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elChen\AppData\Local\Programs\Python\Python312\budget_proposal\templates_xlsx\"/>
    </mc:Choice>
  </mc:AlternateContent>
  <xr:revisionPtr revIDLastSave="0" documentId="13_ncr:1_{FB153CFE-CEF1-4D63-9A52-1E12ADFC3668}" xr6:coauthVersionLast="47" xr6:coauthVersionMax="47" xr10:uidLastSave="{00000000-0000-0000-0000-000000000000}"/>
  <bookViews>
    <workbookView xWindow="-108" yWindow="-108" windowWidth="23256" windowHeight="12576" activeTab="1" xr2:uid="{F0A8CE6B-B3B7-4864-BB9F-E295DF912316}"/>
  </bookViews>
  <sheets>
    <sheet name="Study Info Data Management" sheetId="1" r:id="rId1"/>
    <sheet name="Clinical Data Management" sheetId="2" r:id="rId2"/>
  </sheets>
  <definedNames>
    <definedName name="analysis_dur">'Study Info Data Management'!$B$28</definedName>
    <definedName name="auto_queries_complete">'Study Info Data Management'!$B$42</definedName>
    <definedName name="auto_queries_screen_fail">'Study Info Data Management'!$B$43</definedName>
    <definedName name="auto_queries_total">'Study Info Data Management'!$B$45</definedName>
    <definedName name="auto_queries_withdrawn">'Study Info Data Management'!$B$44</definedName>
    <definedName name="close_dur">'Study Info Data Management'!$B$27</definedName>
    <definedName name="crf_pages_complete">'Study Info Data Management'!$B$36</definedName>
    <definedName name="crf_pages_screen_fail">'Study Info Data Management'!$B$35</definedName>
    <definedName name="crf_pages_total">'Study Info Data Management'!$B$38</definedName>
    <definedName name="crf_pages_withdrawn">'Study Info Data Management'!$B$37</definedName>
    <definedName name="data_review_listings">'Study Info Data Management'!$B$33</definedName>
    <definedName name="dropout_rate">'Study Info Data Management'!$B$8</definedName>
    <definedName name="enroll_dur">'Study Info Data Management'!$B$25</definedName>
    <definedName name="external_data_reconcilation">'Study Info Data Management'!$B$52</definedName>
    <definedName name="manual_queries_complete">'Study Info Data Management'!$B$39</definedName>
    <definedName name="manual_queries_total">'Study Info Data Management'!$B$41</definedName>
    <definedName name="manual_queries_withdrawn">'Study Info Data Management'!$B$40</definedName>
    <definedName name="num_complete">'Study Info Data Management'!$B$21</definedName>
    <definedName name="num_countries">'Study Info Data Management'!$B$14</definedName>
    <definedName name="num_data_metrics_report">'Study Info Data Management'!$B$57</definedName>
    <definedName name="num_external_data_source">'Study Info Data Management'!$B$51</definedName>
    <definedName name="num_lab_panel">'Study Info Data Management'!$B$54</definedName>
    <definedName name="num_local_lab">'Study Info Data Management'!$B$53</definedName>
    <definedName name="num_sae">'Study Info Data Management'!$B$46</definedName>
    <definedName name="num_screen_fail">'Study Info Data Management'!$B$19</definedName>
    <definedName name="num_screened_subj">'Study Info Data Management'!$B$18</definedName>
    <definedName name="num_sites">'Study Info Data Management'!$B$15</definedName>
    <definedName name="num_subj">'Study Info Data Management'!$B$20</definedName>
    <definedName name="num_unique_terms_aemh">'Study Info Data Management'!$B$47</definedName>
    <definedName name="num_unique_terms_cm">'Study Info Data Management'!$B$48</definedName>
    <definedName name="num_withdrawn">'Study Info Data Management'!$B$22</definedName>
    <definedName name="protocol_deviation_check">'Study Info Data Management'!$B$34</definedName>
    <definedName name="screen_failure_rate">'Study Info Data Management'!$B$7</definedName>
    <definedName name="start_dur">'Study Info Data Management'!$B$24</definedName>
    <definedName name="subj_dur">'Study Info Data Management'!$B$26</definedName>
    <definedName name="total_dur">'Study Info Data Management'!$B$30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2" l="1"/>
  <c r="D37" i="2"/>
  <c r="F37" i="2" s="1"/>
  <c r="D36" i="2"/>
  <c r="D35" i="2"/>
  <c r="D34" i="2"/>
  <c r="F34" i="2" s="1"/>
  <c r="D33" i="2"/>
  <c r="F33" i="2" s="1"/>
  <c r="B29" i="1"/>
  <c r="D32" i="2" s="1"/>
  <c r="F32" i="2" s="1"/>
  <c r="D31" i="2"/>
  <c r="F31" i="2" s="1"/>
  <c r="D30" i="2"/>
  <c r="D23" i="2"/>
  <c r="F23" i="2" s="1"/>
  <c r="D22" i="2"/>
  <c r="F22" i="2" s="1"/>
  <c r="D21" i="2"/>
  <c r="F21" i="2" s="1"/>
  <c r="D20" i="2"/>
  <c r="F20" i="2" s="1"/>
  <c r="D19" i="2"/>
  <c r="D18" i="2"/>
  <c r="D17" i="2"/>
  <c r="D16" i="2"/>
  <c r="D15" i="2"/>
  <c r="D14" i="2"/>
  <c r="F14" i="2" s="1"/>
  <c r="F19" i="2"/>
  <c r="F18" i="2"/>
  <c r="F17" i="2"/>
  <c r="F16" i="2"/>
  <c r="F15" i="2"/>
  <c r="F42" i="2"/>
  <c r="D41" i="2"/>
  <c r="F41" i="2" s="1"/>
  <c r="F40" i="2"/>
  <c r="F39" i="2" s="1"/>
  <c r="F36" i="2"/>
  <c r="F35" i="2"/>
  <c r="F30" i="2"/>
  <c r="F27" i="2"/>
  <c r="F26" i="2"/>
  <c r="F25" i="2"/>
  <c r="F24" i="2"/>
  <c r="F11" i="2"/>
  <c r="F10" i="2"/>
  <c r="F9" i="2"/>
  <c r="F8" i="2"/>
  <c r="F6" i="2"/>
  <c r="F5" i="2"/>
  <c r="F13" i="2" l="1"/>
  <c r="F29" i="2"/>
  <c r="F44" i="2" l="1"/>
</calcChain>
</file>

<file path=xl/sharedStrings.xml><?xml version="1.0" encoding="utf-8"?>
<sst xmlns="http://schemas.openxmlformats.org/spreadsheetml/2006/main" count="210" uniqueCount="178">
  <si>
    <t>Study Assumptions</t>
  </si>
  <si>
    <t>Sponsor:</t>
  </si>
  <si>
    <t>Olema</t>
  </si>
  <si>
    <t>Protocol:</t>
  </si>
  <si>
    <t>OP-3136-101</t>
  </si>
  <si>
    <t>Assumptions:</t>
  </si>
  <si>
    <t>Screen Failure Rate</t>
  </si>
  <si>
    <t>Dropout Rate</t>
  </si>
  <si>
    <t>SAE Rate of Enrolled Subjects</t>
  </si>
  <si>
    <t>Study Conduct Activity</t>
  </si>
  <si>
    <t>Count</t>
  </si>
  <si>
    <t>Comments</t>
  </si>
  <si>
    <t>Countries and sites</t>
  </si>
  <si>
    <t>Number of Countries</t>
  </si>
  <si>
    <t>US, Ireland, Spain, Australia</t>
  </si>
  <si>
    <t>Total Number of Sites</t>
  </si>
  <si>
    <t>Number of Subjects</t>
  </si>
  <si>
    <t>Screen Failure Collection</t>
  </si>
  <si>
    <t>Number of screened subjects</t>
  </si>
  <si>
    <t>Derived based on screen failure rate</t>
  </si>
  <si>
    <t>Number of screen failure subjects</t>
  </si>
  <si>
    <t>Number of enrolled subjects</t>
  </si>
  <si>
    <t>Number of completed subjects</t>
  </si>
  <si>
    <t>Derived based on dropout rate</t>
  </si>
  <si>
    <t>Number of withdrawn subjects</t>
  </si>
  <si>
    <t>Enrolled * Dropout Rate</t>
  </si>
  <si>
    <t>Study Duration</t>
  </si>
  <si>
    <t>Start-up (months)</t>
  </si>
  <si>
    <t>Assumed</t>
  </si>
  <si>
    <t>Enrollment Duration (months)</t>
  </si>
  <si>
    <t>Subject Participation (months)</t>
  </si>
  <si>
    <t>Close-out (months)</t>
  </si>
  <si>
    <t>Analysis (months)</t>
  </si>
  <si>
    <t>Total study conduct (months)</t>
  </si>
  <si>
    <t>Total study duration (months)</t>
  </si>
  <si>
    <t>Revised</t>
  </si>
  <si>
    <t>Data Management &amp; Review</t>
  </si>
  <si>
    <t>Total Number of Manual Data Review Listings</t>
  </si>
  <si>
    <t>Protocol Deviation Program Checks</t>
  </si>
  <si>
    <t># CRFs per screen failure subject</t>
  </si>
  <si>
    <t># Pages per completed subject</t>
  </si>
  <si>
    <t># Pages per withdrawn subject</t>
  </si>
  <si>
    <t># Pages for all subjects</t>
  </si>
  <si>
    <t># DM manual queries per completed subjects</t>
  </si>
  <si>
    <t># DM manual queries per withdrawn subject</t>
  </si>
  <si>
    <t># DM manual queries for all subjects</t>
  </si>
  <si>
    <t># Auto queries per completed subject</t>
  </si>
  <si>
    <t># Auto queries per screen failure subject</t>
  </si>
  <si>
    <t># Auto queries per withdrawn subject</t>
  </si>
  <si>
    <t># Auto queries for all subjects</t>
  </si>
  <si>
    <t>Estimated number of SAEs</t>
  </si>
  <si>
    <t>Assumed based on study Indication</t>
  </si>
  <si>
    <t>Estimated number of unique AE and MH terms</t>
  </si>
  <si>
    <t>Estimated number of unique CM terms</t>
  </si>
  <si>
    <t>External Data Management</t>
  </si>
  <si>
    <t>Number of External Data Sources</t>
  </si>
  <si>
    <t>PK, SAE, Biomarker, Assays</t>
  </si>
  <si>
    <t>External Data Reconciliation</t>
  </si>
  <si>
    <t>Monthly reconciliation for each source</t>
  </si>
  <si>
    <t>Number of Local Labs</t>
  </si>
  <si>
    <t>Number of Lab Panels from Local Labs</t>
  </si>
  <si>
    <t>Hematology, Chemistry, Coagulation, Urinalysis, etc.</t>
  </si>
  <si>
    <t>Data metrics and Analytics Reporting</t>
  </si>
  <si>
    <t>Data Metrics Reports</t>
  </si>
  <si>
    <t>Meetings</t>
  </si>
  <si>
    <t>Total number of project teleconferences</t>
  </si>
  <si>
    <t>Total number of PM calls</t>
  </si>
  <si>
    <t>Clinical Data Management</t>
  </si>
  <si>
    <t>Activity</t>
  </si>
  <si>
    <t>Unit</t>
  </si>
  <si>
    <t>Counts</t>
  </si>
  <si>
    <t>Unit Price</t>
  </si>
  <si>
    <t>Item Total</t>
  </si>
  <si>
    <t>1. Overall Clinical Review</t>
  </si>
  <si>
    <t>1.1</t>
  </si>
  <si>
    <t>Study Document Review &amp; Preparation</t>
  </si>
  <si>
    <t>Hour</t>
  </si>
  <si>
    <t>Study Protocol, Lab Manual, Data Monitoring Plan, Safety Monitoring Plan, eTMF Plan, Coding Convention, etc.</t>
  </si>
  <si>
    <t xml:space="preserve">2. Planning /Information Gathering </t>
  </si>
  <si>
    <t>Project Plan/Start up Documents</t>
  </si>
  <si>
    <t>To draft the time lines for transition, re-write CCG and DTAs and other documentation</t>
  </si>
  <si>
    <t>Strategic Planning/Information gathering</t>
  </si>
  <si>
    <t>Transition plan, internal and external communication and transition documents review</t>
  </si>
  <si>
    <t>Data Management Plan/Data Integrity Plan Development</t>
  </si>
  <si>
    <t>Define the scope of data management and study data standardization and integration. Determine the review and sign-off process.</t>
  </si>
  <si>
    <t xml:space="preserve">3. Data Management Functionality </t>
  </si>
  <si>
    <t>3.1</t>
  </si>
  <si>
    <t>WHO Drug Coding for Prior and Concomitant Medications</t>
  </si>
  <si>
    <t>Unique Term</t>
  </si>
  <si>
    <t>Prior and concomitant medication coding and reporting, query, sponsor review, updates.</t>
  </si>
  <si>
    <t>3.2</t>
  </si>
  <si>
    <t>Medical History/AE Coding</t>
  </si>
  <si>
    <t>AE and medical history coding and reporting, query, sponsor review, updates.</t>
  </si>
  <si>
    <t>3.3</t>
  </si>
  <si>
    <t>Data Review and Study Reporting</t>
  </si>
  <si>
    <t>CRF Pages</t>
  </si>
  <si>
    <t>Identify and query data issues, generate data management review listings, data reconciliation, issue resolution, site support</t>
  </si>
  <si>
    <t>3.4</t>
  </si>
  <si>
    <t>Query Creation, Follow-up, and Resolution</t>
  </si>
  <si>
    <t>Manual Query</t>
  </si>
  <si>
    <t>Manual query resolution, site communication, data cleaning, reporting</t>
  </si>
  <si>
    <t>3.5</t>
  </si>
  <si>
    <t>Edit Check Follow-up and Resolution</t>
  </si>
  <si>
    <t>Edit Check</t>
  </si>
  <si>
    <t>Identify and query data issues, data reconciliation, issue resolution</t>
  </si>
  <si>
    <t>3.6</t>
  </si>
  <si>
    <t>Study Management</t>
  </si>
  <si>
    <t>Week</t>
  </si>
  <si>
    <t>Weekly data monitoring and review, protocol deviation review</t>
  </si>
  <si>
    <t>3.7</t>
  </si>
  <si>
    <t>Study Status Meeting</t>
  </si>
  <si>
    <t>Weekly status report preparation, presentation, and discussions</t>
  </si>
  <si>
    <t>3.8</t>
  </si>
  <si>
    <t>Lab management</t>
  </si>
  <si>
    <t>Lab-Panel</t>
  </si>
  <si>
    <t>Lab range management, lab standardization</t>
  </si>
  <si>
    <t>3.9</t>
  </si>
  <si>
    <t>External Data Import Setup &amp; Testing</t>
  </si>
  <si>
    <t>Source</t>
  </si>
  <si>
    <t>Setup external data import and processing</t>
  </si>
  <si>
    <t>3.10</t>
  </si>
  <si>
    <t>External Data Integration &amp; Reconciliation</t>
  </si>
  <si>
    <t>Reconciliation</t>
  </si>
  <si>
    <t>External data source DTA, reconciliation</t>
  </si>
  <si>
    <t>3.11</t>
  </si>
  <si>
    <t>Database Lock Preparation/Lock</t>
  </si>
  <si>
    <t>Study</t>
  </si>
  <si>
    <t>Database pre-lock validation, documentation, communication, post-lock validation, data extract and certification.</t>
  </si>
  <si>
    <t>3.12</t>
  </si>
  <si>
    <t>Study close out activities</t>
  </si>
  <si>
    <t>This line item includes all study close-out and final deliverables. 
Transfer of Datasets (Raw SAS Datasets) &amp; Documentation.
Sites CD - Subject PDFs (Subjects CRFs, Query History, Audit Trail, etc.)</t>
  </si>
  <si>
    <t>3.13</t>
  </si>
  <si>
    <t>Medical Coding Setup &amp; Testing</t>
  </si>
  <si>
    <t>Included in eClinical Configuration</t>
  </si>
  <si>
    <t>3.14</t>
  </si>
  <si>
    <t>AE/SAE Configuration /Notification/ Sponsor SAE Reporting</t>
  </si>
  <si>
    <t>AE and SAE forms will be configured in the subject casebook. Notifications of initiation of these CRF's will be made within the system. Data will be exported for SAE reconciliations.</t>
  </si>
  <si>
    <t>4. Clinical Programming</t>
  </si>
  <si>
    <t>Raw Data Listing Review Spec</t>
  </si>
  <si>
    <t>Listing</t>
  </si>
  <si>
    <t>Generate raw data listing review specs.</t>
  </si>
  <si>
    <t>4.2</t>
  </si>
  <si>
    <t>Raw Data Listings Development</t>
  </si>
  <si>
    <t>Program the raw data listing review outputs</t>
  </si>
  <si>
    <t>4.3</t>
  </si>
  <si>
    <t>Raw Data Listings Refresh</t>
  </si>
  <si>
    <t>Month</t>
  </si>
  <si>
    <t>The customer has unlimited access at no additional charge to study data through the data extract portal.</t>
  </si>
  <si>
    <t>4.4</t>
  </si>
  <si>
    <t>Protocol Deviation Check Spec</t>
  </si>
  <si>
    <t>Check</t>
  </si>
  <si>
    <t>Develop the protocol deviation check specifications to identify protocol deviations programmatically</t>
  </si>
  <si>
    <t>4.5</t>
  </si>
  <si>
    <t>Protocol Deviation Check Development</t>
  </si>
  <si>
    <t>Program the protocol deviation checks</t>
  </si>
  <si>
    <t>4.6</t>
  </si>
  <si>
    <t>Protocol Deviation Check Refresh</t>
  </si>
  <si>
    <t>Monthly refresh and review of protocol deviation checks</t>
  </si>
  <si>
    <t>4.7</t>
  </si>
  <si>
    <t>Custom Reporting</t>
  </si>
  <si>
    <t>Report</t>
  </si>
  <si>
    <t>Many of the platform reports can be configured for specific data fields and format.</t>
  </si>
  <si>
    <t>4.8</t>
  </si>
  <si>
    <t>Custom Reporting Refresh</t>
  </si>
  <si>
    <t>Monthly refresh and review of custom reporting</t>
  </si>
  <si>
    <t xml:space="preserve">5. Site Training - User Configurations </t>
  </si>
  <si>
    <t>5.1</t>
  </si>
  <si>
    <t>Site User Administration &amp; Support</t>
  </si>
  <si>
    <t>Site</t>
  </si>
  <si>
    <t>This is mostly related to Rave User administration</t>
  </si>
  <si>
    <t>5.2</t>
  </si>
  <si>
    <t>Site Training</t>
  </si>
  <si>
    <t>Session</t>
  </si>
  <si>
    <t>It is typically delivered as a web training which is specific to the study and recorded for later reference for site personnel. Also, to create SIV slides if required.</t>
  </si>
  <si>
    <t>5.3</t>
  </si>
  <si>
    <t>Sponsor/Monitor Training</t>
  </si>
  <si>
    <t>It is typically delivered as a web training which is specific to the study and recorded for later reference for sponsor personnel/CRAs.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</si>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</sst>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6"/>
      <color theme="5" tint="-0.249977111117893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0" applyFont="1"/>
    <xf numFmtId="164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right"/>
    </xf>
    <xf numFmtId="164" fontId="6" fillId="0" borderId="0" xfId="1" applyNumberFormat="1" applyFont="1" applyAlignment="1">
      <alignment horizontal="left"/>
    </xf>
    <xf numFmtId="0" fontId="6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wrapText="1" indent="3"/>
    </xf>
    <xf numFmtId="9" fontId="0" fillId="0" borderId="0" xfId="3" applyFont="1" applyFill="1" applyAlignment="1">
      <alignment horizontal="center"/>
    </xf>
    <xf numFmtId="164" fontId="5" fillId="0" borderId="0" xfId="1" applyNumberFormat="1" applyFont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164" fontId="7" fillId="2" borderId="1" xfId="1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vertical="center" wrapText="1"/>
    </xf>
    <xf numFmtId="37" fontId="9" fillId="3" borderId="3" xfId="1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wrapText="1"/>
    </xf>
    <xf numFmtId="0" fontId="0" fillId="0" borderId="1" xfId="0" applyBorder="1" applyAlignment="1">
      <alignment horizontal="left" vertical="center" wrapText="1" indent="3"/>
    </xf>
    <xf numFmtId="37" fontId="10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5" fillId="3" borderId="2" xfId="0" applyFont="1" applyFill="1" applyBorder="1" applyAlignment="1">
      <alignment horizontal="left" vertical="center" wrapText="1"/>
    </xf>
    <xf numFmtId="37" fontId="10" fillId="3" borderId="3" xfId="1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 indent="3"/>
    </xf>
    <xf numFmtId="37" fontId="12" fillId="5" borderId="1" xfId="1" applyNumberFormat="1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 indent="2"/>
    </xf>
    <xf numFmtId="37" fontId="10" fillId="5" borderId="1" xfId="1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164" fontId="8" fillId="2" borderId="1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7" fontId="0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0" xfId="1" applyNumberFormat="1" applyFont="1" applyFill="1" applyBorder="1" applyAlignment="1">
      <alignment horizontal="center" vertical="center"/>
    </xf>
    <xf numFmtId="37" fontId="5" fillId="0" borderId="1" xfId="1" applyNumberFormat="1" applyFont="1" applyFill="1" applyBorder="1" applyAlignment="1">
      <alignment horizontal="center" vertical="center"/>
    </xf>
    <xf numFmtId="37" fontId="2" fillId="0" borderId="1" xfId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164" fontId="0" fillId="0" borderId="0" xfId="1" applyNumberFormat="1" applyFont="1" applyAlignment="1">
      <alignment horizontal="center" vertical="center"/>
    </xf>
    <xf numFmtId="0" fontId="8" fillId="2" borderId="1" xfId="0" applyFont="1" applyFill="1" applyBorder="1" applyAlignment="1">
      <alignment horizontal="left" wrapText="1"/>
    </xf>
    <xf numFmtId="164" fontId="8" fillId="2" borderId="1" xfId="1" applyNumberFormat="1" applyFont="1" applyFill="1" applyBorder="1" applyAlignment="1">
      <alignment horizontal="center"/>
    </xf>
    <xf numFmtId="37" fontId="0" fillId="0" borderId="1" xfId="1" applyNumberFormat="1" applyFont="1" applyFill="1" applyBorder="1" applyAlignment="1">
      <alignment horizontal="center"/>
    </xf>
    <xf numFmtId="49" fontId="3" fillId="0" borderId="0" xfId="0" applyNumberFormat="1" applyFont="1"/>
    <xf numFmtId="3" fontId="0" fillId="0" borderId="0" xfId="0" applyNumberFormat="1" applyAlignment="1">
      <alignment horizontal="center" wrapText="1"/>
    </xf>
    <xf numFmtId="165" fontId="4" fillId="0" borderId="0" xfId="2" applyNumberFormat="1" applyFont="1" applyAlignment="1">
      <alignment horizontal="center" wrapText="1"/>
    </xf>
    <xf numFmtId="165" fontId="0" fillId="0" borderId="0" xfId="2" applyNumberFormat="1" applyFont="1" applyAlignment="1">
      <alignment horizontal="right" wrapText="1"/>
    </xf>
    <xf numFmtId="49" fontId="0" fillId="0" borderId="0" xfId="0" applyNumberFormat="1" applyAlignment="1">
      <alignment horizontal="center" wrapText="1"/>
    </xf>
    <xf numFmtId="1" fontId="5" fillId="0" borderId="5" xfId="0" applyNumberFormat="1" applyFont="1" applyBorder="1" applyAlignment="1">
      <alignment horizontal="center" wrapText="1"/>
    </xf>
    <xf numFmtId="165" fontId="5" fillId="0" borderId="0" xfId="2" applyNumberFormat="1" applyFont="1" applyAlignment="1">
      <alignment horizontal="center" wrapText="1"/>
    </xf>
    <xf numFmtId="165" fontId="5" fillId="0" borderId="0" xfId="2" applyNumberFormat="1" applyFont="1" applyAlignment="1">
      <alignment horizontal="right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165" fontId="7" fillId="2" borderId="1" xfId="2" applyNumberFormat="1" applyFont="1" applyFill="1" applyBorder="1" applyAlignment="1">
      <alignment horizontal="center" vertical="center" wrapText="1"/>
    </xf>
    <xf numFmtId="165" fontId="7" fillId="2" borderId="1" xfId="2" applyNumberFormat="1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165" fontId="7" fillId="3" borderId="3" xfId="2" applyNumberFormat="1" applyFont="1" applyFill="1" applyBorder="1" applyAlignment="1">
      <alignment horizontal="center" vertical="center" wrapText="1"/>
    </xf>
    <xf numFmtId="165" fontId="5" fillId="3" borderId="3" xfId="2" applyNumberFormat="1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165" fontId="10" fillId="0" borderId="1" xfId="2" applyNumberFormat="1" applyFont="1" applyBorder="1" applyAlignment="1">
      <alignment horizontal="center" vertical="center" wrapText="1"/>
    </xf>
    <xf numFmtId="165" fontId="10" fillId="0" borderId="1" xfId="2" applyNumberFormat="1" applyFont="1" applyBorder="1" applyAlignment="1">
      <alignment horizontal="right" vertical="center" wrapText="1"/>
    </xf>
    <xf numFmtId="0" fontId="10" fillId="0" borderId="1" xfId="0" applyFont="1" applyBorder="1" applyAlignment="1">
      <alignment horizontal="left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3" fontId="10" fillId="0" borderId="3" xfId="0" applyNumberFormat="1" applyFont="1" applyBorder="1" applyAlignment="1">
      <alignment horizontal="center" vertical="center" wrapText="1"/>
    </xf>
    <xf numFmtId="165" fontId="10" fillId="0" borderId="3" xfId="2" applyNumberFormat="1" applyFont="1" applyBorder="1" applyAlignment="1">
      <alignment horizontal="center" vertical="center" wrapText="1"/>
    </xf>
    <xf numFmtId="165" fontId="10" fillId="0" borderId="3" xfId="2" applyNumberFormat="1" applyFont="1" applyBorder="1" applyAlignment="1">
      <alignment horizontal="right" vertical="center" wrapText="1"/>
    </xf>
    <xf numFmtId="0" fontId="0" fillId="3" borderId="3" xfId="0" applyFill="1" applyBorder="1" applyAlignment="1">
      <alignment horizontal="center" vertical="center" wrapText="1"/>
    </xf>
    <xf numFmtId="3" fontId="0" fillId="3" borderId="3" xfId="0" applyNumberFormat="1" applyFill="1" applyBorder="1" applyAlignment="1">
      <alignment horizontal="center" vertical="center" wrapText="1"/>
    </xf>
    <xf numFmtId="165" fontId="4" fillId="3" borderId="3" xfId="2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165" fontId="4" fillId="0" borderId="1" xfId="2" applyNumberFormat="1" applyFont="1" applyBorder="1" applyAlignment="1">
      <alignment horizontal="center" vertical="center" wrapText="1"/>
    </xf>
    <xf numFmtId="165" fontId="0" fillId="0" borderId="1" xfId="2" applyNumberFormat="1" applyFont="1" applyBorder="1" applyAlignment="1">
      <alignment horizontal="right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165" fontId="4" fillId="0" borderId="3" xfId="2" applyNumberFormat="1" applyFont="1" applyBorder="1" applyAlignment="1">
      <alignment horizontal="center" vertical="center" wrapText="1"/>
    </xf>
    <xf numFmtId="165" fontId="0" fillId="0" borderId="3" xfId="2" applyNumberFormat="1" applyFont="1" applyBorder="1" applyAlignment="1">
      <alignment horizontal="right" vertical="center" wrapText="1"/>
    </xf>
    <xf numFmtId="165" fontId="4" fillId="6" borderId="1" xfId="2" applyNumberFormat="1" applyFont="1" applyFill="1" applyBorder="1" applyAlignment="1">
      <alignment horizontal="center" vertical="center" wrapText="1"/>
    </xf>
    <xf numFmtId="6" fontId="0" fillId="0" borderId="1" xfId="0" applyNumberFormat="1" applyBorder="1" applyAlignment="1">
      <alignment horizontal="center" vertical="center" wrapText="1"/>
    </xf>
    <xf numFmtId="165" fontId="4" fillId="7" borderId="1" xfId="2" applyNumberFormat="1" applyFont="1" applyFill="1" applyBorder="1" applyAlignment="1">
      <alignment horizontal="center" vertical="center" wrapText="1"/>
    </xf>
    <xf numFmtId="165" fontId="0" fillId="7" borderId="1" xfId="2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3" fontId="0" fillId="0" borderId="7" xfId="0" applyNumberFormat="1" applyBorder="1" applyAlignment="1">
      <alignment horizontal="center" vertical="center" wrapText="1"/>
    </xf>
    <xf numFmtId="165" fontId="4" fillId="0" borderId="7" xfId="2" applyNumberFormat="1" applyFont="1" applyBorder="1" applyAlignment="1">
      <alignment horizontal="center" vertical="center" wrapText="1"/>
    </xf>
    <xf numFmtId="165" fontId="0" fillId="0" borderId="7" xfId="2" applyNumberFormat="1" applyFont="1" applyBorder="1" applyAlignment="1">
      <alignment horizontal="right" vertical="center" wrapText="1"/>
    </xf>
    <xf numFmtId="0" fontId="0" fillId="0" borderId="8" xfId="0" applyBorder="1" applyAlignment="1">
      <alignment vertical="center" wrapText="1"/>
    </xf>
    <xf numFmtId="0" fontId="5" fillId="0" borderId="0" xfId="0" applyFont="1" applyAlignment="1">
      <alignment vertical="center" wrapText="1"/>
    </xf>
    <xf numFmtId="6" fontId="5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5" fontId="5" fillId="0" borderId="0" xfId="2" applyNumberFormat="1" applyFont="1" applyAlignment="1">
      <alignment horizontal="center" vertical="center" wrapText="1"/>
    </xf>
    <xf numFmtId="165" fontId="7" fillId="2" borderId="0" xfId="2" applyNumberFormat="1" applyFont="1" applyFill="1" applyAlignment="1">
      <alignment horizontal="right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0B2C-8239-4E68-94B0-AF1B758602AC}">
  <dimension ref="A1:C60"/>
  <sheetViews>
    <sheetView topLeftCell="A12" workbookViewId="0">
      <selection activeCell="B15" sqref="B15"/>
    </sheetView>
  </sheetViews>
  <sheetFormatPr defaultRowHeight="14.4" x14ac:dyDescent="0.3"/>
  <cols>
    <col min="1" max="3" width="38" customWidth="1"/>
  </cols>
  <sheetData>
    <row r="1" spans="1:3" ht="21" x14ac:dyDescent="0.4">
      <c r="A1" s="1" t="s">
        <v>0</v>
      </c>
      <c r="B1" s="2"/>
      <c r="C1" s="3"/>
    </row>
    <row r="2" spans="1:3" x14ac:dyDescent="0.3">
      <c r="B2" s="2"/>
      <c r="C2" s="4"/>
    </row>
    <row r="3" spans="1:3" x14ac:dyDescent="0.3">
      <c r="A3" s="5" t="s">
        <v>1</v>
      </c>
      <c r="B3" s="6" t="s">
        <v>2</v>
      </c>
      <c r="C3" s="3"/>
    </row>
    <row r="4" spans="1:3" ht="28.8" x14ac:dyDescent="0.3">
      <c r="A4" s="5" t="s">
        <v>3</v>
      </c>
      <c r="B4" s="7" t="s">
        <v>4</v>
      </c>
      <c r="C4" s="3"/>
    </row>
    <row r="5" spans="1:3" x14ac:dyDescent="0.3">
      <c r="A5" s="3"/>
      <c r="B5" s="2"/>
      <c r="C5" s="3"/>
    </row>
    <row r="6" spans="1:3" ht="28.8" x14ac:dyDescent="0.3">
      <c r="A6" s="8" t="s">
        <v>5</v>
      </c>
      <c r="B6" s="2"/>
      <c r="C6" s="3"/>
    </row>
    <row r="7" spans="1:3" ht="14.4" customHeight="1" x14ac:dyDescent="0.3">
      <c r="A7" s="9" t="s">
        <v>6</v>
      </c>
      <c r="B7" s="10"/>
      <c r="C7" s="3"/>
    </row>
    <row r="8" spans="1:3" ht="14.4" customHeight="1" x14ac:dyDescent="0.3">
      <c r="A8" s="9" t="s">
        <v>7</v>
      </c>
      <c r="B8" s="10"/>
      <c r="C8" s="3"/>
    </row>
    <row r="9" spans="1:3" ht="14.4" customHeight="1" x14ac:dyDescent="0.3">
      <c r="A9" s="9" t="s">
        <v>8</v>
      </c>
      <c r="B9" s="10"/>
      <c r="C9" s="3"/>
    </row>
    <row r="10" spans="1:3" x14ac:dyDescent="0.3">
      <c r="A10" s="3"/>
      <c r="B10" s="11"/>
      <c r="C10" s="3"/>
    </row>
    <row r="11" spans="1:3" x14ac:dyDescent="0.3">
      <c r="A11" s="3"/>
      <c r="B11" s="11"/>
      <c r="C11" s="3"/>
    </row>
    <row r="12" spans="1:3" ht="14.4" customHeight="1" x14ac:dyDescent="0.3">
      <c r="A12" s="12" t="s">
        <v>9</v>
      </c>
      <c r="B12" s="13" t="s">
        <v>10</v>
      </c>
      <c r="C12" s="14" t="s">
        <v>11</v>
      </c>
    </row>
    <row r="13" spans="1:3" ht="14.4" customHeight="1" x14ac:dyDescent="0.3">
      <c r="A13" s="15" t="s">
        <v>12</v>
      </c>
      <c r="B13" s="16"/>
      <c r="C13" s="17"/>
    </row>
    <row r="14" spans="1:3" ht="14.4" customHeight="1" x14ac:dyDescent="0.3">
      <c r="A14" s="18" t="s">
        <v>13</v>
      </c>
      <c r="B14" s="19"/>
      <c r="C14" s="20" t="s">
        <v>14</v>
      </c>
    </row>
    <row r="15" spans="1:3" ht="14.4" customHeight="1" x14ac:dyDescent="0.3">
      <c r="A15" s="18" t="s">
        <v>15</v>
      </c>
      <c r="B15" s="19"/>
      <c r="C15" s="20"/>
    </row>
    <row r="16" spans="1:3" ht="14.4" customHeight="1" x14ac:dyDescent="0.3">
      <c r="A16" s="21" t="s">
        <v>16</v>
      </c>
      <c r="B16" s="22"/>
      <c r="C16" s="17"/>
    </row>
    <row r="17" spans="1:3" ht="14.4" customHeight="1" x14ac:dyDescent="0.3">
      <c r="A17" s="18" t="s">
        <v>17</v>
      </c>
      <c r="B17" s="19"/>
      <c r="C17" s="20"/>
    </row>
    <row r="18" spans="1:3" ht="14.4" customHeight="1" x14ac:dyDescent="0.3">
      <c r="A18" s="18" t="s">
        <v>18</v>
      </c>
      <c r="B18" s="19"/>
      <c r="C18" s="20" t="s">
        <v>19</v>
      </c>
    </row>
    <row r="19" spans="1:3" ht="14.4" customHeight="1" x14ac:dyDescent="0.3">
      <c r="A19" s="18" t="s">
        <v>20</v>
      </c>
      <c r="B19" s="19"/>
      <c r="C19" s="20" t="s">
        <v>19</v>
      </c>
    </row>
    <row r="20" spans="1:3" ht="14.4" customHeight="1" x14ac:dyDescent="0.3">
      <c r="A20" s="23" t="s">
        <v>21</v>
      </c>
      <c r="B20" s="24"/>
      <c r="C20" s="20"/>
    </row>
    <row r="21" spans="1:3" ht="14.4" customHeight="1" x14ac:dyDescent="0.3">
      <c r="A21" s="23" t="s">
        <v>22</v>
      </c>
      <c r="B21" s="19"/>
      <c r="C21" s="20" t="s">
        <v>23</v>
      </c>
    </row>
    <row r="22" spans="1:3" ht="14.4" customHeight="1" x14ac:dyDescent="0.3">
      <c r="A22" s="23" t="s">
        <v>24</v>
      </c>
      <c r="B22" s="19"/>
      <c r="C22" s="20" t="s">
        <v>25</v>
      </c>
    </row>
    <row r="23" spans="1:3" ht="14.4" customHeight="1" x14ac:dyDescent="0.3">
      <c r="A23" s="25" t="s">
        <v>26</v>
      </c>
      <c r="B23" s="22"/>
      <c r="C23" s="17"/>
    </row>
    <row r="24" spans="1:3" ht="14.4" customHeight="1" x14ac:dyDescent="0.3">
      <c r="A24" s="26" t="s">
        <v>27</v>
      </c>
      <c r="B24" s="19"/>
      <c r="C24" s="20" t="s">
        <v>28</v>
      </c>
    </row>
    <row r="25" spans="1:3" ht="14.4" customHeight="1" x14ac:dyDescent="0.3">
      <c r="A25" s="26" t="s">
        <v>29</v>
      </c>
      <c r="B25" s="27"/>
      <c r="C25" s="20" t="s">
        <v>28</v>
      </c>
    </row>
    <row r="26" spans="1:3" ht="14.4" customHeight="1" x14ac:dyDescent="0.3">
      <c r="A26" s="26" t="s">
        <v>30</v>
      </c>
      <c r="B26" s="19"/>
      <c r="C26" s="20"/>
    </row>
    <row r="27" spans="1:3" ht="14.4" customHeight="1" x14ac:dyDescent="0.3">
      <c r="A27" s="26" t="s">
        <v>31</v>
      </c>
      <c r="B27" s="19"/>
      <c r="C27" s="20"/>
    </row>
    <row r="28" spans="1:3" ht="14.4" customHeight="1" x14ac:dyDescent="0.3">
      <c r="A28" s="26" t="s">
        <v>32</v>
      </c>
      <c r="B28" s="19"/>
      <c r="C28" s="20"/>
    </row>
    <row r="29" spans="1:3" ht="14.4" customHeight="1" x14ac:dyDescent="0.3">
      <c r="A29" s="26" t="s">
        <v>33</v>
      </c>
      <c r="B29" s="19">
        <f>SUM(B25:B27)</f>
        <v>0</v>
      </c>
      <c r="C29" s="20"/>
    </row>
    <row r="30" spans="1:3" ht="14.4" customHeight="1" x14ac:dyDescent="0.3">
      <c r="A30" s="26" t="s">
        <v>34</v>
      </c>
      <c r="B30" s="19"/>
      <c r="C30" s="20" t="s">
        <v>35</v>
      </c>
    </row>
    <row r="31" spans="1:3" ht="14.4" customHeight="1" x14ac:dyDescent="0.3">
      <c r="A31" s="33"/>
      <c r="B31" s="34"/>
      <c r="C31" s="33"/>
    </row>
    <row r="32" spans="1:3" ht="14.4" customHeight="1" x14ac:dyDescent="0.3">
      <c r="A32" s="28" t="s">
        <v>36</v>
      </c>
      <c r="B32" s="29" t="s">
        <v>10</v>
      </c>
      <c r="C32" s="30" t="s">
        <v>11</v>
      </c>
    </row>
    <row r="33" spans="1:3" ht="14.4" customHeight="1" x14ac:dyDescent="0.3">
      <c r="A33" s="31" t="s">
        <v>37</v>
      </c>
      <c r="B33" s="32"/>
      <c r="C33" s="31" t="s">
        <v>28</v>
      </c>
    </row>
    <row r="34" spans="1:3" ht="14.4" customHeight="1" x14ac:dyDescent="0.3">
      <c r="A34" s="31" t="s">
        <v>38</v>
      </c>
      <c r="B34" s="32"/>
      <c r="C34" s="31" t="s">
        <v>28</v>
      </c>
    </row>
    <row r="35" spans="1:3" ht="14.4" customHeight="1" x14ac:dyDescent="0.3">
      <c r="A35" s="31" t="s">
        <v>39</v>
      </c>
      <c r="B35" s="32"/>
      <c r="C35" s="31"/>
    </row>
    <row r="36" spans="1:3" ht="14.4" customHeight="1" x14ac:dyDescent="0.3">
      <c r="A36" s="31" t="s">
        <v>40</v>
      </c>
      <c r="B36" s="32"/>
      <c r="C36" s="31" t="s">
        <v>28</v>
      </c>
    </row>
    <row r="37" spans="1:3" ht="14.4" customHeight="1" x14ac:dyDescent="0.3">
      <c r="A37" s="31" t="s">
        <v>41</v>
      </c>
      <c r="B37" s="32"/>
      <c r="C37" s="31"/>
    </row>
    <row r="38" spans="1:3" ht="14.4" customHeight="1" x14ac:dyDescent="0.3">
      <c r="A38" s="31" t="s">
        <v>42</v>
      </c>
      <c r="B38" s="35"/>
      <c r="C38" s="31"/>
    </row>
    <row r="39" spans="1:3" ht="14.4" customHeight="1" x14ac:dyDescent="0.3">
      <c r="A39" s="31" t="s">
        <v>43</v>
      </c>
      <c r="B39" s="32"/>
      <c r="C39" s="31"/>
    </row>
    <row r="40" spans="1:3" ht="14.4" customHeight="1" x14ac:dyDescent="0.3">
      <c r="A40" s="31" t="s">
        <v>44</v>
      </c>
      <c r="B40" s="32"/>
      <c r="C40" s="31"/>
    </row>
    <row r="41" spans="1:3" ht="14.4" customHeight="1" x14ac:dyDescent="0.3">
      <c r="A41" s="31" t="s">
        <v>45</v>
      </c>
      <c r="B41" s="35"/>
      <c r="C41" s="31"/>
    </row>
    <row r="42" spans="1:3" ht="14.4" customHeight="1" x14ac:dyDescent="0.3">
      <c r="A42" s="31" t="s">
        <v>46</v>
      </c>
      <c r="B42" s="32"/>
      <c r="C42" s="31" t="s">
        <v>28</v>
      </c>
    </row>
    <row r="43" spans="1:3" ht="14.4" customHeight="1" x14ac:dyDescent="0.3">
      <c r="A43" s="31" t="s">
        <v>47</v>
      </c>
      <c r="B43" s="32"/>
      <c r="C43" s="31"/>
    </row>
    <row r="44" spans="1:3" ht="14.4" customHeight="1" x14ac:dyDescent="0.3">
      <c r="A44" s="31" t="s">
        <v>48</v>
      </c>
      <c r="B44" s="32"/>
      <c r="C44" s="31"/>
    </row>
    <row r="45" spans="1:3" ht="14.4" customHeight="1" x14ac:dyDescent="0.3">
      <c r="A45" s="31" t="s">
        <v>49</v>
      </c>
      <c r="B45" s="36"/>
      <c r="C45" s="31"/>
    </row>
    <row r="46" spans="1:3" ht="14.4" customHeight="1" x14ac:dyDescent="0.3">
      <c r="A46" s="37" t="s">
        <v>50</v>
      </c>
      <c r="B46" s="19"/>
      <c r="C46" s="31" t="s">
        <v>51</v>
      </c>
    </row>
    <row r="47" spans="1:3" ht="14.4" customHeight="1" x14ac:dyDescent="0.3">
      <c r="A47" s="38" t="s">
        <v>52</v>
      </c>
      <c r="B47" s="19"/>
      <c r="C47" s="31" t="s">
        <v>28</v>
      </c>
    </row>
    <row r="48" spans="1:3" ht="14.4" customHeight="1" x14ac:dyDescent="0.3">
      <c r="A48" s="38" t="s">
        <v>53</v>
      </c>
      <c r="B48" s="19"/>
      <c r="C48" s="31" t="s">
        <v>28</v>
      </c>
    </row>
    <row r="49" spans="1:3" ht="14.4" customHeight="1" x14ac:dyDescent="0.3">
      <c r="A49" s="33"/>
      <c r="B49" s="39"/>
      <c r="C49" s="33"/>
    </row>
    <row r="50" spans="1:3" ht="14.4" customHeight="1" x14ac:dyDescent="0.3">
      <c r="A50" s="28" t="s">
        <v>54</v>
      </c>
      <c r="B50" s="29" t="s">
        <v>10</v>
      </c>
      <c r="C50" s="30" t="s">
        <v>11</v>
      </c>
    </row>
    <row r="51" spans="1:3" ht="14.4" customHeight="1" x14ac:dyDescent="0.3">
      <c r="A51" s="31" t="s">
        <v>55</v>
      </c>
      <c r="B51" s="32"/>
      <c r="C51" s="31" t="s">
        <v>56</v>
      </c>
    </row>
    <row r="52" spans="1:3" ht="14.4" customHeight="1" x14ac:dyDescent="0.3">
      <c r="A52" s="31" t="s">
        <v>57</v>
      </c>
      <c r="B52" s="32"/>
      <c r="C52" s="31" t="s">
        <v>58</v>
      </c>
    </row>
    <row r="53" spans="1:3" ht="14.4" customHeight="1" x14ac:dyDescent="0.3">
      <c r="A53" s="31" t="s">
        <v>59</v>
      </c>
      <c r="B53" s="32"/>
      <c r="C53" s="31" t="s">
        <v>28</v>
      </c>
    </row>
    <row r="54" spans="1:3" ht="14.4" customHeight="1" x14ac:dyDescent="0.3">
      <c r="A54" s="31" t="s">
        <v>60</v>
      </c>
      <c r="B54" s="32"/>
      <c r="C54" s="31" t="s">
        <v>61</v>
      </c>
    </row>
    <row r="55" spans="1:3" ht="14.4" customHeight="1" x14ac:dyDescent="0.3">
      <c r="A55" s="33"/>
      <c r="B55" s="39"/>
      <c r="C55" s="33"/>
    </row>
    <row r="56" spans="1:3" ht="14.4" customHeight="1" x14ac:dyDescent="0.3">
      <c r="A56" s="28" t="s">
        <v>62</v>
      </c>
      <c r="B56" s="29" t="s">
        <v>10</v>
      </c>
      <c r="C56" s="30" t="s">
        <v>11</v>
      </c>
    </row>
    <row r="57" spans="1:3" ht="14.4" customHeight="1" x14ac:dyDescent="0.3">
      <c r="A57" s="31" t="s">
        <v>63</v>
      </c>
      <c r="B57" s="32"/>
      <c r="C57" s="31" t="s">
        <v>28</v>
      </c>
    </row>
    <row r="58" spans="1:3" ht="14.4" customHeight="1" x14ac:dyDescent="0.3">
      <c r="A58" s="40" t="s">
        <v>64</v>
      </c>
      <c r="B58" s="41" t="s">
        <v>10</v>
      </c>
      <c r="C58" s="14" t="s">
        <v>11</v>
      </c>
    </row>
    <row r="59" spans="1:3" ht="14.4" customHeight="1" x14ac:dyDescent="0.3">
      <c r="A59" s="20" t="s">
        <v>65</v>
      </c>
      <c r="B59" s="42"/>
      <c r="C59" s="20"/>
    </row>
    <row r="60" spans="1:3" ht="14.4" customHeight="1" x14ac:dyDescent="0.3">
      <c r="A60" s="20" t="s">
        <v>66</v>
      </c>
      <c r="B60" s="42"/>
      <c r="C6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C38B-C1E5-46BB-A089-878C574CE715}">
  <dimension ref="A1:G44"/>
  <sheetViews>
    <sheetView tabSelected="1" topLeftCell="A36" workbookViewId="0">
      <selection activeCell="C44" sqref="C44"/>
    </sheetView>
  </sheetViews>
  <sheetFormatPr defaultRowHeight="14.4" x14ac:dyDescent="0.3"/>
  <cols>
    <col min="1" max="6" width="14.33203125" customWidth="1"/>
    <col min="7" max="7" width="65.33203125" customWidth="1"/>
  </cols>
  <sheetData>
    <row r="1" spans="1:7" ht="21" x14ac:dyDescent="0.4">
      <c r="A1" s="43" t="s">
        <v>67</v>
      </c>
      <c r="B1" s="43"/>
      <c r="C1" s="4"/>
      <c r="D1" s="44"/>
      <c r="E1" s="45"/>
      <c r="F1" s="46"/>
      <c r="G1" s="3"/>
    </row>
    <row r="2" spans="1:7" x14ac:dyDescent="0.3">
      <c r="A2" s="47"/>
      <c r="B2" s="3"/>
      <c r="C2" s="4"/>
      <c r="D2" s="44"/>
      <c r="E2" s="45"/>
      <c r="F2" s="46"/>
      <c r="G2" s="3"/>
    </row>
    <row r="3" spans="1:7" ht="5.4" customHeight="1" x14ac:dyDescent="0.3">
      <c r="A3" s="47"/>
      <c r="B3" s="3"/>
      <c r="C3" s="4"/>
      <c r="D3" s="48"/>
      <c r="E3" s="49"/>
      <c r="F3" s="50"/>
      <c r="G3" s="3"/>
    </row>
    <row r="4" spans="1:7" ht="14.4" customHeight="1" x14ac:dyDescent="0.3">
      <c r="A4" s="51" t="s">
        <v>68</v>
      </c>
      <c r="B4" s="51"/>
      <c r="C4" s="52" t="s">
        <v>69</v>
      </c>
      <c r="D4" s="53" t="s">
        <v>70</v>
      </c>
      <c r="E4" s="54" t="s">
        <v>71</v>
      </c>
      <c r="F4" s="55" t="s">
        <v>72</v>
      </c>
      <c r="G4" s="52" t="s">
        <v>11</v>
      </c>
    </row>
    <row r="5" spans="1:7" ht="14.4" customHeight="1" x14ac:dyDescent="0.3">
      <c r="A5" s="56" t="s">
        <v>73</v>
      </c>
      <c r="B5" s="57"/>
      <c r="C5" s="58"/>
      <c r="D5" s="59"/>
      <c r="E5" s="60"/>
      <c r="F5" s="61">
        <f>SUM(F6:F6)</f>
        <v>4500</v>
      </c>
      <c r="G5" s="62"/>
    </row>
    <row r="6" spans="1:7" ht="14.4" customHeight="1" x14ac:dyDescent="0.3">
      <c r="A6" s="63" t="s">
        <v>74</v>
      </c>
      <c r="B6" s="64" t="s">
        <v>75</v>
      </c>
      <c r="C6" s="65" t="s">
        <v>76</v>
      </c>
      <c r="D6" s="66">
        <v>30</v>
      </c>
      <c r="E6" s="67">
        <v>150</v>
      </c>
      <c r="F6" s="68">
        <f>D6*E6</f>
        <v>4500</v>
      </c>
      <c r="G6" s="69" t="s">
        <v>77</v>
      </c>
    </row>
    <row r="7" spans="1:7" ht="14.4" customHeight="1" x14ac:dyDescent="0.3">
      <c r="A7" s="70"/>
      <c r="B7" s="71"/>
      <c r="C7" s="72"/>
      <c r="D7" s="73"/>
      <c r="E7" s="74"/>
      <c r="F7" s="75"/>
      <c r="G7" s="72"/>
    </row>
    <row r="8" spans="1:7" ht="14.4" customHeight="1" x14ac:dyDescent="0.3">
      <c r="A8" s="56" t="s">
        <v>78</v>
      </c>
      <c r="B8" s="57"/>
      <c r="C8" s="76"/>
      <c r="D8" s="77"/>
      <c r="E8" s="78"/>
      <c r="F8" s="61">
        <f>SUM(F9:F11)</f>
        <v>11700</v>
      </c>
      <c r="G8" s="79"/>
    </row>
    <row r="9" spans="1:7" ht="14.4" customHeight="1" x14ac:dyDescent="0.3">
      <c r="A9" s="80">
        <v>2.1</v>
      </c>
      <c r="B9" s="31" t="s">
        <v>79</v>
      </c>
      <c r="C9" s="81" t="s">
        <v>76</v>
      </c>
      <c r="D9" s="82">
        <v>30</v>
      </c>
      <c r="E9" s="83">
        <v>150</v>
      </c>
      <c r="F9" s="84">
        <f>D9*E9</f>
        <v>4500</v>
      </c>
      <c r="G9" s="31" t="s">
        <v>80</v>
      </c>
    </row>
    <row r="10" spans="1:7" ht="14.4" customHeight="1" x14ac:dyDescent="0.3">
      <c r="A10" s="80">
        <v>2.2000000000000002</v>
      </c>
      <c r="B10" s="31" t="s">
        <v>81</v>
      </c>
      <c r="C10" s="81" t="s">
        <v>76</v>
      </c>
      <c r="D10" s="82">
        <v>30</v>
      </c>
      <c r="E10" s="83">
        <v>150</v>
      </c>
      <c r="F10" s="84">
        <f t="shared" ref="F10:F11" si="0">D10*E10</f>
        <v>4500</v>
      </c>
      <c r="G10" s="31" t="s">
        <v>82</v>
      </c>
    </row>
    <row r="11" spans="1:7" ht="14.4" customHeight="1" x14ac:dyDescent="0.3">
      <c r="A11" s="80">
        <v>2.2999999999999998</v>
      </c>
      <c r="B11" s="31" t="s">
        <v>83</v>
      </c>
      <c r="C11" s="81" t="s">
        <v>76</v>
      </c>
      <c r="D11" s="82">
        <v>20</v>
      </c>
      <c r="E11" s="83">
        <v>135</v>
      </c>
      <c r="F11" s="84">
        <f t="shared" si="0"/>
        <v>2700</v>
      </c>
      <c r="G11" s="31" t="s">
        <v>84</v>
      </c>
    </row>
    <row r="12" spans="1:7" ht="14.4" customHeight="1" x14ac:dyDescent="0.3">
      <c r="A12" s="85"/>
      <c r="B12" s="86"/>
      <c r="C12" s="87"/>
      <c r="D12" s="88"/>
      <c r="E12" s="89"/>
      <c r="F12" s="90"/>
      <c r="G12" s="86"/>
    </row>
    <row r="13" spans="1:7" ht="14.4" customHeight="1" x14ac:dyDescent="0.3">
      <c r="A13" s="56" t="s">
        <v>85</v>
      </c>
      <c r="B13" s="57"/>
      <c r="C13" s="76"/>
      <c r="D13" s="77"/>
      <c r="E13" s="78"/>
      <c r="F13" s="61">
        <f>SUM(F14:F27)</f>
        <v>19000</v>
      </c>
      <c r="G13" s="79"/>
    </row>
    <row r="14" spans="1:7" ht="14.4" customHeight="1" x14ac:dyDescent="0.3">
      <c r="A14" s="80" t="s">
        <v>86</v>
      </c>
      <c r="B14" s="31" t="s">
        <v>87</v>
      </c>
      <c r="C14" s="81" t="s">
        <v>88</v>
      </c>
      <c r="D14" s="82">
        <f>'Study Info Data Management'!B48</f>
        <v>0</v>
      </c>
      <c r="E14" s="83">
        <v>7</v>
      </c>
      <c r="F14" s="84">
        <f>D14*E14</f>
        <v>0</v>
      </c>
      <c r="G14" s="31" t="s">
        <v>89</v>
      </c>
    </row>
    <row r="15" spans="1:7" ht="14.4" customHeight="1" x14ac:dyDescent="0.3">
      <c r="A15" s="80" t="s">
        <v>90</v>
      </c>
      <c r="B15" s="31" t="s">
        <v>91</v>
      </c>
      <c r="C15" s="81" t="s">
        <v>88</v>
      </c>
      <c r="D15" s="82">
        <f>'Study Info Data Management'!B47</f>
        <v>0</v>
      </c>
      <c r="E15" s="83">
        <v>5</v>
      </c>
      <c r="F15" s="84">
        <f t="shared" ref="F15:F27" si="1">D15*E15</f>
        <v>0</v>
      </c>
      <c r="G15" s="31" t="s">
        <v>92</v>
      </c>
    </row>
    <row r="16" spans="1:7" ht="14.4" customHeight="1" x14ac:dyDescent="0.3">
      <c r="A16" s="80" t="s">
        <v>93</v>
      </c>
      <c r="B16" s="31" t="s">
        <v>94</v>
      </c>
      <c r="C16" s="81" t="s">
        <v>95</v>
      </c>
      <c r="D16" s="82">
        <f>'Study Info Data Management'!B38</f>
        <v>0</v>
      </c>
      <c r="E16" s="83">
        <v>3</v>
      </c>
      <c r="F16" s="84">
        <f t="shared" si="1"/>
        <v>0</v>
      </c>
      <c r="G16" s="31" t="s">
        <v>96</v>
      </c>
    </row>
    <row r="17" spans="1:7" ht="14.4" customHeight="1" x14ac:dyDescent="0.3">
      <c r="A17" s="80" t="s">
        <v>97</v>
      </c>
      <c r="B17" s="31" t="s">
        <v>98</v>
      </c>
      <c r="C17" s="81" t="s">
        <v>99</v>
      </c>
      <c r="D17" s="82">
        <f>'Study Info Data Management'!B41</f>
        <v>0</v>
      </c>
      <c r="E17" s="83">
        <v>25</v>
      </c>
      <c r="F17" s="84">
        <f t="shared" si="1"/>
        <v>0</v>
      </c>
      <c r="G17" s="31" t="s">
        <v>100</v>
      </c>
    </row>
    <row r="18" spans="1:7" ht="14.4" customHeight="1" x14ac:dyDescent="0.3">
      <c r="A18" s="80" t="s">
        <v>101</v>
      </c>
      <c r="B18" s="31" t="s">
        <v>102</v>
      </c>
      <c r="C18" s="81" t="s">
        <v>103</v>
      </c>
      <c r="D18" s="82">
        <f>'Study Info Data Management'!B45</f>
        <v>0</v>
      </c>
      <c r="E18" s="83">
        <v>10</v>
      </c>
      <c r="F18" s="84">
        <f t="shared" si="1"/>
        <v>0</v>
      </c>
      <c r="G18" s="31" t="s">
        <v>104</v>
      </c>
    </row>
    <row r="19" spans="1:7" ht="14.4" customHeight="1" x14ac:dyDescent="0.3">
      <c r="A19" s="80" t="s">
        <v>105</v>
      </c>
      <c r="B19" s="31" t="s">
        <v>106</v>
      </c>
      <c r="C19" s="81" t="s">
        <v>107</v>
      </c>
      <c r="D19" s="66">
        <f>'Study Info Data Management'!B25*4</f>
        <v>0</v>
      </c>
      <c r="E19" s="67">
        <v>1000</v>
      </c>
      <c r="F19" s="84">
        <f>D19*E19</f>
        <v>0</v>
      </c>
      <c r="G19" s="31" t="s">
        <v>108</v>
      </c>
    </row>
    <row r="20" spans="1:7" ht="14.4" customHeight="1" x14ac:dyDescent="0.3">
      <c r="A20" s="80" t="s">
        <v>109</v>
      </c>
      <c r="B20" s="31" t="s">
        <v>110</v>
      </c>
      <c r="C20" s="81" t="s">
        <v>107</v>
      </c>
      <c r="D20" s="66">
        <f>'Study Info Data Management'!B25*4</f>
        <v>0</v>
      </c>
      <c r="E20" s="67">
        <v>500</v>
      </c>
      <c r="F20" s="84">
        <f>D20*E20</f>
        <v>0</v>
      </c>
      <c r="G20" s="31" t="s">
        <v>111</v>
      </c>
    </row>
    <row r="21" spans="1:7" ht="14.4" customHeight="1" x14ac:dyDescent="0.3">
      <c r="A21" s="80" t="s">
        <v>112</v>
      </c>
      <c r="B21" s="31" t="s">
        <v>113</v>
      </c>
      <c r="C21" s="81" t="s">
        <v>114</v>
      </c>
      <c r="D21" s="82">
        <f>'Study Info Data Management'!B53*'Study Info Data Management'!B54</f>
        <v>0</v>
      </c>
      <c r="E21" s="83">
        <v>200</v>
      </c>
      <c r="F21" s="84">
        <f>D21*E21</f>
        <v>0</v>
      </c>
      <c r="G21" s="31" t="s">
        <v>115</v>
      </c>
    </row>
    <row r="22" spans="1:7" ht="14.4" customHeight="1" x14ac:dyDescent="0.3">
      <c r="A22" s="80" t="s">
        <v>116</v>
      </c>
      <c r="B22" s="31" t="s">
        <v>117</v>
      </c>
      <c r="C22" s="81" t="s">
        <v>118</v>
      </c>
      <c r="D22" s="82">
        <f>'Study Info Data Management'!B51</f>
        <v>0</v>
      </c>
      <c r="E22" s="91">
        <v>2000</v>
      </c>
      <c r="F22" s="84">
        <f>D22*E22</f>
        <v>0</v>
      </c>
      <c r="G22" s="31" t="s">
        <v>119</v>
      </c>
    </row>
    <row r="23" spans="1:7" ht="14.4" customHeight="1" x14ac:dyDescent="0.3">
      <c r="A23" s="80" t="s">
        <v>120</v>
      </c>
      <c r="B23" s="31" t="s">
        <v>121</v>
      </c>
      <c r="C23" s="81" t="s">
        <v>122</v>
      </c>
      <c r="D23" s="82">
        <f>'Study Info Data Management'!B52</f>
        <v>0</v>
      </c>
      <c r="E23" s="83">
        <v>500</v>
      </c>
      <c r="F23" s="84">
        <f t="shared" si="1"/>
        <v>0</v>
      </c>
      <c r="G23" s="31" t="s">
        <v>123</v>
      </c>
    </row>
    <row r="24" spans="1:7" ht="14.4" customHeight="1" x14ac:dyDescent="0.3">
      <c r="A24" s="80" t="s">
        <v>124</v>
      </c>
      <c r="B24" s="31" t="s">
        <v>125</v>
      </c>
      <c r="C24" s="81" t="s">
        <v>126</v>
      </c>
      <c r="D24" s="82">
        <v>1</v>
      </c>
      <c r="E24" s="83">
        <v>10000</v>
      </c>
      <c r="F24" s="84">
        <f t="shared" si="1"/>
        <v>10000</v>
      </c>
      <c r="G24" s="31" t="s">
        <v>127</v>
      </c>
    </row>
    <row r="25" spans="1:7" ht="14.4" customHeight="1" x14ac:dyDescent="0.3">
      <c r="A25" s="80" t="s">
        <v>128</v>
      </c>
      <c r="B25" s="31" t="s">
        <v>129</v>
      </c>
      <c r="C25" s="92" t="s">
        <v>126</v>
      </c>
      <c r="D25" s="82">
        <v>1</v>
      </c>
      <c r="E25" s="83">
        <v>3000</v>
      </c>
      <c r="F25" s="84">
        <f t="shared" si="1"/>
        <v>3000</v>
      </c>
      <c r="G25" s="31" t="s">
        <v>130</v>
      </c>
    </row>
    <row r="26" spans="1:7" ht="14.4" customHeight="1" x14ac:dyDescent="0.3">
      <c r="A26" s="80" t="s">
        <v>131</v>
      </c>
      <c r="B26" s="31" t="s">
        <v>132</v>
      </c>
      <c r="C26" s="81" t="s">
        <v>126</v>
      </c>
      <c r="D26" s="82">
        <v>1</v>
      </c>
      <c r="E26" s="83">
        <v>1000</v>
      </c>
      <c r="F26" s="84">
        <f t="shared" si="1"/>
        <v>1000</v>
      </c>
      <c r="G26" s="31" t="s">
        <v>133</v>
      </c>
    </row>
    <row r="27" spans="1:7" ht="14.4" customHeight="1" x14ac:dyDescent="0.3">
      <c r="A27" s="80" t="s">
        <v>134</v>
      </c>
      <c r="B27" s="31" t="s">
        <v>135</v>
      </c>
      <c r="C27" s="81" t="s">
        <v>126</v>
      </c>
      <c r="D27" s="82">
        <v>1</v>
      </c>
      <c r="E27" s="93">
        <v>5000</v>
      </c>
      <c r="F27" s="94">
        <f t="shared" si="1"/>
        <v>5000</v>
      </c>
      <c r="G27" s="31" t="s">
        <v>136</v>
      </c>
    </row>
    <row r="28" spans="1:7" ht="14.4" customHeight="1" x14ac:dyDescent="0.3">
      <c r="A28" s="85"/>
      <c r="B28" s="86"/>
      <c r="C28" s="87"/>
      <c r="D28" s="88"/>
      <c r="E28" s="89"/>
      <c r="F28" s="90"/>
      <c r="G28" s="86"/>
    </row>
    <row r="29" spans="1:7" ht="14.4" customHeight="1" x14ac:dyDescent="0.3">
      <c r="A29" s="56" t="s">
        <v>137</v>
      </c>
      <c r="B29" s="57"/>
      <c r="C29" s="76"/>
      <c r="D29" s="77"/>
      <c r="E29" s="78"/>
      <c r="F29" s="61">
        <f>SUM(F30:F37)</f>
        <v>0</v>
      </c>
      <c r="G29" s="79"/>
    </row>
    <row r="30" spans="1:7" ht="14.4" customHeight="1" x14ac:dyDescent="0.3">
      <c r="A30" s="81">
        <v>4.0999999999999996</v>
      </c>
      <c r="B30" s="31" t="s">
        <v>138</v>
      </c>
      <c r="C30" s="95" t="s">
        <v>139</v>
      </c>
      <c r="D30" s="82">
        <f>'Study Info Data Management'!B33</f>
        <v>0</v>
      </c>
      <c r="E30" s="83">
        <v>100</v>
      </c>
      <c r="F30" s="84">
        <f>D30*E30</f>
        <v>0</v>
      </c>
      <c r="G30" s="31" t="s">
        <v>140</v>
      </c>
    </row>
    <row r="31" spans="1:7" ht="14.4" customHeight="1" x14ac:dyDescent="0.3">
      <c r="A31" s="80" t="s">
        <v>141</v>
      </c>
      <c r="B31" s="31" t="s">
        <v>142</v>
      </c>
      <c r="C31" s="81" t="s">
        <v>139</v>
      </c>
      <c r="D31" s="82">
        <f>'Study Info Data Management'!B33</f>
        <v>0</v>
      </c>
      <c r="E31" s="83">
        <v>350</v>
      </c>
      <c r="F31" s="84">
        <f t="shared" ref="F31:F37" si="2">D31*E31</f>
        <v>0</v>
      </c>
      <c r="G31" s="31" t="s">
        <v>143</v>
      </c>
    </row>
    <row r="32" spans="1:7" ht="14.4" customHeight="1" x14ac:dyDescent="0.3">
      <c r="A32" s="80" t="s">
        <v>144</v>
      </c>
      <c r="B32" s="31" t="s">
        <v>145</v>
      </c>
      <c r="C32" s="81" t="s">
        <v>146</v>
      </c>
      <c r="D32" s="82">
        <f>'Study Info Data Management'!B29</f>
        <v>0</v>
      </c>
      <c r="E32" s="83">
        <v>200</v>
      </c>
      <c r="F32" s="84">
        <f t="shared" si="2"/>
        <v>0</v>
      </c>
      <c r="G32" s="31" t="s">
        <v>147</v>
      </c>
    </row>
    <row r="33" spans="1:7" ht="14.4" customHeight="1" x14ac:dyDescent="0.3">
      <c r="A33" s="80" t="s">
        <v>148</v>
      </c>
      <c r="B33" s="31" t="s">
        <v>149</v>
      </c>
      <c r="C33" s="81" t="s">
        <v>150</v>
      </c>
      <c r="D33" s="82">
        <f>'Study Info Data Management'!B34</f>
        <v>0</v>
      </c>
      <c r="E33" s="83">
        <v>100</v>
      </c>
      <c r="F33" s="84">
        <f t="shared" si="2"/>
        <v>0</v>
      </c>
      <c r="G33" s="31" t="s">
        <v>151</v>
      </c>
    </row>
    <row r="34" spans="1:7" ht="14.4" customHeight="1" x14ac:dyDescent="0.3">
      <c r="A34" s="80" t="s">
        <v>152</v>
      </c>
      <c r="B34" s="31" t="s">
        <v>153</v>
      </c>
      <c r="C34" s="81" t="s">
        <v>150</v>
      </c>
      <c r="D34" s="82">
        <f>'Study Info Data Management'!B34</f>
        <v>0</v>
      </c>
      <c r="E34" s="83">
        <v>350</v>
      </c>
      <c r="F34" s="84">
        <f t="shared" si="2"/>
        <v>0</v>
      </c>
      <c r="G34" s="31" t="s">
        <v>154</v>
      </c>
    </row>
    <row r="35" spans="1:7" ht="14.4" customHeight="1" x14ac:dyDescent="0.3">
      <c r="A35" s="80" t="s">
        <v>155</v>
      </c>
      <c r="B35" s="31" t="s">
        <v>156</v>
      </c>
      <c r="C35" s="81" t="s">
        <v>146</v>
      </c>
      <c r="D35" s="82">
        <f>'Study Info Data Management'!B29</f>
        <v>0</v>
      </c>
      <c r="E35" s="83">
        <v>300</v>
      </c>
      <c r="F35" s="84">
        <f t="shared" si="2"/>
        <v>0</v>
      </c>
      <c r="G35" s="31" t="s">
        <v>157</v>
      </c>
    </row>
    <row r="36" spans="1:7" ht="14.4" customHeight="1" x14ac:dyDescent="0.3">
      <c r="A36" s="80" t="s">
        <v>158</v>
      </c>
      <c r="B36" s="31" t="s">
        <v>159</v>
      </c>
      <c r="C36" s="81" t="s">
        <v>160</v>
      </c>
      <c r="D36" s="82">
        <f>'Study Info Data Management'!B57</f>
        <v>0</v>
      </c>
      <c r="E36" s="83">
        <v>700</v>
      </c>
      <c r="F36" s="84">
        <f t="shared" si="2"/>
        <v>0</v>
      </c>
      <c r="G36" s="31" t="s">
        <v>161</v>
      </c>
    </row>
    <row r="37" spans="1:7" ht="14.4" customHeight="1" x14ac:dyDescent="0.3">
      <c r="A37" s="80" t="s">
        <v>162</v>
      </c>
      <c r="B37" s="31" t="s">
        <v>163</v>
      </c>
      <c r="C37" s="81" t="s">
        <v>146</v>
      </c>
      <c r="D37" s="82">
        <f>'Study Info Data Management'!B29</f>
        <v>0</v>
      </c>
      <c r="E37" s="83">
        <v>300</v>
      </c>
      <c r="F37" s="84">
        <f t="shared" si="2"/>
        <v>0</v>
      </c>
      <c r="G37" s="31" t="s">
        <v>164</v>
      </c>
    </row>
    <row r="38" spans="1:7" ht="14.4" customHeight="1" x14ac:dyDescent="0.3">
      <c r="A38" s="85"/>
      <c r="B38" s="86"/>
      <c r="C38" s="87"/>
      <c r="D38" s="88"/>
      <c r="E38" s="89"/>
      <c r="F38" s="90"/>
      <c r="G38" s="86"/>
    </row>
    <row r="39" spans="1:7" ht="14.4" customHeight="1" x14ac:dyDescent="0.3">
      <c r="A39" s="56" t="s">
        <v>165</v>
      </c>
      <c r="B39" s="57"/>
      <c r="C39" s="76"/>
      <c r="D39" s="77"/>
      <c r="E39" s="78"/>
      <c r="F39" s="61">
        <f>SUM(F40:F42)</f>
        <v>3000</v>
      </c>
      <c r="G39" s="79"/>
    </row>
    <row r="40" spans="1:7" ht="14.4" customHeight="1" x14ac:dyDescent="0.3">
      <c r="A40" s="80" t="s">
        <v>166</v>
      </c>
      <c r="B40" s="31" t="s">
        <v>167</v>
      </c>
      <c r="C40" s="81" t="s">
        <v>168</v>
      </c>
      <c r="D40" s="82">
        <f>'Study Info Data Management'!B15</f>
        <v>0</v>
      </c>
      <c r="E40" s="83">
        <v>500</v>
      </c>
      <c r="F40" s="84">
        <f>D40*E40</f>
        <v>0</v>
      </c>
      <c r="G40" s="31" t="s">
        <v>169</v>
      </c>
    </row>
    <row r="41" spans="1:7" ht="14.4" customHeight="1" x14ac:dyDescent="0.3">
      <c r="A41" s="80" t="s">
        <v>170</v>
      </c>
      <c r="B41" s="31" t="s">
        <v>171</v>
      </c>
      <c r="C41" s="81" t="s">
        <v>172</v>
      </c>
      <c r="D41" s="82">
        <f>3</f>
        <v>3</v>
      </c>
      <c r="E41" s="83">
        <v>500</v>
      </c>
      <c r="F41" s="84">
        <f t="shared" ref="F41:F42" si="3">D41*E41</f>
        <v>1500</v>
      </c>
      <c r="G41" s="31" t="s">
        <v>173</v>
      </c>
    </row>
    <row r="42" spans="1:7" ht="14.4" customHeight="1" x14ac:dyDescent="0.3">
      <c r="A42" s="80" t="s">
        <v>174</v>
      </c>
      <c r="B42" s="31" t="s">
        <v>175</v>
      </c>
      <c r="C42" s="81" t="s">
        <v>172</v>
      </c>
      <c r="D42" s="82">
        <v>3</v>
      </c>
      <c r="E42" s="83">
        <v>500</v>
      </c>
      <c r="F42" s="84">
        <f t="shared" si="3"/>
        <v>1500</v>
      </c>
      <c r="G42" s="31" t="s">
        <v>176</v>
      </c>
    </row>
    <row r="43" spans="1:7" x14ac:dyDescent="0.3">
      <c r="A43" s="96"/>
      <c r="B43" s="97"/>
      <c r="C43" s="98"/>
      <c r="D43" s="99"/>
      <c r="E43" s="100"/>
      <c r="F43" s="101"/>
      <c r="G43" s="102"/>
    </row>
    <row r="44" spans="1:7" x14ac:dyDescent="0.3">
      <c r="A44" s="103" t="s">
        <v>177</v>
      </c>
      <c r="B44" s="103"/>
      <c r="C44" s="104"/>
      <c r="D44" s="105"/>
      <c r="E44" s="106"/>
      <c r="F44" s="107">
        <f>SUM(F5,F8,F13,F29,F39)</f>
        <v>38200</v>
      </c>
      <c r="G44" s="33"/>
    </row>
  </sheetData>
  <mergeCells count="7">
    <mergeCell ref="A44:B44"/>
    <mergeCell ref="A4:B4"/>
    <mergeCell ref="A5:B5"/>
    <mergeCell ref="A8:B8"/>
    <mergeCell ref="A13:B13"/>
    <mergeCell ref="A29:B29"/>
    <mergeCell ref="A39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Study Info Data Management</vt:lpstr>
      <vt:lpstr>Clinical Data Management</vt:lpstr>
      <vt:lpstr>analysis_dur</vt:lpstr>
      <vt:lpstr>auto_queries_complete</vt:lpstr>
      <vt:lpstr>auto_queries_screen_fail</vt:lpstr>
      <vt:lpstr>auto_queries_total</vt:lpstr>
      <vt:lpstr>auto_queries_withdrawn</vt:lpstr>
      <vt:lpstr>close_dur</vt:lpstr>
      <vt:lpstr>crf_pages_complete</vt:lpstr>
      <vt:lpstr>crf_pages_screen_fail</vt:lpstr>
      <vt:lpstr>crf_pages_total</vt:lpstr>
      <vt:lpstr>crf_pages_withdrawn</vt:lpstr>
      <vt:lpstr>data_review_listings</vt:lpstr>
      <vt:lpstr>dropout_rate</vt:lpstr>
      <vt:lpstr>enroll_dur</vt:lpstr>
      <vt:lpstr>external_data_reconcilation</vt:lpstr>
      <vt:lpstr>manual_queries_complete</vt:lpstr>
      <vt:lpstr>manual_queries_total</vt:lpstr>
      <vt:lpstr>manual_queries_withdrawn</vt:lpstr>
      <vt:lpstr>num_complete</vt:lpstr>
      <vt:lpstr>num_countries</vt:lpstr>
      <vt:lpstr>num_data_metrics_report</vt:lpstr>
      <vt:lpstr>num_external_data_source</vt:lpstr>
      <vt:lpstr>num_lab_panel</vt:lpstr>
      <vt:lpstr>num_local_lab</vt:lpstr>
      <vt:lpstr>num_sae</vt:lpstr>
      <vt:lpstr>num_screen_fail</vt:lpstr>
      <vt:lpstr>num_screened_subj</vt:lpstr>
      <vt:lpstr>num_sites</vt:lpstr>
      <vt:lpstr>num_subj</vt:lpstr>
      <vt:lpstr>num_unique_terms_aemh</vt:lpstr>
      <vt:lpstr>num_unique_terms_cm</vt:lpstr>
      <vt:lpstr>num_withdrawn</vt:lpstr>
      <vt:lpstr>protocol_deviation_check</vt:lpstr>
      <vt:lpstr>screen_failure_rate</vt:lpstr>
      <vt:lpstr>start_dur</vt:lpstr>
      <vt:lpstr>subj_dur</vt:lpstr>
      <vt:lpstr>total_dur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2025-07-10T21:01:04Z</dcterms:created>
  <dcterms:modified xsi:type="dcterms:W3CDTF">2025-07-10T23:01:51Z</dcterms:modified>
</cp:coreProperties>
</file>