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taff\t00036647\AY1718\CP_RE_AY1718\"/>
    </mc:Choice>
  </mc:AlternateContent>
  <bookViews>
    <workbookView xWindow="120" yWindow="60" windowWidth="15180" windowHeight="9345" activeTab="1"/>
  </bookViews>
  <sheets>
    <sheet name="Solution" sheetId="1" r:id="rId1"/>
    <sheet name="Blank" sheetId="4" r:id="rId2"/>
  </sheets>
  <calcPr calcId="162913"/>
</workbook>
</file>

<file path=xl/calcChain.xml><?xml version="1.0" encoding="utf-8"?>
<calcChain xmlns="http://schemas.openxmlformats.org/spreadsheetml/2006/main">
  <c r="C35" i="4" l="1"/>
  <c r="C34" i="4"/>
  <c r="D21" i="4"/>
  <c r="C16" i="4"/>
  <c r="C15" i="4"/>
  <c r="C14" i="4"/>
  <c r="C13" i="4"/>
  <c r="C12" i="4"/>
  <c r="B7" i="4"/>
  <c r="D12" i="4" s="1"/>
  <c r="D13" i="4" s="1"/>
  <c r="D14" i="4" s="1"/>
  <c r="D15" i="4" s="1"/>
  <c r="D16" i="4" s="1"/>
  <c r="E15" i="4" l="1"/>
  <c r="E16" i="4"/>
  <c r="E12" i="4"/>
  <c r="F12" i="4" s="1"/>
  <c r="E13" i="4"/>
  <c r="E14" i="4"/>
  <c r="E27" i="4" s="1"/>
  <c r="B7" i="1"/>
  <c r="C12" i="1"/>
  <c r="C13" i="1"/>
  <c r="C14" i="1"/>
  <c r="C15" i="1"/>
  <c r="C16" i="1"/>
  <c r="F23" i="1"/>
  <c r="F13" i="4" l="1"/>
  <c r="D16" i="1"/>
  <c r="E16" i="1" s="1"/>
  <c r="D14" i="1"/>
  <c r="E14" i="1" s="1"/>
  <c r="D15" i="1"/>
  <c r="E15" i="1" s="1"/>
  <c r="D13" i="1"/>
  <c r="E13" i="1" s="1"/>
  <c r="D12" i="1"/>
  <c r="E12" i="1" s="1"/>
  <c r="F12" i="1" s="1"/>
  <c r="F13" i="1" s="1"/>
  <c r="F24" i="1" s="1"/>
  <c r="F14" i="4" l="1"/>
  <c r="F15" i="4" s="1"/>
  <c r="F16" i="4" s="1"/>
  <c r="C33" i="4" s="1"/>
  <c r="D22" i="4"/>
  <c r="D23" i="4" s="1"/>
  <c r="E26" i="4" s="1"/>
  <c r="G26" i="4" s="1"/>
  <c r="F14" i="1"/>
  <c r="F15" i="1" l="1"/>
  <c r="F16" i="1" l="1"/>
  <c r="G35" i="1" s="1"/>
  <c r="F25" i="1"/>
  <c r="F28" i="1" s="1"/>
</calcChain>
</file>

<file path=xl/sharedStrings.xml><?xml version="1.0" encoding="utf-8"?>
<sst xmlns="http://schemas.openxmlformats.org/spreadsheetml/2006/main" count="43" uniqueCount="25">
  <si>
    <t>Dev Cost</t>
  </si>
  <si>
    <t>Benefits</t>
  </si>
  <si>
    <t>Interest Rate</t>
  </si>
  <si>
    <t>Year</t>
  </si>
  <si>
    <t>Benefit</t>
  </si>
  <si>
    <t>PV</t>
  </si>
  <si>
    <t>Cumm PV</t>
  </si>
  <si>
    <t>Table of Benefits &amp; Present Values</t>
  </si>
  <si>
    <t>Pay Back Period</t>
  </si>
  <si>
    <t>Need</t>
  </si>
  <si>
    <t>NPV = (Cumm PV - Dev Cost)</t>
  </si>
  <si>
    <t>(After 5 years)</t>
  </si>
  <si>
    <t xml:space="preserve">At end of year 2 have </t>
  </si>
  <si>
    <t>(1+ i)</t>
  </si>
  <si>
    <t>As fraction of Year 3 PV</t>
  </si>
  <si>
    <t>Acc Pv - Dev Cost =</t>
  </si>
  <si>
    <t>PBP = 2.78 years</t>
  </si>
  <si>
    <r>
      <t>(1+i)</t>
    </r>
    <r>
      <rPr>
        <b/>
        <vertAlign val="superscript"/>
        <sz val="10"/>
        <rFont val="Arial"/>
        <family val="2"/>
      </rPr>
      <t>n</t>
    </r>
  </si>
  <si>
    <t xml:space="preserve">(25854.13 - 16000.00) = </t>
  </si>
  <si>
    <t>Cost Benefit Analysis Exercise</t>
  </si>
  <si>
    <t xml:space="preserve">PBP = </t>
  </si>
  <si>
    <t>2.78 Years</t>
  </si>
  <si>
    <t>Fraction=</t>
  </si>
  <si>
    <t>CPV</t>
  </si>
  <si>
    <t>Cost Benefit Analysis Exercise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</si>
</sst>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;[Red]0.00"/>
    <numFmt numFmtId="165" formatCode="#,##0.00;[Red]#,##0.00"/>
    <numFmt numFmtId="171" formatCode="0.0000"/>
  </numFmts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4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4" fontId="0" fillId="0" borderId="0" xfId="0" applyNumberFormat="1"/>
    <xf numFmtId="4" fontId="2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  <xf numFmtId="4" fontId="0" fillId="0" borderId="0" xfId="0" applyNumberFormat="1" applyAlignment="1">
      <alignment horizontal="left"/>
    </xf>
    <xf numFmtId="0" fontId="7" fillId="2" borderId="0" xfId="0" applyFont="1" applyFill="1"/>
    <xf numFmtId="0" fontId="0" fillId="0" borderId="0" xfId="0" applyBorder="1"/>
    <xf numFmtId="164" fontId="0" fillId="0" borderId="0" xfId="0" applyNumberFormat="1" applyBorder="1"/>
    <xf numFmtId="2" fontId="8" fillId="0" borderId="0" xfId="0" applyNumberFormat="1" applyFont="1"/>
    <xf numFmtId="164" fontId="8" fillId="0" borderId="0" xfId="0" applyNumberFormat="1" applyFont="1"/>
    <xf numFmtId="0" fontId="7" fillId="2" borderId="0" xfId="0" applyFont="1" applyFill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49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Border="1"/>
    <xf numFmtId="0" fontId="8" fillId="0" borderId="0" xfId="0" applyFont="1" applyBorder="1"/>
    <xf numFmtId="164" fontId="8" fillId="0" borderId="0" xfId="0" applyNumberFormat="1" applyFont="1" applyBorder="1"/>
    <xf numFmtId="49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4" fontId="2" fillId="0" borderId="0" xfId="0" applyNumberFormat="1" applyFont="1" applyBorder="1"/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2" fontId="0" fillId="0" borderId="0" xfId="0" applyNumberFormat="1" applyBorder="1"/>
    <xf numFmtId="0" fontId="7" fillId="2" borderId="0" xfId="0" applyFont="1" applyFill="1"/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Border="1"/>
    <xf numFmtId="165" fontId="0" fillId="0" borderId="2" xfId="0" applyNumberFormat="1" applyBorder="1"/>
    <xf numFmtId="171" fontId="0" fillId="0" borderId="0" xfId="0" applyNumberFormat="1" applyBorder="1"/>
    <xf numFmtId="0" fontId="10" fillId="0" borderId="0" xfId="0" applyFont="1" applyBorder="1"/>
    <xf numFmtId="165" fontId="0" fillId="0" borderId="0" xfId="0" applyNumberFormat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3" sqref="C3"/>
    </sheetView>
  </sheetViews>
  <sheetFormatPr defaultRowHeight="12.75" x14ac:dyDescent="0.2"/>
  <cols>
    <col min="1" max="1" width="20.7109375" customWidth="1"/>
    <col min="3" max="3" width="10.7109375" customWidth="1"/>
    <col min="5" max="5" width="7.5703125" bestFit="1" customWidth="1"/>
    <col min="6" max="6" width="10" bestFit="1" customWidth="1"/>
    <col min="7" max="7" width="10.7109375" customWidth="1"/>
  </cols>
  <sheetData>
    <row r="1" spans="1:6" ht="18" x14ac:dyDescent="0.25">
      <c r="A1" s="35" t="s">
        <v>19</v>
      </c>
      <c r="B1" s="35"/>
      <c r="C1" s="35"/>
      <c r="D1" s="35"/>
      <c r="E1" s="12"/>
    </row>
    <row r="4" spans="1:6" x14ac:dyDescent="0.2">
      <c r="A4" t="s">
        <v>0</v>
      </c>
      <c r="B4">
        <v>16000</v>
      </c>
    </row>
    <row r="5" spans="1:6" x14ac:dyDescent="0.2">
      <c r="A5" t="s">
        <v>1</v>
      </c>
      <c r="B5">
        <v>7000</v>
      </c>
    </row>
    <row r="6" spans="1:6" x14ac:dyDescent="0.2">
      <c r="A6" t="s">
        <v>2</v>
      </c>
      <c r="B6">
        <v>11</v>
      </c>
    </row>
    <row r="7" spans="1:6" x14ac:dyDescent="0.2">
      <c r="A7" s="10" t="s">
        <v>13</v>
      </c>
      <c r="B7">
        <f>1+B6/100</f>
        <v>1.1100000000000001</v>
      </c>
    </row>
    <row r="9" spans="1:6" ht="20.25" x14ac:dyDescent="0.3">
      <c r="A9" s="2" t="s">
        <v>7</v>
      </c>
      <c r="B9" s="2"/>
    </row>
    <row r="11" spans="1:6" ht="14.25" x14ac:dyDescent="0.2">
      <c r="B11" s="18" t="s">
        <v>3</v>
      </c>
      <c r="C11" s="18" t="s">
        <v>4</v>
      </c>
      <c r="D11" s="18" t="s">
        <v>17</v>
      </c>
      <c r="E11" s="18" t="s">
        <v>5</v>
      </c>
      <c r="F11" s="20" t="s">
        <v>6</v>
      </c>
    </row>
    <row r="12" spans="1:6" x14ac:dyDescent="0.2">
      <c r="B12" s="21">
        <v>1</v>
      </c>
      <c r="C12" s="19">
        <f>B5</f>
        <v>7000</v>
      </c>
      <c r="D12" s="19">
        <f>ROUND(POWER($B$7,B12),2)</f>
        <v>1.1100000000000001</v>
      </c>
      <c r="E12" s="1">
        <f>C12/D12</f>
        <v>6306.3063063063055</v>
      </c>
      <c r="F12" s="22">
        <f>E12</f>
        <v>6306.3063063063055</v>
      </c>
    </row>
    <row r="13" spans="1:6" x14ac:dyDescent="0.2">
      <c r="B13" s="21">
        <v>2</v>
      </c>
      <c r="C13" s="19">
        <f>B5</f>
        <v>7000</v>
      </c>
      <c r="D13" s="19">
        <f>ROUND(POWER($B$7,B13),2)</f>
        <v>1.23</v>
      </c>
      <c r="E13" s="1">
        <f t="shared" ref="E13:E16" si="0">C13/D13</f>
        <v>5691.0569105691056</v>
      </c>
      <c r="F13" s="22">
        <f>F12+E13</f>
        <v>11997.363216875412</v>
      </c>
    </row>
    <row r="14" spans="1:6" x14ac:dyDescent="0.2">
      <c r="B14" s="21">
        <v>3</v>
      </c>
      <c r="C14" s="19">
        <f>B5</f>
        <v>7000</v>
      </c>
      <c r="D14" s="19">
        <f>ROUND(POWER($B$7,B14),2)</f>
        <v>1.37</v>
      </c>
      <c r="E14" s="1">
        <f t="shared" si="0"/>
        <v>5109.4890510948899</v>
      </c>
      <c r="F14" s="22">
        <f>F13+E14</f>
        <v>17106.852267970302</v>
      </c>
    </row>
    <row r="15" spans="1:6" x14ac:dyDescent="0.2">
      <c r="B15" s="21">
        <v>4</v>
      </c>
      <c r="C15" s="19">
        <f>B5</f>
        <v>7000</v>
      </c>
      <c r="D15" s="19">
        <f>ROUND(POWER($B$7,B15),2)</f>
        <v>1.52</v>
      </c>
      <c r="E15" s="1">
        <f t="shared" si="0"/>
        <v>4605.2631578947367</v>
      </c>
      <c r="F15" s="22">
        <f>F14+E15</f>
        <v>21712.115425865039</v>
      </c>
    </row>
    <row r="16" spans="1:6" x14ac:dyDescent="0.2">
      <c r="B16" s="21">
        <v>5</v>
      </c>
      <c r="C16" s="19">
        <f>B5</f>
        <v>7000</v>
      </c>
      <c r="D16" s="19">
        <f>ROUND(POWER($B$7,B16),2)</f>
        <v>1.69</v>
      </c>
      <c r="E16" s="1">
        <f t="shared" si="0"/>
        <v>4142.0118343195263</v>
      </c>
      <c r="F16" s="22">
        <f>F15+E16</f>
        <v>25854.127260184563</v>
      </c>
    </row>
    <row r="17" spans="1:8" x14ac:dyDescent="0.2">
      <c r="B17" s="13"/>
      <c r="C17" s="14"/>
      <c r="D17" s="14"/>
      <c r="E17" s="14"/>
      <c r="F17" s="14"/>
      <c r="G17" s="14"/>
    </row>
    <row r="18" spans="1:8" x14ac:dyDescent="0.2">
      <c r="B18" s="13"/>
      <c r="C18" s="14"/>
      <c r="D18" s="14"/>
      <c r="E18" s="14"/>
      <c r="F18" s="14"/>
      <c r="G18" s="14"/>
    </row>
    <row r="19" spans="1:8" x14ac:dyDescent="0.2">
      <c r="B19" s="13"/>
      <c r="C19" s="14"/>
      <c r="D19" s="14"/>
      <c r="E19" s="14"/>
      <c r="F19" s="14"/>
      <c r="G19" s="14"/>
    </row>
    <row r="21" spans="1:8" ht="23.25" x14ac:dyDescent="0.35">
      <c r="A21" s="3" t="s">
        <v>8</v>
      </c>
    </row>
    <row r="23" spans="1:8" x14ac:dyDescent="0.2">
      <c r="B23" t="s">
        <v>0</v>
      </c>
      <c r="F23" s="4">
        <f>B4</f>
        <v>16000</v>
      </c>
    </row>
    <row r="24" spans="1:8" x14ac:dyDescent="0.2">
      <c r="B24" s="10" t="s">
        <v>12</v>
      </c>
      <c r="F24" s="4">
        <f>F13</f>
        <v>11997.363216875412</v>
      </c>
    </row>
    <row r="25" spans="1:8" x14ac:dyDescent="0.2">
      <c r="B25" t="s">
        <v>9</v>
      </c>
      <c r="F25" s="5">
        <f>F23-F24</f>
        <v>4002.636783124588</v>
      </c>
    </row>
    <row r="28" spans="1:8" x14ac:dyDescent="0.2">
      <c r="B28" s="10" t="s">
        <v>14</v>
      </c>
      <c r="F28" s="15">
        <f>F25/E14</f>
        <v>0.78337319898295521</v>
      </c>
      <c r="H28" s="11"/>
    </row>
    <row r="30" spans="1:8" ht="20.25" x14ac:dyDescent="0.3">
      <c r="B30" s="6" t="s">
        <v>16</v>
      </c>
    </row>
    <row r="33" spans="1:7" ht="23.25" x14ac:dyDescent="0.35">
      <c r="A33" s="7" t="s">
        <v>10</v>
      </c>
      <c r="F33" s="9"/>
      <c r="G33" s="8"/>
    </row>
    <row r="34" spans="1:7" x14ac:dyDescent="0.2">
      <c r="A34" t="s">
        <v>11</v>
      </c>
    </row>
    <row r="35" spans="1:7" x14ac:dyDescent="0.2">
      <c r="B35" s="10" t="s">
        <v>15</v>
      </c>
      <c r="D35" s="16" t="s">
        <v>18</v>
      </c>
      <c r="E35" s="23"/>
      <c r="F35" s="24"/>
      <c r="G35" s="9">
        <f>F16-F23</f>
        <v>9854.1272601845631</v>
      </c>
    </row>
  </sheetData>
  <mergeCells count="1">
    <mergeCell ref="A1:D1"/>
  </mergeCells>
  <phoneticPr fontId="0" type="noConversion"/>
  <pageMargins left="0.75" right="0.75" top="1" bottom="1" header="0.5" footer="0.5"/>
  <pageSetup paperSize="9" orientation="portrait" horizontalDpi="12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workbookViewId="0">
      <selection activeCell="G30" sqref="G30"/>
    </sheetView>
  </sheetViews>
  <sheetFormatPr defaultRowHeight="12.75" x14ac:dyDescent="0.2"/>
  <cols>
    <col min="1" max="1" width="20.7109375" customWidth="1"/>
    <col min="3" max="3" width="10.7109375" customWidth="1"/>
    <col min="5" max="5" width="8.140625" bestFit="1" customWidth="1"/>
    <col min="6" max="6" width="10" bestFit="1" customWidth="1"/>
    <col min="7" max="7" width="6.5703125" bestFit="1" customWidth="1"/>
  </cols>
  <sheetData>
    <row r="1" spans="1:7" ht="18" x14ac:dyDescent="0.25">
      <c r="A1" s="44" t="s">
        <v>24</v>
      </c>
      <c r="B1" s="35"/>
      <c r="C1" s="35"/>
      <c r="D1" s="35"/>
      <c r="E1" s="17"/>
      <c r="F1" s="17"/>
      <c r="G1" s="17"/>
    </row>
    <row r="3" spans="1:7" x14ac:dyDescent="0.2">
      <c r="A3" s="13"/>
      <c r="B3" s="13"/>
      <c r="C3" s="13"/>
      <c r="D3" s="13"/>
      <c r="E3" s="13"/>
      <c r="F3" s="13"/>
      <c r="G3" s="13"/>
    </row>
    <row r="4" spans="1:7" x14ac:dyDescent="0.2">
      <c r="A4" s="13" t="s">
        <v>0</v>
      </c>
      <c r="B4" s="13">
        <v>16000</v>
      </c>
      <c r="C4" s="13"/>
      <c r="D4" s="13"/>
      <c r="E4" s="13"/>
      <c r="F4" s="13"/>
      <c r="G4" s="13"/>
    </row>
    <row r="5" spans="1:7" x14ac:dyDescent="0.2">
      <c r="A5" s="13" t="s">
        <v>1</v>
      </c>
      <c r="B5" s="13">
        <v>7000</v>
      </c>
      <c r="C5" s="13"/>
      <c r="D5" s="13"/>
      <c r="E5" s="13"/>
      <c r="F5" s="13"/>
      <c r="G5" s="13"/>
    </row>
    <row r="6" spans="1:7" x14ac:dyDescent="0.2">
      <c r="A6" s="13" t="s">
        <v>2</v>
      </c>
      <c r="B6" s="13">
        <v>11</v>
      </c>
      <c r="C6" s="13"/>
      <c r="D6" s="13"/>
      <c r="E6" s="13"/>
      <c r="F6" s="13"/>
      <c r="G6" s="13"/>
    </row>
    <row r="7" spans="1:7" x14ac:dyDescent="0.2">
      <c r="A7" s="26" t="s">
        <v>13</v>
      </c>
      <c r="B7" s="13">
        <f>1 + (B6/100)</f>
        <v>1.1100000000000001</v>
      </c>
      <c r="C7" s="13"/>
      <c r="D7" s="13"/>
      <c r="E7" s="13"/>
      <c r="F7" s="13"/>
      <c r="G7" s="13"/>
    </row>
    <row r="8" spans="1:7" x14ac:dyDescent="0.2">
      <c r="A8" s="13"/>
      <c r="B8" s="13"/>
      <c r="C8" s="13"/>
      <c r="D8" s="13"/>
      <c r="E8" s="13"/>
      <c r="F8" s="13"/>
      <c r="G8" s="13"/>
    </row>
    <row r="9" spans="1:7" ht="20.25" x14ac:dyDescent="0.3">
      <c r="A9" s="25" t="s">
        <v>7</v>
      </c>
      <c r="B9" s="25"/>
      <c r="C9" s="13"/>
      <c r="D9" s="13"/>
      <c r="E9" s="13"/>
      <c r="F9" s="13"/>
      <c r="G9" s="13"/>
    </row>
    <row r="10" spans="1:7" x14ac:dyDescent="0.2">
      <c r="A10" s="13"/>
      <c r="B10" s="13"/>
      <c r="C10" s="13"/>
      <c r="D10" s="13"/>
      <c r="E10" s="13"/>
      <c r="F10" s="13"/>
      <c r="G10" s="13"/>
    </row>
    <row r="11" spans="1:7" ht="14.25" x14ac:dyDescent="0.2">
      <c r="A11" s="13"/>
      <c r="B11" s="18" t="s">
        <v>3</v>
      </c>
      <c r="C11" s="18" t="s">
        <v>4</v>
      </c>
      <c r="D11" s="18" t="s">
        <v>17</v>
      </c>
      <c r="E11" s="18" t="s">
        <v>5</v>
      </c>
      <c r="F11" s="20" t="s">
        <v>6</v>
      </c>
      <c r="G11" s="13"/>
    </row>
    <row r="12" spans="1:7" x14ac:dyDescent="0.2">
      <c r="A12" s="13"/>
      <c r="B12" s="21">
        <v>1</v>
      </c>
      <c r="C12" s="36">
        <f>$B$5</f>
        <v>7000</v>
      </c>
      <c r="D12" s="19">
        <f>B7</f>
        <v>1.1100000000000001</v>
      </c>
      <c r="E12" s="38">
        <f>C12/D12</f>
        <v>6306.3063063063055</v>
      </c>
      <c r="F12" s="38">
        <f>E12</f>
        <v>6306.3063063063055</v>
      </c>
      <c r="G12" s="13"/>
    </row>
    <row r="13" spans="1:7" x14ac:dyDescent="0.2">
      <c r="A13" s="13"/>
      <c r="B13" s="21">
        <v>2</v>
      </c>
      <c r="C13" s="36">
        <f t="shared" ref="C13:C16" si="0">$B$5</f>
        <v>7000</v>
      </c>
      <c r="D13" s="19">
        <f>D12*D12</f>
        <v>1.2321000000000002</v>
      </c>
      <c r="E13" s="38">
        <f t="shared" ref="E13:E16" si="1">C13/D13</f>
        <v>5681.3570327083835</v>
      </c>
      <c r="F13" s="38">
        <f>F12+E13</f>
        <v>11987.663339014689</v>
      </c>
      <c r="G13" s="13"/>
    </row>
    <row r="14" spans="1:7" x14ac:dyDescent="0.2">
      <c r="A14" s="13"/>
      <c r="B14" s="21">
        <v>3</v>
      </c>
      <c r="C14" s="36">
        <f t="shared" si="0"/>
        <v>7000</v>
      </c>
      <c r="D14" s="19">
        <f>D13*D12</f>
        <v>1.3676310000000003</v>
      </c>
      <c r="E14" s="38">
        <f t="shared" si="1"/>
        <v>5118.3396691066509</v>
      </c>
      <c r="F14" s="38">
        <f>F13+E14</f>
        <v>17106.003008121341</v>
      </c>
      <c r="G14" s="13"/>
    </row>
    <row r="15" spans="1:7" x14ac:dyDescent="0.2">
      <c r="A15" s="13"/>
      <c r="B15" s="21">
        <v>4</v>
      </c>
      <c r="C15" s="36">
        <f t="shared" si="0"/>
        <v>7000</v>
      </c>
      <c r="D15" s="19">
        <f>D14*D12</f>
        <v>1.5180704100000004</v>
      </c>
      <c r="E15" s="38">
        <f t="shared" si="1"/>
        <v>4611.1168190150011</v>
      </c>
      <c r="F15" s="38">
        <f>F14+E15</f>
        <v>21717.119827136343</v>
      </c>
      <c r="G15" s="13"/>
    </row>
    <row r="16" spans="1:7" x14ac:dyDescent="0.2">
      <c r="A16" s="13"/>
      <c r="B16" s="21">
        <v>5</v>
      </c>
      <c r="C16" s="36">
        <f t="shared" si="0"/>
        <v>7000</v>
      </c>
      <c r="D16" s="19">
        <f>D15*D12</f>
        <v>1.6850581551000006</v>
      </c>
      <c r="E16" s="38">
        <f t="shared" si="1"/>
        <v>4154.15929640991</v>
      </c>
      <c r="F16" s="38">
        <f>F15+E16</f>
        <v>25871.279123546254</v>
      </c>
      <c r="G16" s="13"/>
    </row>
    <row r="17" spans="1:8" x14ac:dyDescent="0.2">
      <c r="A17" s="13"/>
      <c r="B17" s="13"/>
      <c r="C17" s="14"/>
      <c r="D17" s="14"/>
      <c r="E17" s="14"/>
      <c r="F17" s="14"/>
      <c r="G17" s="14"/>
    </row>
    <row r="18" spans="1:8" x14ac:dyDescent="0.2">
      <c r="A18" s="13"/>
      <c r="B18" s="13"/>
      <c r="C18" s="13"/>
      <c r="D18" s="13"/>
      <c r="E18" s="13"/>
      <c r="F18" s="13"/>
      <c r="G18" s="13"/>
    </row>
    <row r="19" spans="1:8" ht="23.25" x14ac:dyDescent="0.35">
      <c r="A19" s="32" t="s">
        <v>8</v>
      </c>
      <c r="B19" s="13"/>
      <c r="C19" s="13"/>
      <c r="D19" s="13"/>
      <c r="E19" s="13"/>
      <c r="F19" s="13"/>
      <c r="G19" s="13"/>
    </row>
    <row r="20" spans="1:8" x14ac:dyDescent="0.2">
      <c r="A20" s="13"/>
      <c r="B20" s="13"/>
      <c r="C20" s="13"/>
      <c r="D20" s="13"/>
      <c r="E20" s="13"/>
      <c r="F20" s="13"/>
      <c r="G20" s="13"/>
    </row>
    <row r="21" spans="1:8" x14ac:dyDescent="0.2">
      <c r="A21" s="13"/>
      <c r="B21" s="13" t="s">
        <v>0</v>
      </c>
      <c r="C21" s="13"/>
      <c r="D21" s="37">
        <f>B4</f>
        <v>16000</v>
      </c>
      <c r="E21" s="13"/>
      <c r="F21" s="29"/>
      <c r="G21" s="13"/>
    </row>
    <row r="22" spans="1:8" x14ac:dyDescent="0.2">
      <c r="A22" s="13"/>
      <c r="B22" s="26" t="s">
        <v>12</v>
      </c>
      <c r="C22" s="13"/>
      <c r="D22" s="37">
        <f>F13</f>
        <v>11987.663339014689</v>
      </c>
      <c r="E22" s="13"/>
      <c r="F22" s="29"/>
      <c r="G22" s="13"/>
    </row>
    <row r="23" spans="1:8" x14ac:dyDescent="0.2">
      <c r="A23" s="13"/>
      <c r="B23" s="13" t="s">
        <v>9</v>
      </c>
      <c r="C23" s="13"/>
      <c r="D23" s="37">
        <f>D21-D22</f>
        <v>4012.336660985311</v>
      </c>
      <c r="E23" s="13"/>
      <c r="F23" s="30"/>
      <c r="G23" s="13"/>
    </row>
    <row r="24" spans="1:8" x14ac:dyDescent="0.2">
      <c r="A24" s="13"/>
      <c r="B24" s="13"/>
      <c r="C24" s="13"/>
      <c r="D24" s="13"/>
      <c r="E24" s="13"/>
      <c r="F24" s="13"/>
      <c r="G24" s="13"/>
    </row>
    <row r="25" spans="1:8" x14ac:dyDescent="0.2">
      <c r="A25" s="13"/>
      <c r="B25" s="13"/>
      <c r="C25" s="13"/>
      <c r="D25" s="13"/>
      <c r="E25" s="13"/>
      <c r="F25" s="13"/>
      <c r="G25" s="13"/>
    </row>
    <row r="26" spans="1:8" x14ac:dyDescent="0.2">
      <c r="A26" s="13"/>
      <c r="B26" s="26" t="s">
        <v>14</v>
      </c>
      <c r="C26" s="13"/>
      <c r="D26" s="13"/>
      <c r="E26" s="40">
        <f>D23</f>
        <v>4012.336660985311</v>
      </c>
      <c r="F26" s="28" t="s">
        <v>22</v>
      </c>
      <c r="G26" s="41">
        <f>E26/E27</f>
        <v>0.78391371428571477</v>
      </c>
      <c r="H26" s="11"/>
    </row>
    <row r="27" spans="1:8" x14ac:dyDescent="0.2">
      <c r="A27" s="13"/>
      <c r="B27" s="13"/>
      <c r="C27" s="13"/>
      <c r="D27" s="13"/>
      <c r="E27" s="39">
        <f>E14</f>
        <v>5118.3396691066509</v>
      </c>
      <c r="F27" s="13"/>
      <c r="G27" s="13"/>
    </row>
    <row r="28" spans="1:8" ht="18" x14ac:dyDescent="0.25">
      <c r="A28" s="13"/>
      <c r="B28" s="42" t="s">
        <v>20</v>
      </c>
      <c r="C28" s="26" t="s">
        <v>21</v>
      </c>
      <c r="D28" s="26"/>
      <c r="E28" s="13"/>
      <c r="F28" s="13"/>
      <c r="G28" s="13"/>
    </row>
    <row r="29" spans="1:8" x14ac:dyDescent="0.2">
      <c r="A29" s="13"/>
      <c r="B29" s="13"/>
      <c r="C29" s="13"/>
      <c r="D29" s="13"/>
      <c r="E29" s="13"/>
      <c r="F29" s="13"/>
      <c r="G29" s="13"/>
    </row>
    <row r="30" spans="1:8" x14ac:dyDescent="0.2">
      <c r="A30" s="13"/>
      <c r="B30" s="13"/>
      <c r="C30" s="13"/>
      <c r="D30" s="13"/>
      <c r="E30" s="13"/>
      <c r="F30" s="13"/>
      <c r="G30" s="13"/>
    </row>
    <row r="31" spans="1:8" ht="23.25" x14ac:dyDescent="0.35">
      <c r="A31" s="33" t="s">
        <v>10</v>
      </c>
      <c r="B31" s="13"/>
      <c r="C31" s="13"/>
      <c r="D31" s="13"/>
      <c r="E31" s="13"/>
      <c r="F31" s="14"/>
      <c r="G31" s="34"/>
    </row>
    <row r="32" spans="1:8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26" t="s">
        <v>23</v>
      </c>
      <c r="C33" s="39">
        <f>F16</f>
        <v>25871.279123546254</v>
      </c>
      <c r="D33" s="13"/>
      <c r="E33" s="13"/>
      <c r="F33" s="13"/>
      <c r="G33" s="13"/>
    </row>
    <row r="34" spans="1:7" x14ac:dyDescent="0.2">
      <c r="A34" s="13"/>
      <c r="B34" s="26" t="s">
        <v>0</v>
      </c>
      <c r="C34" s="40">
        <f>B4</f>
        <v>16000</v>
      </c>
      <c r="D34" s="27"/>
      <c r="E34" s="28"/>
      <c r="F34" s="31"/>
      <c r="G34" s="14"/>
    </row>
    <row r="35" spans="1:7" x14ac:dyDescent="0.2">
      <c r="C35" s="43">
        <f>C33-C34</f>
        <v>9871.2791235462537</v>
      </c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3"/>
      <c r="C38" s="13"/>
      <c r="D38" s="13"/>
      <c r="E38" s="13"/>
      <c r="F38" s="13"/>
      <c r="G38" s="13"/>
    </row>
    <row r="39" spans="1:7" x14ac:dyDescent="0.2">
      <c r="A39" s="13"/>
      <c r="B39" s="13"/>
      <c r="C39" s="13"/>
      <c r="D39" s="13"/>
      <c r="E39" s="13"/>
      <c r="F39" s="13"/>
      <c r="G39" s="13"/>
    </row>
    <row r="40" spans="1:7" x14ac:dyDescent="0.2">
      <c r="A40" s="13"/>
      <c r="B40" s="13"/>
      <c r="C40" s="13"/>
      <c r="D40" s="13"/>
      <c r="E40" s="13"/>
      <c r="F40" s="13"/>
      <c r="G40" s="13"/>
    </row>
    <row r="41" spans="1:7" x14ac:dyDescent="0.2">
      <c r="A41" s="13"/>
      <c r="B41" s="13"/>
      <c r="C41" s="13"/>
      <c r="D41" s="13"/>
      <c r="E41" s="13"/>
      <c r="F41" s="13"/>
      <c r="G41" s="13"/>
    </row>
    <row r="42" spans="1:7" x14ac:dyDescent="0.2">
      <c r="A42" s="13"/>
      <c r="B42" s="13"/>
      <c r="C42" s="13"/>
      <c r="D42" s="13"/>
      <c r="E42" s="13"/>
      <c r="F42" s="13"/>
      <c r="G42" s="13"/>
    </row>
    <row r="43" spans="1:7" x14ac:dyDescent="0.2">
      <c r="A43" s="13"/>
      <c r="B43" s="13"/>
      <c r="C43" s="13"/>
      <c r="D43" s="13"/>
      <c r="E43" s="13"/>
      <c r="F43" s="13"/>
      <c r="G43" s="13"/>
    </row>
    <row r="44" spans="1:7" x14ac:dyDescent="0.2">
      <c r="A44" s="13"/>
      <c r="B44" s="13"/>
      <c r="C44" s="13"/>
      <c r="D44" s="13"/>
      <c r="E44" s="13"/>
      <c r="F44" s="13"/>
      <c r="G44" s="13"/>
    </row>
    <row r="45" spans="1:7" x14ac:dyDescent="0.2">
      <c r="A45" s="13"/>
      <c r="B45" s="13"/>
      <c r="C45" s="13"/>
      <c r="D45" s="13"/>
      <c r="E45" s="13"/>
      <c r="F45" s="13"/>
      <c r="G45" s="13"/>
    </row>
    <row r="46" spans="1:7" x14ac:dyDescent="0.2">
      <c r="A46" s="13"/>
      <c r="B46" s="13"/>
      <c r="C46" s="13"/>
      <c r="D46" s="13"/>
      <c r="E46" s="13"/>
      <c r="F46" s="13"/>
      <c r="G46" s="13"/>
    </row>
    <row r="47" spans="1:7" x14ac:dyDescent="0.2">
      <c r="A47" s="13"/>
      <c r="B47" s="13"/>
      <c r="C47" s="13"/>
      <c r="D47" s="13"/>
      <c r="E47" s="13"/>
      <c r="F47" s="13"/>
      <c r="G47" s="13"/>
    </row>
    <row r="48" spans="1:7" x14ac:dyDescent="0.2">
      <c r="A48" s="13"/>
      <c r="B48" s="13"/>
      <c r="C48" s="13"/>
      <c r="D48" s="13"/>
      <c r="E48" s="13"/>
      <c r="F48" s="13"/>
      <c r="G48" s="13"/>
    </row>
    <row r="49" spans="1:7" x14ac:dyDescent="0.2">
      <c r="A49" s="13"/>
      <c r="B49" s="13"/>
      <c r="C49" s="13"/>
      <c r="D49" s="13"/>
      <c r="E49" s="13"/>
      <c r="F49" s="13"/>
      <c r="G49" s="13"/>
    </row>
    <row r="50" spans="1:7" x14ac:dyDescent="0.2">
      <c r="A50" s="13"/>
      <c r="B50" s="13"/>
      <c r="C50" s="13"/>
      <c r="D50" s="13"/>
      <c r="E50" s="13"/>
      <c r="F50" s="13"/>
      <c r="G50" s="13"/>
    </row>
    <row r="51" spans="1:7" x14ac:dyDescent="0.2">
      <c r="A51" s="13"/>
      <c r="B51" s="13"/>
      <c r="C51" s="13"/>
      <c r="D51" s="13"/>
      <c r="E51" s="13"/>
      <c r="F51" s="13"/>
      <c r="G51" s="13"/>
    </row>
    <row r="52" spans="1:7" x14ac:dyDescent="0.2">
      <c r="A52" s="13"/>
      <c r="B52" s="13"/>
      <c r="C52" s="13"/>
      <c r="D52" s="13"/>
      <c r="E52" s="13"/>
      <c r="F52" s="13"/>
      <c r="G52" s="13"/>
    </row>
  </sheetData>
  <mergeCells count="1">
    <mergeCell ref="A1:D1"/>
  </mergeCells>
  <pageMargins left="0.74803149606299213" right="0.74803149606299213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Blank</vt:lpstr>
    </vt:vector>
  </TitlesOfParts>
  <Company>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</dc:creator>
  <cp:lastModifiedBy>profile</cp:lastModifiedBy>
  <cp:lastPrinted>2017-09-25T16:07:39Z</cp:lastPrinted>
  <dcterms:created xsi:type="dcterms:W3CDTF">2004-10-11T13:29:18Z</dcterms:created>
  <dcterms:modified xsi:type="dcterms:W3CDTF">2017-09-25T16:08:30Z</dcterms:modified>
</cp:coreProperties>
</file>