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ong/Documents/Modelling uncertainty/Food-Security-Forecasting/"/>
    </mc:Choice>
  </mc:AlternateContent>
  <xr:revisionPtr revIDLastSave="0" documentId="8_{862ED10D-46A2-8847-B0F6-7EE8095C1EBE}" xr6:coauthVersionLast="47" xr6:coauthVersionMax="47" xr10:uidLastSave="{00000000-0000-0000-0000-000000000000}"/>
  <bookViews>
    <workbookView xWindow="1940" yWindow="2660" windowWidth="27640" windowHeight="15640" xr2:uid="{DD1ACBB4-F3DC-C24C-AD02-445C188FAE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P35" i="1"/>
  <c r="M35" i="1"/>
  <c r="P34" i="1"/>
  <c r="P33" i="1"/>
  <c r="M33" i="1"/>
  <c r="P32" i="1"/>
  <c r="M32" i="1"/>
  <c r="P31" i="1"/>
  <c r="P30" i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P22" i="1"/>
  <c r="P21" i="1"/>
  <c r="M21" i="1"/>
  <c r="P20" i="1"/>
  <c r="P19" i="1"/>
  <c r="M19" i="1"/>
  <c r="P18" i="1"/>
  <c r="M18" i="1"/>
  <c r="P17" i="1"/>
  <c r="M17" i="1"/>
  <c r="P16" i="1"/>
  <c r="M16" i="1"/>
  <c r="P15" i="1"/>
  <c r="P14" i="1"/>
  <c r="M14" i="1"/>
  <c r="P13" i="1"/>
  <c r="P12" i="1"/>
  <c r="P11" i="1"/>
  <c r="M11" i="1"/>
  <c r="P10" i="1"/>
  <c r="P9" i="1"/>
  <c r="P8" i="1"/>
  <c r="M8" i="1"/>
  <c r="P7" i="1"/>
  <c r="P6" i="1"/>
  <c r="M6" i="1"/>
  <c r="P5" i="1"/>
  <c r="M5" i="1"/>
  <c r="P4" i="1"/>
  <c r="M4" i="1"/>
  <c r="P3" i="1"/>
  <c r="M3" i="1"/>
  <c r="P2" i="1"/>
  <c r="M2" i="1"/>
</calcChain>
</file>

<file path=xl/sharedStrings.xml><?xml version="1.0" encoding="utf-8"?>
<sst xmlns="http://schemas.openxmlformats.org/spreadsheetml/2006/main" count="60" uniqueCount="60">
  <si>
    <t>Country</t>
  </si>
  <si>
    <t>Country Code</t>
  </si>
  <si>
    <t>Agricultural Land( %)</t>
  </si>
  <si>
    <t>Co2-Emissions per ton</t>
  </si>
  <si>
    <t>CPI</t>
  </si>
  <si>
    <t>GDP</t>
  </si>
  <si>
    <t>Population</t>
  </si>
  <si>
    <t>Infant mortality</t>
  </si>
  <si>
    <t>Minimum wage</t>
  </si>
  <si>
    <t>Unemployment rate</t>
  </si>
  <si>
    <t>Population: Labor force participation (%)</t>
  </si>
  <si>
    <t>temperature</t>
  </si>
  <si>
    <t>ideal temperature?</t>
  </si>
  <si>
    <t>Precipitation Depth (mm/year)</t>
  </si>
  <si>
    <t>Gini's index</t>
  </si>
  <si>
    <t>GDP per capita</t>
  </si>
  <si>
    <t>Human Development Index (2021)</t>
  </si>
  <si>
    <t>Prevalence of moderate or severe food insecurity in the total population (percent) (2022)</t>
  </si>
  <si>
    <t>Algeria</t>
  </si>
  <si>
    <t>Angola</t>
  </si>
  <si>
    <t>Benin</t>
  </si>
  <si>
    <t>Botswana</t>
  </si>
  <si>
    <t>Burkina Faso</t>
  </si>
  <si>
    <t>Cape Verde</t>
  </si>
  <si>
    <t>Cameroon</t>
  </si>
  <si>
    <t>Central African Republic</t>
  </si>
  <si>
    <t>Comoros</t>
  </si>
  <si>
    <t>Republic of the Congo</t>
  </si>
  <si>
    <t>Democratic Republic of the Congo</t>
  </si>
  <si>
    <t>Djibouti</t>
  </si>
  <si>
    <t>Egypt</t>
  </si>
  <si>
    <t>Eswatini</t>
  </si>
  <si>
    <t>Ethiopia</t>
  </si>
  <si>
    <t>The Gambia</t>
  </si>
  <si>
    <t>Ghana</t>
  </si>
  <si>
    <t>Guinea</t>
  </si>
  <si>
    <t>Guinea-Bissau</t>
  </si>
  <si>
    <t>Lesotho</t>
  </si>
  <si>
    <t>Liberia</t>
  </si>
  <si>
    <t>Libya</t>
  </si>
  <si>
    <t>Madagascar</t>
  </si>
  <si>
    <t>Malawi</t>
  </si>
  <si>
    <t>Mauritania</t>
  </si>
  <si>
    <t>Mauritius</t>
  </si>
  <si>
    <t>Mozambique</t>
  </si>
  <si>
    <t>Namibia</t>
  </si>
  <si>
    <t>Niger</t>
  </si>
  <si>
    <t>Sao Tome and Principe</t>
  </si>
  <si>
    <t>Senegal</t>
  </si>
  <si>
    <t>Seychelles</t>
  </si>
  <si>
    <t>Sierra Leone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</si>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</sst>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8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E5CB-3C03-E04A-A9AB-EE8F8EA30DB9}">
  <dimension ref="A1:R43"/>
  <sheetViews>
    <sheetView tabSelected="1" workbookViewId="0">
      <selection activeCell="G9" sqref="G9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5" t="s">
        <v>17</v>
      </c>
    </row>
    <row r="2" spans="1:18" x14ac:dyDescent="0.2">
      <c r="A2" s="6" t="s">
        <v>18</v>
      </c>
      <c r="B2" s="7"/>
      <c r="C2" s="8">
        <v>0.17399999999999999</v>
      </c>
      <c r="D2" s="9">
        <v>150006</v>
      </c>
      <c r="E2" s="10">
        <v>151.36000000000001</v>
      </c>
      <c r="F2" s="11">
        <v>169988236398</v>
      </c>
      <c r="G2" s="9">
        <v>43053054</v>
      </c>
      <c r="H2" s="10">
        <v>20.100000000000001</v>
      </c>
      <c r="I2" s="12">
        <v>0.95</v>
      </c>
      <c r="J2" s="8">
        <v>0.11700000000000001</v>
      </c>
      <c r="K2" s="8">
        <v>0.41199999999999998</v>
      </c>
      <c r="L2">
        <v>26.3</v>
      </c>
      <c r="M2">
        <f t="shared" ref="M2" si="0">IF(AND(20&lt;L2,L2&lt;30),1,0)</f>
        <v>1</v>
      </c>
      <c r="N2">
        <v>89</v>
      </c>
      <c r="O2">
        <v>27.6</v>
      </c>
      <c r="P2" s="13">
        <f>F2/G2</f>
        <v>3948.3432789227913</v>
      </c>
      <c r="Q2">
        <v>0.745</v>
      </c>
      <c r="R2" s="14">
        <v>22.6</v>
      </c>
    </row>
    <row r="3" spans="1:18" x14ac:dyDescent="0.2">
      <c r="A3" s="6" t="s">
        <v>19</v>
      </c>
      <c r="B3" s="7"/>
      <c r="C3" s="8">
        <v>0.47499999999999998</v>
      </c>
      <c r="D3" s="9">
        <v>34693</v>
      </c>
      <c r="E3" s="10">
        <v>261.73</v>
      </c>
      <c r="F3" s="11">
        <v>94635415870</v>
      </c>
      <c r="G3" s="9">
        <v>31825295</v>
      </c>
      <c r="H3" s="10">
        <v>51.6</v>
      </c>
      <c r="I3" s="12">
        <v>0.71</v>
      </c>
      <c r="J3" s="8">
        <v>6.8900000000000003E-2</v>
      </c>
      <c r="K3" s="8">
        <v>0.77500000000000002</v>
      </c>
      <c r="L3">
        <v>26.69</v>
      </c>
      <c r="M3">
        <f>IF(AND(20&lt;L3,L3&lt;30),1,0)</f>
        <v>1</v>
      </c>
      <c r="N3">
        <v>1010</v>
      </c>
      <c r="O3">
        <v>51.3</v>
      </c>
      <c r="P3" s="13">
        <f>F3/G3</f>
        <v>2973.5911597991471</v>
      </c>
      <c r="Q3">
        <v>0.58599999999999997</v>
      </c>
      <c r="R3" s="14">
        <v>79.900000000000006</v>
      </c>
    </row>
    <row r="4" spans="1:18" x14ac:dyDescent="0.2">
      <c r="A4" s="6" t="s">
        <v>20</v>
      </c>
      <c r="B4" s="7"/>
      <c r="C4" s="8">
        <v>0.33300000000000002</v>
      </c>
      <c r="D4" s="9">
        <v>6476</v>
      </c>
      <c r="E4" s="10">
        <v>110.71</v>
      </c>
      <c r="F4" s="11">
        <v>14390709095</v>
      </c>
      <c r="G4" s="9">
        <v>11801151</v>
      </c>
      <c r="H4" s="10">
        <v>60.5</v>
      </c>
      <c r="I4" s="12">
        <v>0.39</v>
      </c>
      <c r="J4" s="8">
        <v>2.23E-2</v>
      </c>
      <c r="K4" s="8">
        <v>0.70899999999999996</v>
      </c>
      <c r="L4">
        <v>29.71</v>
      </c>
      <c r="M4">
        <f t="shared" ref="M4:M26" si="1">IF(AND(20&lt;L4,L4&lt;30),1,0)</f>
        <v>1</v>
      </c>
      <c r="N4">
        <v>1039</v>
      </c>
      <c r="O4">
        <v>37.9</v>
      </c>
      <c r="P4" s="13">
        <f>F4/G4</f>
        <v>1219.4326718639563</v>
      </c>
      <c r="Q4">
        <v>0.52500000000000002</v>
      </c>
      <c r="R4" s="14">
        <v>75.5</v>
      </c>
    </row>
    <row r="5" spans="1:18" x14ac:dyDescent="0.2">
      <c r="A5" s="6" t="s">
        <v>21</v>
      </c>
      <c r="B5" s="7"/>
      <c r="C5" s="8">
        <v>0.45600000000000002</v>
      </c>
      <c r="D5" s="9">
        <v>6340</v>
      </c>
      <c r="E5" s="10">
        <v>149.75</v>
      </c>
      <c r="F5" s="11">
        <v>18340510789</v>
      </c>
      <c r="G5" s="9">
        <v>2346179</v>
      </c>
      <c r="H5" s="10">
        <v>30</v>
      </c>
      <c r="I5" s="12">
        <v>0.28999999999999998</v>
      </c>
      <c r="J5" s="8">
        <v>0.18190000000000001</v>
      </c>
      <c r="K5" s="8">
        <v>0.70799999999999996</v>
      </c>
      <c r="L5">
        <v>26.06</v>
      </c>
      <c r="M5">
        <f t="shared" si="1"/>
        <v>1</v>
      </c>
      <c r="N5">
        <v>416</v>
      </c>
      <c r="O5">
        <v>53.3</v>
      </c>
      <c r="P5" s="13">
        <f>F5/G5</f>
        <v>7817.1830832174355</v>
      </c>
      <c r="Q5">
        <v>0.69299999999999995</v>
      </c>
      <c r="R5" s="14">
        <v>60</v>
      </c>
    </row>
    <row r="6" spans="1:18" x14ac:dyDescent="0.2">
      <c r="A6" s="6" t="s">
        <v>22</v>
      </c>
      <c r="B6" s="7"/>
      <c r="C6" s="8">
        <v>0.442</v>
      </c>
      <c r="D6" s="9">
        <v>3418</v>
      </c>
      <c r="E6" s="10">
        <v>106.58</v>
      </c>
      <c r="F6" s="11">
        <v>15745810235</v>
      </c>
      <c r="G6" s="9">
        <v>20321378</v>
      </c>
      <c r="H6" s="10">
        <v>49</v>
      </c>
      <c r="I6" s="12">
        <v>0.34</v>
      </c>
      <c r="J6" s="8">
        <v>6.2600000000000003E-2</v>
      </c>
      <c r="K6" s="8">
        <v>0.66400000000000003</v>
      </c>
      <c r="L6">
        <v>30.98</v>
      </c>
      <c r="M6">
        <f t="shared" si="1"/>
        <v>0</v>
      </c>
      <c r="N6">
        <v>748</v>
      </c>
      <c r="O6">
        <v>43</v>
      </c>
      <c r="P6" s="13">
        <f>F6/G6</f>
        <v>774.83969025132058</v>
      </c>
      <c r="Q6">
        <v>0.44900000000000001</v>
      </c>
      <c r="R6" s="14">
        <v>59.8</v>
      </c>
    </row>
    <row r="7" spans="1:18" x14ac:dyDescent="0.2">
      <c r="A7" s="15" t="s">
        <v>23</v>
      </c>
      <c r="B7" s="7"/>
      <c r="C7" s="8">
        <v>0.19600000000000001</v>
      </c>
      <c r="D7" s="10">
        <v>543</v>
      </c>
      <c r="E7" s="10">
        <v>110.5</v>
      </c>
      <c r="F7" s="11">
        <v>1981845741</v>
      </c>
      <c r="G7" s="9">
        <v>483628</v>
      </c>
      <c r="H7" s="10">
        <v>16.7</v>
      </c>
      <c r="I7" s="12">
        <v>0.68</v>
      </c>
      <c r="J7" s="8">
        <v>0.1225</v>
      </c>
      <c r="K7" s="8">
        <v>0.60499999999999998</v>
      </c>
      <c r="N7">
        <v>228</v>
      </c>
      <c r="O7">
        <v>42.4</v>
      </c>
      <c r="P7" s="13">
        <f>F7/G7</f>
        <v>4097.8722096321962</v>
      </c>
      <c r="Q7">
        <v>0.66200000000000003</v>
      </c>
      <c r="R7" s="14">
        <v>41.2</v>
      </c>
    </row>
    <row r="8" spans="1:18" x14ac:dyDescent="0.2">
      <c r="A8" s="6" t="s">
        <v>24</v>
      </c>
      <c r="B8" s="7"/>
      <c r="C8" s="8">
        <v>0.20599999999999999</v>
      </c>
      <c r="D8" s="9">
        <v>8291</v>
      </c>
      <c r="E8" s="10">
        <v>118.65</v>
      </c>
      <c r="F8" s="11">
        <v>38760467033</v>
      </c>
      <c r="G8" s="9">
        <v>25876380</v>
      </c>
      <c r="H8" s="10">
        <v>50.6</v>
      </c>
      <c r="I8" s="12">
        <v>0.35</v>
      </c>
      <c r="J8" s="8">
        <v>3.3799999999999997E-2</v>
      </c>
      <c r="K8" s="8">
        <v>0.76100000000000001</v>
      </c>
      <c r="L8">
        <v>26.45</v>
      </c>
      <c r="M8">
        <f>IF(AND(20&lt;L8,L8&lt;30),1,0)</f>
        <v>1</v>
      </c>
      <c r="N8">
        <v>1604</v>
      </c>
      <c r="O8">
        <v>46.6</v>
      </c>
      <c r="P8" s="13">
        <f>F8/G8</f>
        <v>1497.9091755879299</v>
      </c>
      <c r="Q8">
        <v>0.57599999999999996</v>
      </c>
      <c r="R8" s="14">
        <v>63.4</v>
      </c>
    </row>
    <row r="9" spans="1:18" x14ac:dyDescent="0.2">
      <c r="A9" s="15" t="s">
        <v>25</v>
      </c>
      <c r="B9" s="7"/>
      <c r="C9" s="8">
        <v>8.2000000000000003E-2</v>
      </c>
      <c r="D9" s="10">
        <v>297</v>
      </c>
      <c r="E9" s="10">
        <v>186.86</v>
      </c>
      <c r="F9" s="11">
        <v>2220307369</v>
      </c>
      <c r="G9" s="9">
        <v>4745185</v>
      </c>
      <c r="H9" s="10">
        <v>84.5</v>
      </c>
      <c r="I9" s="12">
        <v>0.37</v>
      </c>
      <c r="J9" s="8">
        <v>3.6799999999999999E-2</v>
      </c>
      <c r="K9" s="8">
        <v>0.72</v>
      </c>
      <c r="N9">
        <v>1343</v>
      </c>
      <c r="O9">
        <v>43</v>
      </c>
      <c r="P9" s="13">
        <f>F9/G9</f>
        <v>467.90744070041524</v>
      </c>
      <c r="Q9">
        <v>0.40400000000000003</v>
      </c>
      <c r="R9" s="14">
        <v>84.6</v>
      </c>
    </row>
    <row r="10" spans="1:18" x14ac:dyDescent="0.2">
      <c r="A10" s="15" t="s">
        <v>26</v>
      </c>
      <c r="B10" s="7"/>
      <c r="C10" s="8">
        <v>0.71499999999999997</v>
      </c>
      <c r="D10" s="10">
        <v>202</v>
      </c>
      <c r="E10" s="10">
        <v>103.62</v>
      </c>
      <c r="F10" s="11">
        <v>1185728677</v>
      </c>
      <c r="G10" s="9">
        <v>850886</v>
      </c>
      <c r="H10" s="10">
        <v>51.3</v>
      </c>
      <c r="I10" s="12">
        <v>0.71</v>
      </c>
      <c r="J10" s="8">
        <v>4.3400000000000001E-2</v>
      </c>
      <c r="K10" s="8">
        <v>0.433</v>
      </c>
      <c r="N10">
        <v>900</v>
      </c>
      <c r="O10">
        <v>45.3</v>
      </c>
      <c r="P10" s="13">
        <f>F10/G10</f>
        <v>1393.5223719746241</v>
      </c>
      <c r="Q10" s="1">
        <v>0.55800000000000005</v>
      </c>
      <c r="R10" s="14">
        <v>84.7</v>
      </c>
    </row>
    <row r="11" spans="1:18" x14ac:dyDescent="0.2">
      <c r="A11" s="6" t="s">
        <v>27</v>
      </c>
      <c r="B11" s="7"/>
      <c r="C11" s="8">
        <v>0.311</v>
      </c>
      <c r="D11" s="9">
        <v>3282</v>
      </c>
      <c r="E11" s="10">
        <v>124.74</v>
      </c>
      <c r="F11" s="11">
        <v>10820591131</v>
      </c>
      <c r="G11" s="9">
        <v>5380508</v>
      </c>
      <c r="H11" s="10">
        <v>36.200000000000003</v>
      </c>
      <c r="I11" s="12">
        <v>0.88</v>
      </c>
      <c r="J11" s="8">
        <v>9.4700000000000006E-2</v>
      </c>
      <c r="K11" s="8">
        <v>0.69399999999999995</v>
      </c>
      <c r="L11">
        <v>27.07</v>
      </c>
      <c r="M11">
        <f>IF(AND(20&lt;L11,L11&lt;30),1,0)</f>
        <v>1</v>
      </c>
      <c r="N11">
        <v>1646</v>
      </c>
      <c r="O11">
        <v>48.9</v>
      </c>
      <c r="P11" s="13">
        <f>F11/G11</f>
        <v>2011.0723989259006</v>
      </c>
      <c r="Q11" s="1">
        <v>0.47899999999999998</v>
      </c>
      <c r="R11" s="14">
        <v>90.3</v>
      </c>
    </row>
    <row r="12" spans="1:18" x14ac:dyDescent="0.2">
      <c r="A12" s="15" t="s">
        <v>28</v>
      </c>
      <c r="B12" s="7"/>
      <c r="C12" s="8">
        <v>0.11600000000000001</v>
      </c>
      <c r="D12" s="9">
        <v>2021</v>
      </c>
      <c r="E12" s="10">
        <v>133.85</v>
      </c>
      <c r="F12" s="11">
        <v>47319624204</v>
      </c>
      <c r="G12" s="9">
        <v>86790567</v>
      </c>
      <c r="H12" s="10">
        <v>68.2</v>
      </c>
      <c r="I12" s="12">
        <v>0.18</v>
      </c>
      <c r="J12" s="8">
        <v>4.24E-2</v>
      </c>
      <c r="K12" s="8">
        <v>0.63500000000000001</v>
      </c>
      <c r="N12">
        <v>1543</v>
      </c>
      <c r="O12">
        <v>42.1</v>
      </c>
      <c r="P12" s="13">
        <f>F12/G12</f>
        <v>545.21621231026177</v>
      </c>
      <c r="Q12">
        <v>0.47899999999999998</v>
      </c>
      <c r="R12" s="14">
        <v>78.7</v>
      </c>
    </row>
    <row r="13" spans="1:18" x14ac:dyDescent="0.2">
      <c r="A13" s="15" t="s">
        <v>29</v>
      </c>
      <c r="B13" s="7"/>
      <c r="C13" s="8">
        <v>0.73399999999999999</v>
      </c>
      <c r="D13" s="10">
        <v>620</v>
      </c>
      <c r="E13" s="10">
        <v>120.25</v>
      </c>
      <c r="F13" s="11">
        <v>3318716359</v>
      </c>
      <c r="G13" s="9">
        <v>973560</v>
      </c>
      <c r="H13" s="10">
        <v>49.8</v>
      </c>
      <c r="I13" s="10"/>
      <c r="J13" s="8">
        <v>0.10299999999999999</v>
      </c>
      <c r="K13" s="8">
        <v>0.60199999999999998</v>
      </c>
      <c r="N13">
        <v>220</v>
      </c>
      <c r="O13">
        <v>41.6</v>
      </c>
      <c r="P13" s="13">
        <f>F13/G13</f>
        <v>3408.8462539545585</v>
      </c>
      <c r="Q13">
        <v>0.50900000000000001</v>
      </c>
      <c r="R13" s="14">
        <v>55.2</v>
      </c>
    </row>
    <row r="14" spans="1:18" x14ac:dyDescent="0.2">
      <c r="A14" s="15" t="s">
        <v>30</v>
      </c>
      <c r="B14" s="7"/>
      <c r="C14" s="8">
        <v>3.7999999999999999E-2</v>
      </c>
      <c r="D14" s="9">
        <v>238560</v>
      </c>
      <c r="E14" s="10">
        <v>288.57</v>
      </c>
      <c r="F14" s="11">
        <v>303175127598</v>
      </c>
      <c r="G14" s="9">
        <v>100388073</v>
      </c>
      <c r="H14" s="10">
        <v>18.100000000000001</v>
      </c>
      <c r="I14" s="10"/>
      <c r="J14" s="8">
        <v>0.1076</v>
      </c>
      <c r="K14" s="8">
        <v>0.46400000000000002</v>
      </c>
      <c r="L14">
        <v>26.31</v>
      </c>
      <c r="M14">
        <f>IF(AND(20&lt;L14,L14&lt;30),1,0)</f>
        <v>1</v>
      </c>
      <c r="N14">
        <v>18.100000000000001</v>
      </c>
      <c r="P14" s="13">
        <f>F14/G14</f>
        <v>3020.0313497202005</v>
      </c>
      <c r="Q14">
        <v>0.73099999999999998</v>
      </c>
      <c r="R14" s="14">
        <v>31.1</v>
      </c>
    </row>
    <row r="15" spans="1:18" x14ac:dyDescent="0.2">
      <c r="A15" s="15" t="s">
        <v>31</v>
      </c>
      <c r="B15" s="7"/>
      <c r="C15" s="10"/>
      <c r="D15" s="10"/>
      <c r="E15" s="10"/>
      <c r="F15" s="11">
        <v>3791304348</v>
      </c>
      <c r="G15" s="9">
        <v>1093238</v>
      </c>
      <c r="H15" s="10"/>
      <c r="I15" s="10"/>
      <c r="J15" s="10"/>
      <c r="K15" s="10"/>
      <c r="N15">
        <v>788</v>
      </c>
      <c r="O15">
        <v>54.6</v>
      </c>
      <c r="P15" s="13">
        <f>F15/G15</f>
        <v>3467.9588049445774</v>
      </c>
      <c r="Q15">
        <v>0.59699999999999998</v>
      </c>
      <c r="R15" s="14">
        <v>71.900000000000006</v>
      </c>
    </row>
    <row r="16" spans="1:18" x14ac:dyDescent="0.2">
      <c r="A16" s="15" t="s">
        <v>32</v>
      </c>
      <c r="B16" s="7"/>
      <c r="C16" s="8">
        <v>0.36299999999999999</v>
      </c>
      <c r="D16" s="9">
        <v>14870</v>
      </c>
      <c r="E16" s="10">
        <v>143.86000000000001</v>
      </c>
      <c r="F16" s="11">
        <v>96107662398</v>
      </c>
      <c r="G16" s="9">
        <v>112078730</v>
      </c>
      <c r="H16" s="10">
        <v>39.1</v>
      </c>
      <c r="I16" s="10"/>
      <c r="J16" s="8">
        <v>2.0799999999999999E-2</v>
      </c>
      <c r="K16" s="8">
        <v>0.79600000000000004</v>
      </c>
      <c r="L16">
        <v>25.42</v>
      </c>
      <c r="M16">
        <f>IF(AND(20&lt;L16,L16&lt;30),1,0)</f>
        <v>1</v>
      </c>
      <c r="N16">
        <v>848</v>
      </c>
      <c r="O16">
        <v>35</v>
      </c>
      <c r="P16" s="13">
        <f>F16/G16</f>
        <v>857.50135104136177</v>
      </c>
      <c r="Q16">
        <v>0.498</v>
      </c>
      <c r="R16" s="14">
        <v>62.4</v>
      </c>
    </row>
    <row r="17" spans="1:18" x14ac:dyDescent="0.2">
      <c r="A17" s="6" t="s">
        <v>33</v>
      </c>
      <c r="B17" s="7"/>
      <c r="C17" s="8">
        <v>0.59799999999999998</v>
      </c>
      <c r="D17" s="10">
        <v>532</v>
      </c>
      <c r="E17" s="10">
        <v>172.73</v>
      </c>
      <c r="F17" s="11">
        <v>1763819048</v>
      </c>
      <c r="G17" s="9">
        <v>2347706</v>
      </c>
      <c r="H17" s="10">
        <v>39</v>
      </c>
      <c r="I17" s="12">
        <v>0.13</v>
      </c>
      <c r="J17" s="8">
        <v>9.06E-2</v>
      </c>
      <c r="K17" s="8">
        <v>0.59399999999999997</v>
      </c>
      <c r="L17">
        <v>30.92</v>
      </c>
      <c r="M17">
        <f>IF(AND(20&lt;L17,L17&lt;30),1,0)</f>
        <v>0</v>
      </c>
      <c r="N17">
        <v>836</v>
      </c>
      <c r="O17">
        <v>38.799999999999997</v>
      </c>
      <c r="P17" s="13">
        <f>F17/G17</f>
        <v>751.2946885172164</v>
      </c>
      <c r="Q17">
        <v>0.5</v>
      </c>
      <c r="R17" s="14">
        <v>63.6</v>
      </c>
    </row>
    <row r="18" spans="1:18" x14ac:dyDescent="0.2">
      <c r="A18" s="6" t="s">
        <v>34</v>
      </c>
      <c r="B18" s="7"/>
      <c r="C18" s="8">
        <v>0.69</v>
      </c>
      <c r="D18" s="9">
        <v>16670</v>
      </c>
      <c r="E18" s="10">
        <v>268.36</v>
      </c>
      <c r="F18" s="11">
        <v>66983634224</v>
      </c>
      <c r="G18" s="9">
        <v>30792608</v>
      </c>
      <c r="H18" s="10">
        <v>34.9</v>
      </c>
      <c r="I18" s="12">
        <v>0.27</v>
      </c>
      <c r="J18" s="8">
        <v>4.3299999999999998E-2</v>
      </c>
      <c r="K18" s="8">
        <v>0.67800000000000005</v>
      </c>
      <c r="L18">
        <v>29.42</v>
      </c>
      <c r="M18">
        <f>IF(AND(20&lt;L18,L18&lt;30),1,0)</f>
        <v>1</v>
      </c>
      <c r="N18">
        <v>1187</v>
      </c>
      <c r="O18">
        <v>43.5</v>
      </c>
      <c r="P18" s="13">
        <f>F18/G18</f>
        <v>2175.3153946557563</v>
      </c>
      <c r="Q18">
        <v>0.63200000000000001</v>
      </c>
      <c r="R18" s="14">
        <v>41.4</v>
      </c>
    </row>
    <row r="19" spans="1:18" x14ac:dyDescent="0.2">
      <c r="A19" s="15" t="s">
        <v>35</v>
      </c>
      <c r="B19" s="7"/>
      <c r="C19" s="8">
        <v>0.59</v>
      </c>
      <c r="D19" s="9">
        <v>2996</v>
      </c>
      <c r="E19" s="10">
        <v>262.95</v>
      </c>
      <c r="F19" s="11">
        <v>13590281809</v>
      </c>
      <c r="G19" s="9">
        <v>12771246</v>
      </c>
      <c r="H19" s="10">
        <v>64.900000000000006</v>
      </c>
      <c r="I19" s="10"/>
      <c r="J19" s="8">
        <v>4.2999999999999997E-2</v>
      </c>
      <c r="K19" s="8">
        <v>0.61499999999999999</v>
      </c>
      <c r="L19">
        <v>27.83</v>
      </c>
      <c r="M19">
        <f>IF(AND(20&lt;L19,L19&lt;30),1,0)</f>
        <v>1</v>
      </c>
      <c r="N19">
        <v>1651</v>
      </c>
      <c r="O19">
        <v>29.6</v>
      </c>
      <c r="P19" s="13">
        <f>F19/G19</f>
        <v>1064.1312373906196</v>
      </c>
      <c r="Q19">
        <v>0.46500000000000002</v>
      </c>
      <c r="R19" s="14">
        <v>76.599999999999994</v>
      </c>
    </row>
    <row r="20" spans="1:18" x14ac:dyDescent="0.2">
      <c r="A20" s="15" t="s">
        <v>36</v>
      </c>
      <c r="B20" s="7"/>
      <c r="C20" s="8">
        <v>0.57999999999999996</v>
      </c>
      <c r="D20" s="10">
        <v>293</v>
      </c>
      <c r="E20" s="10">
        <v>111.65</v>
      </c>
      <c r="F20" s="11">
        <v>1340389411</v>
      </c>
      <c r="G20" s="9">
        <v>1920922</v>
      </c>
      <c r="H20" s="10">
        <v>54</v>
      </c>
      <c r="I20" s="12">
        <v>0.16</v>
      </c>
      <c r="J20" s="8">
        <v>2.47E-2</v>
      </c>
      <c r="K20" s="8">
        <v>0.72</v>
      </c>
      <c r="N20">
        <v>1577</v>
      </c>
      <c r="O20">
        <v>34.799999999999997</v>
      </c>
      <c r="P20" s="13">
        <f>F20/G20</f>
        <v>697.78440301063756</v>
      </c>
      <c r="Q20">
        <v>0.48299999999999998</v>
      </c>
      <c r="R20" s="14">
        <v>80.900000000000006</v>
      </c>
    </row>
    <row r="21" spans="1:18" x14ac:dyDescent="0.2">
      <c r="A21" s="6" t="s">
        <v>37</v>
      </c>
      <c r="B21" s="7"/>
      <c r="C21" s="8">
        <v>0.77600000000000002</v>
      </c>
      <c r="D21" s="9">
        <v>2512</v>
      </c>
      <c r="E21" s="10">
        <v>155.86000000000001</v>
      </c>
      <c r="F21" s="11">
        <v>2460072444</v>
      </c>
      <c r="G21" s="9">
        <v>2125268</v>
      </c>
      <c r="H21" s="10">
        <v>65.7</v>
      </c>
      <c r="I21" s="12">
        <v>0.41</v>
      </c>
      <c r="J21" s="8">
        <v>0.2341</v>
      </c>
      <c r="K21" s="8">
        <v>0.67900000000000005</v>
      </c>
      <c r="L21">
        <v>16.420000000000002</v>
      </c>
      <c r="M21">
        <f>IF(AND(20&lt;L21,L21&lt;30),1,0)</f>
        <v>0</v>
      </c>
      <c r="N21">
        <v>788</v>
      </c>
      <c r="O21">
        <v>44.9</v>
      </c>
      <c r="P21" s="13">
        <f>F21/G21</f>
        <v>1157.5351645063117</v>
      </c>
      <c r="Q21">
        <v>0.51400000000000001</v>
      </c>
      <c r="R21" s="14">
        <v>58.7</v>
      </c>
    </row>
    <row r="22" spans="1:18" x14ac:dyDescent="0.2">
      <c r="A22" s="15" t="s">
        <v>38</v>
      </c>
      <c r="B22" s="7"/>
      <c r="C22" s="8">
        <v>0.28000000000000003</v>
      </c>
      <c r="D22" s="9">
        <v>1386</v>
      </c>
      <c r="E22" s="10">
        <v>223.13</v>
      </c>
      <c r="F22" s="11">
        <v>3070518100</v>
      </c>
      <c r="G22" s="9">
        <v>4937374</v>
      </c>
      <c r="H22" s="10">
        <v>53.5</v>
      </c>
      <c r="I22" s="12">
        <v>0.17</v>
      </c>
      <c r="J22" s="8">
        <v>2.81E-2</v>
      </c>
      <c r="K22" s="8">
        <v>0.76300000000000001</v>
      </c>
      <c r="N22">
        <v>2391</v>
      </c>
      <c r="O22">
        <v>35.299999999999997</v>
      </c>
      <c r="P22" s="13">
        <f>F22/G22</f>
        <v>621.89295362271525</v>
      </c>
      <c r="Q22">
        <v>0.48099999999999998</v>
      </c>
      <c r="R22" s="14">
        <v>84.3</v>
      </c>
    </row>
    <row r="23" spans="1:18" x14ac:dyDescent="0.2">
      <c r="A23" s="15" t="s">
        <v>39</v>
      </c>
      <c r="B23" s="7"/>
      <c r="C23" s="8">
        <v>8.6999999999999994E-2</v>
      </c>
      <c r="D23" s="9">
        <v>50564</v>
      </c>
      <c r="E23" s="10">
        <v>125.71</v>
      </c>
      <c r="F23" s="11">
        <v>52076250948</v>
      </c>
      <c r="G23" s="9">
        <v>6777452</v>
      </c>
      <c r="H23" s="10">
        <v>10.199999999999999</v>
      </c>
      <c r="I23" s="12">
        <v>1.88</v>
      </c>
      <c r="J23" s="8">
        <v>0.18559999999999999</v>
      </c>
      <c r="K23" s="8">
        <v>0.497</v>
      </c>
      <c r="N23">
        <v>56</v>
      </c>
      <c r="P23" s="13">
        <f>F23/G23</f>
        <v>7683.7506112916772</v>
      </c>
      <c r="Q23">
        <v>0.71799999999999997</v>
      </c>
      <c r="R23" s="14">
        <v>43.1</v>
      </c>
    </row>
    <row r="24" spans="1:18" x14ac:dyDescent="0.2">
      <c r="A24" s="6" t="s">
        <v>40</v>
      </c>
      <c r="B24" s="7"/>
      <c r="C24" s="8">
        <v>0.71199999999999997</v>
      </c>
      <c r="D24" s="9">
        <v>3905</v>
      </c>
      <c r="E24" s="10">
        <v>184.33</v>
      </c>
      <c r="F24" s="11">
        <v>14083906357</v>
      </c>
      <c r="G24" s="9">
        <v>26969307</v>
      </c>
      <c r="H24" s="10">
        <v>38.200000000000003</v>
      </c>
      <c r="I24" s="12">
        <v>0.21</v>
      </c>
      <c r="J24" s="8">
        <v>1.7600000000000001E-2</v>
      </c>
      <c r="K24" s="8">
        <v>0.86099999999999999</v>
      </c>
      <c r="L24">
        <v>23.5</v>
      </c>
      <c r="M24">
        <f>IF(AND(20&lt;L24,L24&lt;30),1,0)</f>
        <v>1</v>
      </c>
      <c r="N24">
        <v>1513</v>
      </c>
      <c r="O24">
        <v>42.6</v>
      </c>
      <c r="P24" s="13">
        <f>F24/G24</f>
        <v>522.21980924463503</v>
      </c>
      <c r="Q24">
        <v>0.501</v>
      </c>
      <c r="R24" s="14">
        <v>67.3</v>
      </c>
    </row>
    <row r="25" spans="1:18" x14ac:dyDescent="0.2">
      <c r="A25" s="6" t="s">
        <v>41</v>
      </c>
      <c r="B25" s="7"/>
      <c r="C25" s="8">
        <v>0.61399999999999999</v>
      </c>
      <c r="D25" s="9">
        <v>1298</v>
      </c>
      <c r="E25" s="10">
        <v>418.34</v>
      </c>
      <c r="F25" s="11">
        <v>7666704427</v>
      </c>
      <c r="G25" s="9">
        <v>18628747</v>
      </c>
      <c r="H25" s="10">
        <v>35.299999999999997</v>
      </c>
      <c r="I25" s="12">
        <v>0.12</v>
      </c>
      <c r="J25" s="8">
        <v>5.6500000000000002E-2</v>
      </c>
      <c r="K25" s="8">
        <v>0.76700000000000002</v>
      </c>
      <c r="L25">
        <v>24.66</v>
      </c>
      <c r="M25">
        <f>IF(AND(20&lt;L25,L25&lt;30),1,0)</f>
        <v>1</v>
      </c>
      <c r="N25">
        <v>1181</v>
      </c>
      <c r="O25">
        <v>38.5</v>
      </c>
      <c r="P25" s="13">
        <f>F25/G25</f>
        <v>411.55234042311059</v>
      </c>
      <c r="Q25">
        <v>0.51200000000000001</v>
      </c>
      <c r="R25" s="14">
        <v>83.8</v>
      </c>
    </row>
    <row r="26" spans="1:18" x14ac:dyDescent="0.2">
      <c r="A26" s="15" t="s">
        <v>42</v>
      </c>
      <c r="B26" s="7"/>
      <c r="C26" s="8">
        <v>0.38500000000000001</v>
      </c>
      <c r="D26" s="9">
        <v>2739</v>
      </c>
      <c r="E26" s="10">
        <v>135.02000000000001</v>
      </c>
      <c r="F26" s="11">
        <v>7593752450</v>
      </c>
      <c r="G26" s="9">
        <v>4525696</v>
      </c>
      <c r="H26" s="10">
        <v>51.5</v>
      </c>
      <c r="I26" s="12">
        <v>0.53</v>
      </c>
      <c r="J26" s="8">
        <v>9.5500000000000002E-2</v>
      </c>
      <c r="K26" s="8">
        <v>0.45900000000000002</v>
      </c>
      <c r="M26">
        <f>IF(AND(20&lt;L26,L26&lt;30),1,0)</f>
        <v>0</v>
      </c>
      <c r="N26">
        <v>92</v>
      </c>
      <c r="O26">
        <v>32.6</v>
      </c>
      <c r="P26" s="13">
        <f>F26/G26</f>
        <v>1677.9192526409197</v>
      </c>
      <c r="Q26" s="1">
        <v>0.55600000000000005</v>
      </c>
      <c r="R26" s="14">
        <v>55.6</v>
      </c>
    </row>
    <row r="27" spans="1:18" x14ac:dyDescent="0.2">
      <c r="A27" s="6" t="s">
        <v>43</v>
      </c>
      <c r="B27" s="7"/>
      <c r="C27" s="8">
        <v>0.42399999999999999</v>
      </c>
      <c r="D27" s="9">
        <v>4349</v>
      </c>
      <c r="E27" s="10">
        <v>129.91</v>
      </c>
      <c r="F27" s="11">
        <v>14180444557</v>
      </c>
      <c r="G27" s="9">
        <v>1265711</v>
      </c>
      <c r="H27" s="10">
        <v>13.6</v>
      </c>
      <c r="I27" s="12">
        <v>0.38</v>
      </c>
      <c r="J27" s="8">
        <v>6.6699999999999995E-2</v>
      </c>
      <c r="K27" s="8">
        <v>0.58299999999999996</v>
      </c>
      <c r="L27">
        <v>25</v>
      </c>
      <c r="M27">
        <f>IF(AND(20&lt;L27,L27&lt;30),1,0)</f>
        <v>1</v>
      </c>
      <c r="N27">
        <v>2041</v>
      </c>
      <c r="O27">
        <v>36.799999999999997</v>
      </c>
      <c r="P27" s="13">
        <f>F27/G27</f>
        <v>11203.540584699034</v>
      </c>
      <c r="Q27" s="1">
        <v>0.80200000000000005</v>
      </c>
      <c r="R27" s="14">
        <v>35.1</v>
      </c>
    </row>
    <row r="28" spans="1:18" x14ac:dyDescent="0.2">
      <c r="A28" s="6" t="s">
        <v>44</v>
      </c>
      <c r="B28" s="7"/>
      <c r="C28" s="8">
        <v>0.63500000000000001</v>
      </c>
      <c r="D28" s="9">
        <v>7943</v>
      </c>
      <c r="E28" s="10">
        <v>182.31</v>
      </c>
      <c r="F28" s="11">
        <v>14934159926</v>
      </c>
      <c r="G28" s="9">
        <v>30366036</v>
      </c>
      <c r="H28" s="10">
        <v>54</v>
      </c>
      <c r="I28" s="12">
        <v>0.27</v>
      </c>
      <c r="J28" s="8">
        <v>3.2399999999999998E-2</v>
      </c>
      <c r="K28" s="8">
        <v>0.78100000000000003</v>
      </c>
      <c r="L28">
        <v>25.22</v>
      </c>
      <c r="M28">
        <f>IF(AND(20&lt;L28,L28&lt;30),1,0)</f>
        <v>1</v>
      </c>
      <c r="N28">
        <v>1032</v>
      </c>
      <c r="O28">
        <v>50.5</v>
      </c>
      <c r="P28" s="13">
        <f>F28/G28</f>
        <v>491.80472307942995</v>
      </c>
      <c r="Q28">
        <v>0.44600000000000001</v>
      </c>
      <c r="R28" s="14">
        <v>79.2</v>
      </c>
    </row>
    <row r="29" spans="1:18" x14ac:dyDescent="0.2">
      <c r="A29" s="15" t="s">
        <v>45</v>
      </c>
      <c r="B29" s="7"/>
      <c r="C29" s="8">
        <v>0.47099999999999997</v>
      </c>
      <c r="D29" s="9">
        <v>4228</v>
      </c>
      <c r="E29" s="10">
        <v>157.97</v>
      </c>
      <c r="F29" s="11">
        <v>12366527719</v>
      </c>
      <c r="G29" s="9">
        <v>2494530</v>
      </c>
      <c r="H29" s="10">
        <v>29</v>
      </c>
      <c r="I29" s="10"/>
      <c r="J29" s="8">
        <v>0.20269999999999999</v>
      </c>
      <c r="K29" s="8">
        <v>0.59499999999999997</v>
      </c>
      <c r="L29">
        <v>25.35</v>
      </c>
      <c r="M29">
        <f>IF(AND(20&lt;L29,L29&lt;30),1,0)</f>
        <v>1</v>
      </c>
      <c r="N29">
        <v>285</v>
      </c>
      <c r="O29">
        <v>59.1</v>
      </c>
      <c r="P29" s="13">
        <f>F29/G29</f>
        <v>4957.4580057165076</v>
      </c>
      <c r="Q29">
        <v>0.61499999999999999</v>
      </c>
      <c r="R29" s="14">
        <v>60.1</v>
      </c>
    </row>
    <row r="30" spans="1:18" x14ac:dyDescent="0.2">
      <c r="A30" s="6" t="s">
        <v>46</v>
      </c>
      <c r="B30" s="7"/>
      <c r="C30" s="8">
        <v>0.36099999999999999</v>
      </c>
      <c r="D30" s="9">
        <v>2017</v>
      </c>
      <c r="E30" s="10">
        <v>109.32</v>
      </c>
      <c r="F30" s="11">
        <v>12928145120</v>
      </c>
      <c r="G30" s="9">
        <v>23310715</v>
      </c>
      <c r="H30" s="10">
        <v>48</v>
      </c>
      <c r="I30" s="12">
        <v>0.28999999999999998</v>
      </c>
      <c r="J30" s="8">
        <v>4.7000000000000002E-3</v>
      </c>
      <c r="K30" s="8">
        <v>0.72</v>
      </c>
      <c r="L30">
        <v>31.42</v>
      </c>
      <c r="M30">
        <f>IF(AND(20&lt;L30,L30&lt;30),1,0)</f>
        <v>0</v>
      </c>
      <c r="N30">
        <v>151</v>
      </c>
      <c r="O30">
        <v>37.299999999999997</v>
      </c>
      <c r="P30" s="13">
        <f>F30/G30</f>
        <v>554.60096869615541</v>
      </c>
      <c r="Q30">
        <v>0.4</v>
      </c>
      <c r="R30" s="14">
        <v>75.599999999999994</v>
      </c>
    </row>
    <row r="31" spans="1:18" x14ac:dyDescent="0.2">
      <c r="A31" s="15" t="s">
        <v>47</v>
      </c>
      <c r="B31" s="7"/>
      <c r="C31" s="8">
        <v>0.50700000000000001</v>
      </c>
      <c r="D31" s="10">
        <v>121</v>
      </c>
      <c r="E31" s="10">
        <v>185.09</v>
      </c>
      <c r="F31" s="11">
        <v>429016605</v>
      </c>
      <c r="G31" s="9">
        <v>215056</v>
      </c>
      <c r="H31" s="10">
        <v>24.4</v>
      </c>
      <c r="I31" s="10"/>
      <c r="J31" s="8">
        <v>0.13370000000000001</v>
      </c>
      <c r="K31" s="8">
        <v>0.57799999999999996</v>
      </c>
      <c r="N31">
        <v>3200</v>
      </c>
      <c r="O31">
        <v>40.700000000000003</v>
      </c>
      <c r="P31" s="13">
        <f>F31/G31</f>
        <v>1994.9064662227513</v>
      </c>
      <c r="Q31">
        <v>0.61799999999999999</v>
      </c>
      <c r="R31" s="14">
        <v>58.8</v>
      </c>
    </row>
    <row r="32" spans="1:18" x14ac:dyDescent="0.2">
      <c r="A32" s="6" t="s">
        <v>48</v>
      </c>
      <c r="B32" s="7"/>
      <c r="C32" s="8">
        <v>0.46100000000000002</v>
      </c>
      <c r="D32" s="9">
        <v>10902</v>
      </c>
      <c r="E32" s="10">
        <v>109.25</v>
      </c>
      <c r="F32" s="11">
        <v>23578084052</v>
      </c>
      <c r="G32" s="9">
        <v>16296364</v>
      </c>
      <c r="H32" s="10">
        <v>31.8</v>
      </c>
      <c r="I32" s="12">
        <v>0.31</v>
      </c>
      <c r="J32" s="8">
        <v>6.6000000000000003E-2</v>
      </c>
      <c r="K32" s="8">
        <v>0.45700000000000002</v>
      </c>
      <c r="L32">
        <v>30.78</v>
      </c>
      <c r="M32">
        <f>IF(AND(20&lt;L32,L32&lt;30),1,0)</f>
        <v>0</v>
      </c>
      <c r="N32">
        <v>686</v>
      </c>
      <c r="O32">
        <v>38.299999999999997</v>
      </c>
      <c r="P32" s="13">
        <f>F32/G32</f>
        <v>1446.8309649931728</v>
      </c>
      <c r="Q32">
        <v>0.51100000000000001</v>
      </c>
      <c r="R32" s="14">
        <v>52.2</v>
      </c>
    </row>
    <row r="33" spans="1:18" x14ac:dyDescent="0.2">
      <c r="A33" s="15" t="s">
        <v>49</v>
      </c>
      <c r="B33" s="7"/>
      <c r="C33" s="8">
        <v>3.4000000000000002E-2</v>
      </c>
      <c r="D33" s="10">
        <v>605</v>
      </c>
      <c r="E33" s="10">
        <v>129.96</v>
      </c>
      <c r="F33" s="11">
        <v>1698843063</v>
      </c>
      <c r="G33" s="9">
        <v>97625</v>
      </c>
      <c r="H33" s="10">
        <v>12.4</v>
      </c>
      <c r="I33" s="12">
        <v>2</v>
      </c>
      <c r="J33" s="10"/>
      <c r="K33" s="10"/>
      <c r="L33">
        <v>27.19</v>
      </c>
      <c r="M33">
        <f>IF(AND(20&lt;L33,L33&lt;30),1,0)</f>
        <v>1</v>
      </c>
      <c r="N33">
        <v>2330</v>
      </c>
      <c r="O33">
        <v>32.1</v>
      </c>
      <c r="P33" s="13">
        <f>F33/G33</f>
        <v>17401.72151600512</v>
      </c>
      <c r="Q33">
        <v>0.78500000000000003</v>
      </c>
      <c r="R33" s="14">
        <v>18.5</v>
      </c>
    </row>
    <row r="34" spans="1:18" x14ac:dyDescent="0.2">
      <c r="A34" s="15" t="s">
        <v>50</v>
      </c>
      <c r="B34" s="7"/>
      <c r="C34" s="8">
        <v>0.54700000000000004</v>
      </c>
      <c r="D34" s="9">
        <v>1093</v>
      </c>
      <c r="E34" s="10">
        <v>234.16</v>
      </c>
      <c r="F34" s="11">
        <v>3941474311</v>
      </c>
      <c r="G34" s="9">
        <v>7813215</v>
      </c>
      <c r="H34" s="10">
        <v>78.5</v>
      </c>
      <c r="I34" s="12">
        <v>0.56999999999999995</v>
      </c>
      <c r="J34" s="8">
        <v>4.4299999999999999E-2</v>
      </c>
      <c r="K34" s="8">
        <v>0.57899999999999996</v>
      </c>
      <c r="N34">
        <v>2526</v>
      </c>
      <c r="O34">
        <v>35.700000000000003</v>
      </c>
      <c r="P34" s="13">
        <f>F34/G34</f>
        <v>504.46254339602842</v>
      </c>
      <c r="Q34">
        <v>0.47699999999999998</v>
      </c>
      <c r="R34" s="14">
        <v>92.2</v>
      </c>
    </row>
    <row r="35" spans="1:18" x14ac:dyDescent="0.2">
      <c r="A35" s="15" t="s">
        <v>51</v>
      </c>
      <c r="B35" s="7"/>
      <c r="C35" s="8">
        <v>0.79800000000000004</v>
      </c>
      <c r="D35" s="9">
        <v>476644</v>
      </c>
      <c r="E35" s="10">
        <v>158.93</v>
      </c>
      <c r="F35" s="11">
        <v>351431649241</v>
      </c>
      <c r="G35" s="9">
        <v>58558270</v>
      </c>
      <c r="H35" s="10">
        <v>28.5</v>
      </c>
      <c r="I35" s="10"/>
      <c r="J35" s="8">
        <v>0.28179999999999999</v>
      </c>
      <c r="K35" s="8">
        <v>0.56000000000000005</v>
      </c>
      <c r="L35">
        <v>19.760000000000002</v>
      </c>
      <c r="M35">
        <f>IF(AND(20&lt;L35,L35&lt;30),1,0)</f>
        <v>0</v>
      </c>
      <c r="N35">
        <v>495</v>
      </c>
      <c r="O35">
        <v>63</v>
      </c>
      <c r="P35" s="13">
        <f>F35/G35</f>
        <v>6001.4008139413954</v>
      </c>
      <c r="Q35">
        <v>0.71299999999999997</v>
      </c>
      <c r="R35" s="14">
        <v>21.4</v>
      </c>
    </row>
    <row r="36" spans="1:18" x14ac:dyDescent="0.2">
      <c r="A36" s="15" t="s">
        <v>52</v>
      </c>
      <c r="B36" s="7"/>
      <c r="C36" s="10"/>
      <c r="D36" s="9">
        <v>1727</v>
      </c>
      <c r="E36" s="16">
        <v>4583.71</v>
      </c>
      <c r="F36" s="11">
        <v>11997800751</v>
      </c>
      <c r="G36" s="9">
        <v>11062113</v>
      </c>
      <c r="H36" s="10">
        <v>63.7</v>
      </c>
      <c r="I36" s="10"/>
      <c r="J36" s="8">
        <v>0.12239999999999999</v>
      </c>
      <c r="K36" s="8">
        <v>0.72399999999999998</v>
      </c>
      <c r="N36">
        <v>900</v>
      </c>
      <c r="O36">
        <v>44.1</v>
      </c>
      <c r="P36" s="13">
        <f>F36/G36</f>
        <v>1084.5849026311701</v>
      </c>
      <c r="Q36">
        <v>0.38500000000000001</v>
      </c>
      <c r="R36" s="14">
        <v>88.6</v>
      </c>
    </row>
    <row r="37" spans="1:18" x14ac:dyDescent="0.2">
      <c r="A37" s="6" t="s">
        <v>53</v>
      </c>
      <c r="B37" s="7"/>
      <c r="C37" s="8">
        <v>0.28699999999999998</v>
      </c>
      <c r="D37" s="9">
        <v>20000</v>
      </c>
      <c r="E37" s="16">
        <v>1344.19</v>
      </c>
      <c r="F37" s="11">
        <v>18902284476</v>
      </c>
      <c r="G37" s="9">
        <v>42813238</v>
      </c>
      <c r="H37" s="10">
        <v>42.1</v>
      </c>
      <c r="I37" s="12">
        <v>0.41</v>
      </c>
      <c r="J37" s="8">
        <v>0.1653</v>
      </c>
      <c r="K37" s="8">
        <v>0.48399999999999999</v>
      </c>
      <c r="L37">
        <v>31.36</v>
      </c>
      <c r="M37">
        <f>IF(AND(20&lt;L37,L37&lt;30),1,0)</f>
        <v>0</v>
      </c>
      <c r="N37">
        <v>250</v>
      </c>
      <c r="O37">
        <v>34.200000000000003</v>
      </c>
      <c r="P37" s="13">
        <f>F37/G37</f>
        <v>441.5056033837011</v>
      </c>
      <c r="Q37">
        <v>0.50800000000000001</v>
      </c>
      <c r="R37" s="14">
        <v>52</v>
      </c>
    </row>
    <row r="38" spans="1:18" x14ac:dyDescent="0.2">
      <c r="A38" s="6" t="s">
        <v>54</v>
      </c>
      <c r="B38" s="7"/>
      <c r="C38" s="8">
        <v>0.44800000000000001</v>
      </c>
      <c r="D38" s="9">
        <v>11973</v>
      </c>
      <c r="E38" s="10">
        <v>187.43</v>
      </c>
      <c r="F38" s="11">
        <v>63177068175</v>
      </c>
      <c r="G38" s="9">
        <v>58005463</v>
      </c>
      <c r="H38" s="10">
        <v>37.6</v>
      </c>
      <c r="I38" s="12">
        <v>0.09</v>
      </c>
      <c r="J38" s="8">
        <v>1.9800000000000002E-2</v>
      </c>
      <c r="K38" s="8">
        <v>0.83399999999999996</v>
      </c>
      <c r="L38">
        <v>23.49</v>
      </c>
      <c r="M38">
        <f>IF(AND(20&lt;L38,L38&lt;30),1,0)</f>
        <v>1</v>
      </c>
      <c r="N38">
        <v>1071</v>
      </c>
      <c r="O38">
        <v>40.5</v>
      </c>
      <c r="P38" s="13">
        <f>F38/G38</f>
        <v>1089.1572087787663</v>
      </c>
      <c r="Q38">
        <v>0.54900000000000004</v>
      </c>
      <c r="R38" s="14">
        <v>60.9</v>
      </c>
    </row>
    <row r="39" spans="1:18" x14ac:dyDescent="0.2">
      <c r="A39" s="6" t="s">
        <v>55</v>
      </c>
      <c r="B39" s="7"/>
      <c r="C39" s="8">
        <v>0.70199999999999996</v>
      </c>
      <c r="D39" s="9">
        <v>3000</v>
      </c>
      <c r="E39" s="10">
        <v>113.3</v>
      </c>
      <c r="F39" s="11">
        <v>5459979417</v>
      </c>
      <c r="G39" s="9">
        <v>8082366</v>
      </c>
      <c r="H39" s="10">
        <v>47.4</v>
      </c>
      <c r="I39" s="12">
        <v>0.34</v>
      </c>
      <c r="J39" s="8">
        <v>2.0400000000000001E-2</v>
      </c>
      <c r="K39" s="8">
        <v>0.77600000000000002</v>
      </c>
      <c r="L39">
        <v>29.48</v>
      </c>
      <c r="M39">
        <f>IF(AND(20&lt;L39,L39&lt;30),1,0)</f>
        <v>1</v>
      </c>
      <c r="N39">
        <v>1168</v>
      </c>
      <c r="O39">
        <v>42.5</v>
      </c>
      <c r="P39" s="13">
        <f>F39/G39</f>
        <v>675.54221338157663</v>
      </c>
      <c r="Q39">
        <v>0.53900000000000003</v>
      </c>
      <c r="R39" s="14">
        <v>65.3</v>
      </c>
    </row>
    <row r="40" spans="1:18" x14ac:dyDescent="0.2">
      <c r="A40" s="6" t="s">
        <v>56</v>
      </c>
      <c r="B40" s="7"/>
      <c r="C40" s="8">
        <v>0.64800000000000002</v>
      </c>
      <c r="D40" s="9">
        <v>29937</v>
      </c>
      <c r="E40" s="10">
        <v>155.33000000000001</v>
      </c>
      <c r="F40" s="11">
        <v>38797709924</v>
      </c>
      <c r="G40" s="9">
        <v>11694719</v>
      </c>
      <c r="H40" s="10">
        <v>14.6</v>
      </c>
      <c r="I40" s="12">
        <v>0.47</v>
      </c>
      <c r="J40" s="8">
        <v>0.16020000000000001</v>
      </c>
      <c r="K40" s="8">
        <v>0.46100000000000002</v>
      </c>
      <c r="L40">
        <v>21.37</v>
      </c>
      <c r="M40">
        <f>IF(AND(20&lt;L40,L40&lt;30),1,0)</f>
        <v>1</v>
      </c>
      <c r="N40">
        <v>207</v>
      </c>
      <c r="O40">
        <v>32.799999999999997</v>
      </c>
      <c r="P40" s="13">
        <f>F40/G40</f>
        <v>3317.5410135121674</v>
      </c>
      <c r="Q40">
        <v>0.73099999999999998</v>
      </c>
      <c r="R40" s="14">
        <v>31.6</v>
      </c>
    </row>
    <row r="41" spans="1:18" x14ac:dyDescent="0.2">
      <c r="A41" s="6" t="s">
        <v>57</v>
      </c>
      <c r="B41" s="7"/>
      <c r="C41" s="8">
        <v>0.71899999999999997</v>
      </c>
      <c r="D41" s="9">
        <v>5680</v>
      </c>
      <c r="E41" s="10">
        <v>173.87</v>
      </c>
      <c r="F41" s="11">
        <v>34387229486</v>
      </c>
      <c r="G41" s="9">
        <v>44269594</v>
      </c>
      <c r="H41" s="10">
        <v>33.799999999999997</v>
      </c>
      <c r="I41" s="12">
        <v>0.01</v>
      </c>
      <c r="J41" s="8">
        <v>1.84E-2</v>
      </c>
      <c r="K41" s="8">
        <v>0.70299999999999996</v>
      </c>
      <c r="L41">
        <v>26.52</v>
      </c>
      <c r="M41">
        <f>IF(AND(20&lt;L41,L41&lt;30),1,0)</f>
        <v>1</v>
      </c>
      <c r="N41">
        <v>1180</v>
      </c>
      <c r="O41">
        <v>42.7</v>
      </c>
      <c r="P41" s="13">
        <f>F41/G41</f>
        <v>776.76857587625489</v>
      </c>
      <c r="Q41">
        <v>0.52500000000000002</v>
      </c>
      <c r="R41" s="14">
        <v>76.599999999999994</v>
      </c>
    </row>
    <row r="42" spans="1:18" x14ac:dyDescent="0.2">
      <c r="A42" s="6" t="s">
        <v>58</v>
      </c>
      <c r="B42" s="7"/>
      <c r="C42" s="8">
        <v>0.32100000000000001</v>
      </c>
      <c r="D42" s="9">
        <v>5141</v>
      </c>
      <c r="E42" s="10">
        <v>212.31</v>
      </c>
      <c r="F42" s="11">
        <v>23064722446</v>
      </c>
      <c r="G42" s="9">
        <v>17861030</v>
      </c>
      <c r="H42" s="10">
        <v>40.4</v>
      </c>
      <c r="I42" s="12">
        <v>0.24</v>
      </c>
      <c r="J42" s="8">
        <v>0.1143</v>
      </c>
      <c r="K42" s="8">
        <v>0.746</v>
      </c>
      <c r="L42">
        <v>26.75</v>
      </c>
      <c r="M42">
        <f>IF(AND(20&lt;L42,L42&lt;30),1,0)</f>
        <v>1</v>
      </c>
      <c r="N42">
        <v>1020</v>
      </c>
      <c r="O42">
        <v>55.9</v>
      </c>
      <c r="P42" s="13">
        <f>F42/G42</f>
        <v>1291.3433573539712</v>
      </c>
      <c r="Q42">
        <v>0.56499999999999995</v>
      </c>
      <c r="R42" s="14">
        <v>76</v>
      </c>
    </row>
    <row r="43" spans="1:18" x14ac:dyDescent="0.2">
      <c r="A43" s="15" t="s">
        <v>59</v>
      </c>
      <c r="B43" s="7"/>
      <c r="C43" s="8">
        <v>0.41899999999999998</v>
      </c>
      <c r="D43" s="9">
        <v>10983</v>
      </c>
      <c r="E43" s="10">
        <v>105.51</v>
      </c>
      <c r="F43" s="11">
        <v>21440758800</v>
      </c>
      <c r="G43" s="9">
        <v>14645468</v>
      </c>
      <c r="H43" s="10">
        <v>33.9</v>
      </c>
      <c r="I43" s="10"/>
      <c r="J43" s="8">
        <v>4.9500000000000002E-2</v>
      </c>
      <c r="K43" s="8">
        <v>0.83099999999999996</v>
      </c>
      <c r="L43">
        <v>25.37</v>
      </c>
      <c r="M43">
        <f>IF(AND(20&lt;L43,L43&lt;30),1,0)</f>
        <v>1</v>
      </c>
      <c r="N43">
        <v>657</v>
      </c>
      <c r="O43">
        <v>50.3</v>
      </c>
      <c r="P43" s="13">
        <f>F43/G43</f>
        <v>1463.9859101805419</v>
      </c>
      <c r="Q43">
        <v>0.59299999999999997</v>
      </c>
      <c r="R43" s="14">
        <v>77.8</v>
      </c>
    </row>
  </sheetData>
  <conditionalFormatting sqref="M2 M6:M7 M9 M17 M28">
    <cfRule type="cellIs" dxfId="27" priority="28" operator="between">
      <formula>20</formula>
      <formula>30</formula>
    </cfRule>
  </conditionalFormatting>
  <conditionalFormatting sqref="M3">
    <cfRule type="cellIs" dxfId="26" priority="27" operator="between">
      <formula>20</formula>
      <formula>30</formula>
    </cfRule>
  </conditionalFormatting>
  <conditionalFormatting sqref="M4">
    <cfRule type="cellIs" dxfId="25" priority="26" operator="between">
      <formula>20</formula>
      <formula>30</formula>
    </cfRule>
  </conditionalFormatting>
  <conditionalFormatting sqref="M5">
    <cfRule type="cellIs" dxfId="24" priority="25" operator="between">
      <formula>20</formula>
      <formula>30</formula>
    </cfRule>
  </conditionalFormatting>
  <conditionalFormatting sqref="M8">
    <cfRule type="cellIs" dxfId="23" priority="24" operator="between">
      <formula>20</formula>
      <formula>30</formula>
    </cfRule>
  </conditionalFormatting>
  <conditionalFormatting sqref="M10:M11">
    <cfRule type="cellIs" dxfId="22" priority="23" operator="between">
      <formula>20</formula>
      <formula>30</formula>
    </cfRule>
  </conditionalFormatting>
  <conditionalFormatting sqref="M12">
    <cfRule type="cellIs" dxfId="21" priority="22" operator="between">
      <formula>20</formula>
      <formula>30</formula>
    </cfRule>
  </conditionalFormatting>
  <conditionalFormatting sqref="M13">
    <cfRule type="cellIs" dxfId="20" priority="21" operator="between">
      <formula>20</formula>
      <formula>30</formula>
    </cfRule>
  </conditionalFormatting>
  <conditionalFormatting sqref="M14">
    <cfRule type="cellIs" dxfId="19" priority="20" operator="between">
      <formula>20</formula>
      <formula>30</formula>
    </cfRule>
  </conditionalFormatting>
  <conditionalFormatting sqref="M15:M16">
    <cfRule type="cellIs" dxfId="18" priority="19" operator="between">
      <formula>20</formula>
      <formula>30</formula>
    </cfRule>
  </conditionalFormatting>
  <conditionalFormatting sqref="M18">
    <cfRule type="cellIs" dxfId="17" priority="18" operator="between">
      <formula>20</formula>
      <formula>30</formula>
    </cfRule>
  </conditionalFormatting>
  <conditionalFormatting sqref="M19:M20">
    <cfRule type="cellIs" dxfId="16" priority="17" operator="between">
      <formula>20</formula>
      <formula>30</formula>
    </cfRule>
  </conditionalFormatting>
  <conditionalFormatting sqref="M21:M23">
    <cfRule type="cellIs" dxfId="15" priority="16" operator="between">
      <formula>20</formula>
      <formula>30</formula>
    </cfRule>
  </conditionalFormatting>
  <conditionalFormatting sqref="M24:M25">
    <cfRule type="cellIs" dxfId="14" priority="15" operator="between">
      <formula>20</formula>
      <formula>30</formula>
    </cfRule>
  </conditionalFormatting>
  <conditionalFormatting sqref="M26:M27">
    <cfRule type="cellIs" dxfId="13" priority="14" operator="between">
      <formula>20</formula>
      <formula>30</formula>
    </cfRule>
  </conditionalFormatting>
  <conditionalFormatting sqref="M29">
    <cfRule type="cellIs" dxfId="12" priority="13" operator="between">
      <formula>20</formula>
      <formula>30</formula>
    </cfRule>
  </conditionalFormatting>
  <conditionalFormatting sqref="M30">
    <cfRule type="cellIs" dxfId="11" priority="12" operator="between">
      <formula>20</formula>
      <formula>30</formula>
    </cfRule>
  </conditionalFormatting>
  <conditionalFormatting sqref="M31">
    <cfRule type="cellIs" dxfId="10" priority="11" operator="between">
      <formula>20</formula>
      <formula>30</formula>
    </cfRule>
  </conditionalFormatting>
  <conditionalFormatting sqref="M32">
    <cfRule type="cellIs" dxfId="9" priority="10" operator="between">
      <formula>20</formula>
      <formula>30</formula>
    </cfRule>
  </conditionalFormatting>
  <conditionalFormatting sqref="M33:M34">
    <cfRule type="cellIs" dxfId="8" priority="9" operator="between">
      <formula>20</formula>
      <formula>30</formula>
    </cfRule>
  </conditionalFormatting>
  <conditionalFormatting sqref="M35">
    <cfRule type="cellIs" dxfId="7" priority="8" operator="between">
      <formula>20</formula>
      <formula>30</formula>
    </cfRule>
  </conditionalFormatting>
  <conditionalFormatting sqref="M36">
    <cfRule type="cellIs" dxfId="6" priority="7" operator="between">
      <formula>20</formula>
      <formula>30</formula>
    </cfRule>
  </conditionalFormatting>
  <conditionalFormatting sqref="M37">
    <cfRule type="cellIs" dxfId="5" priority="6" operator="between">
      <formula>20</formula>
      <formula>30</formula>
    </cfRule>
  </conditionalFormatting>
  <conditionalFormatting sqref="M38">
    <cfRule type="cellIs" dxfId="4" priority="5" operator="between">
      <formula>20</formula>
      <formula>30</formula>
    </cfRule>
  </conditionalFormatting>
  <conditionalFormatting sqref="M39">
    <cfRule type="cellIs" dxfId="3" priority="4" operator="between">
      <formula>20</formula>
      <formula>30</formula>
    </cfRule>
  </conditionalFormatting>
  <conditionalFormatting sqref="M40">
    <cfRule type="cellIs" dxfId="2" priority="3" operator="between">
      <formula>20</formula>
      <formula>30</formula>
    </cfRule>
  </conditionalFormatting>
  <conditionalFormatting sqref="M41">
    <cfRule type="cellIs" dxfId="1" priority="2" operator="between">
      <formula>20</formula>
      <formula>30</formula>
    </cfRule>
  </conditionalFormatting>
  <conditionalFormatting sqref="M42:M43">
    <cfRule type="cellIs" dxfId="0" priority="1" operator="between">
      <formula>20</formula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Wong</dc:creator>
  <cp:lastModifiedBy>Kenneth Wong</cp:lastModifiedBy>
  <dcterms:created xsi:type="dcterms:W3CDTF">2023-11-17T04:18:47Z</dcterms:created>
  <dcterms:modified xsi:type="dcterms:W3CDTF">2023-11-17T04:20:26Z</dcterms:modified>
</cp:coreProperties>
</file>