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trlProps/ctrlProp3.xml" ContentType="application/vnd.ms-excel.controlpropertie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7.xml" ContentType="application/vnd.openxmlformats-officedocument.drawing+xml"/>
  <Override PartName="/xl/ctrlProps/ctrlProp4.xml" ContentType="application/vnd.ms-excel.controlproperties+xml"/>
  <Override PartName="/xl/charts/chart42.xml" ContentType="application/vnd.openxmlformats-officedocument.drawingml.chart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nnethwong/Documents/Modelling uncertainty/Food-Security-Forecasting/Datasets/Final Datasets/"/>
    </mc:Choice>
  </mc:AlternateContent>
  <xr:revisionPtr revIDLastSave="0" documentId="13_ncr:1_{8EEAFF79-0C54-4141-AEB8-519824814ED9}" xr6:coauthVersionLast="47" xr6:coauthVersionMax="47" xr10:uidLastSave="{00000000-0000-0000-0000-000000000000}"/>
  <bookViews>
    <workbookView xWindow="3300" yWindow="500" windowWidth="23440" windowHeight="16020" xr2:uid="{09E1761B-ADEC-254E-9C9D-7B62778F3C97}"/>
  </bookViews>
  <sheets>
    <sheet name="Interactive predictor" sheetId="34" r:id="rId1"/>
    <sheet name="Compiled data" sheetId="1" r:id="rId2"/>
    <sheet name="Compiled imputated" sheetId="18" r:id="rId3"/>
    <sheet name="Scatterplots" sheetId="11" r:id="rId4"/>
    <sheet name="Imputated, transformed, normal" sheetId="24" r:id="rId5"/>
    <sheet name="Baseline analysis" sheetId="25" r:id="rId6"/>
    <sheet name="Economic Model" sheetId="12" r:id="rId7"/>
    <sheet name="Economic analysis" sheetId="29" r:id="rId8"/>
    <sheet name="Geographical model" sheetId="15" r:id="rId9"/>
    <sheet name="Geographical analysis" sheetId="17" r:id="rId10"/>
    <sheet name="Final Model" sheetId="19" r:id="rId11"/>
    <sheet name="Final analysis" sheetId="31" r:id="rId12"/>
    <sheet name="White Test" sheetId="33" r:id="rId13"/>
    <sheet name="XLSTAT_20231121_152522_1_HID" sheetId="26" state="hidden" r:id="rId14"/>
    <sheet name="XLSTAT_20231121_153915_1_HID" sheetId="32" state="hidden" r:id="rId15"/>
    <sheet name="XLSTAT_20231121_153524_1_HID" sheetId="30" state="hidden" r:id="rId16"/>
    <sheet name="Precipitation depth" sheetId="5" r:id="rId17"/>
    <sheet name="Gini Index (World Bank)" sheetId="6" r:id="rId18"/>
    <sheet name="Human Development index" sheetId="7" r:id="rId19"/>
    <sheet name="world-data 2023" sheetId="2" r:id="rId20"/>
    <sheet name="food security raw" sheetId="3" r:id="rId21"/>
    <sheet name="average temp 2020" sheetId="4" r:id="rId22"/>
    <sheet name="Africa" sheetId="10" r:id="rId23"/>
  </sheets>
  <externalReferences>
    <externalReference r:id="rId24"/>
  </externalReferences>
  <definedNames>
    <definedName name="_xlnm._FilterDatabase" localSheetId="6" hidden="1">'Economic Model'!$B$2:$G$147</definedName>
    <definedName name="tab20231121_152522_RunProcREG_1_69" localSheetId="5" hidden="1">'Baseline analysis'!$B$152:$C$347</definedName>
    <definedName name="tab20231121_152522_RunProcREG_1_78" localSheetId="5" hidden="1">'Baseline analysis'!$B$76:$H$79</definedName>
    <definedName name="tab20231121_152522_RunProcREG_1_89" localSheetId="5" hidden="1">'Baseline analysis'!$B$86:$I$102</definedName>
    <definedName name="tab20231121_152522_RunProcREG_1_91" localSheetId="5" hidden="1">'Baseline analysis'!$B$58:$C$71</definedName>
    <definedName name="tab20231121_152522_RunProcREG_2_69" localSheetId="5" hidden="1">'Baseline analysis'!$D$152:$D$347</definedName>
    <definedName name="tab20231121_152522_RunProcREG_2_89" localSheetId="5" hidden="1">'Baseline analysis'!$B$113:$I$128</definedName>
    <definedName name="tab20231121_152522_RunProcREG_3_69" localSheetId="5" hidden="1">'Baseline analysis'!$E$152:$E$347</definedName>
    <definedName name="tab20231121_152522_RunProcREG_4_69" localSheetId="5" hidden="1">'Baseline analysis'!$F$152:$G$347</definedName>
    <definedName name="tab20231121_152522_RunProcREG_5_69" localSheetId="5" hidden="1">'Baseline analysis'!$H$152:$M$347</definedName>
    <definedName name="tab20231121_153524_RunProcREG_1_69" localSheetId="7" hidden="1">'Economic analysis'!$B$116:$C$311</definedName>
    <definedName name="tab20231121_153524_RunProcREG_1_78" localSheetId="7" hidden="1">'Economic analysis'!$B$58:$H$61</definedName>
    <definedName name="tab20231121_153524_RunProcREG_1_89" localSheetId="7" hidden="1">'Economic analysis'!$B$68:$I$75</definedName>
    <definedName name="tab20231121_153524_RunProcREG_1_91" localSheetId="7" hidden="1">'Economic analysis'!$B$40:$C$53</definedName>
    <definedName name="tab20231121_153524_RunProcREG_2_69" localSheetId="7" hidden="1">'Economic analysis'!$D$116:$D$311</definedName>
    <definedName name="tab20231121_153524_RunProcREG_2_89" localSheetId="7" hidden="1">'Economic analysis'!$B$86:$I$92</definedName>
    <definedName name="tab20231121_153524_RunProcREG_3_69" localSheetId="7" hidden="1">'Economic analysis'!$E$116:$E$311</definedName>
    <definedName name="tab20231121_153524_RunProcREG_4_69" localSheetId="7" hidden="1">'Economic analysis'!$F$116:$G$311</definedName>
    <definedName name="tab20231121_153524_RunProcREG_5_69" localSheetId="7" hidden="1">'Economic analysis'!$H$116:$M$311</definedName>
    <definedName name="tab20231121_153915_RunProcREG_1_69" localSheetId="11" hidden="1">'Final analysis'!$B$112:$C$307</definedName>
    <definedName name="tab20231121_153915_RunProcREG_1_78" localSheetId="11" hidden="1">'Final analysis'!$B$56:$H$59</definedName>
    <definedName name="tab20231121_153915_RunProcREG_1_89" localSheetId="11" hidden="1">'Final analysis'!$B$66:$I$72</definedName>
    <definedName name="tab20231121_153915_RunProcREG_1_91" localSheetId="11" hidden="1">'Final analysis'!$B$38:$C$51</definedName>
    <definedName name="tab20231121_153915_RunProcREG_2_69" localSheetId="11" hidden="1">'Final analysis'!$D$112:$D$307</definedName>
    <definedName name="tab20231121_153915_RunProcREG_2_89" localSheetId="11" hidden="1">'Final analysis'!$B$83:$I$88</definedName>
    <definedName name="tab20231121_153915_RunProcREG_3_69" localSheetId="11" hidden="1">'Final analysis'!$E$112:$E$307</definedName>
    <definedName name="tab20231121_153915_RunProcREG_4_69" localSheetId="11" hidden="1">'Final analysis'!$F$112:$G$307</definedName>
    <definedName name="tab20231121_153915_RunProcREG_5_69" localSheetId="11" hidden="1">'Final analysis'!$H$112:$M$307</definedName>
    <definedName name="xdata1" localSheetId="13" hidden="1">XLSTAT_20231121_152522_1_HID!$C$1:$C$70</definedName>
    <definedName name="xdata1" localSheetId="15" hidden="1">XLSTAT_20231121_153524_1_HID!$C$1:$C$70</definedName>
    <definedName name="xdata1" localSheetId="14" hidden="1">XLSTAT_20231121_153915_1_HID!$C$1:$C$70</definedName>
    <definedName name="xdata1" hidden="1">#REF!</definedName>
    <definedName name="xdata2" localSheetId="13" hidden="1">XLSTAT_20231121_152522_1_HID!$G$1:$G$70</definedName>
    <definedName name="xdata2" localSheetId="15" hidden="1">XLSTAT_20231121_153524_1_HID!$G$1:$G$70</definedName>
    <definedName name="xdata2" localSheetId="14" hidden="1">XLSTAT_20231121_153915_1_HID!$G$1:$G$70</definedName>
    <definedName name="xdata2" hidden="1">#REF!</definedName>
    <definedName name="ydata1" localSheetId="13" hidden="1">XLSTAT_20231121_152522_1_HID!$D$1:$D$70</definedName>
    <definedName name="ydata1" localSheetId="15" hidden="1">XLSTAT_20231121_153524_1_HID!$D$1:$D$70</definedName>
    <definedName name="ydata1" localSheetId="14" hidden="1">XLSTAT_20231121_153915_1_HID!$D$1:$D$70</definedName>
    <definedName name="ydata1" hidden="1">#REF!</definedName>
    <definedName name="ydata2" localSheetId="13" hidden="1">XLSTAT_20231121_152522_1_HID!$H$1:$H$70</definedName>
    <definedName name="ydata2" localSheetId="15" hidden="1">XLSTAT_20231121_153524_1_HID!$H$1:$H$70</definedName>
    <definedName name="ydata2" localSheetId="14" hidden="1">XLSTAT_20231121_153915_1_HID!$H$1:$H$70</definedName>
    <definedName name="ydata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34" l="1"/>
  <c r="H8" i="34"/>
  <c r="G15" i="34"/>
  <c r="G12" i="34"/>
  <c r="G13" i="34"/>
  <c r="G14" i="34"/>
  <c r="G11" i="34"/>
  <c r="G10" i="34"/>
  <c r="I7" i="34"/>
  <c r="H7" i="34"/>
  <c r="I6" i="34"/>
  <c r="H6" i="34"/>
  <c r="I5" i="34"/>
  <c r="H5" i="34"/>
  <c r="I4" i="34"/>
  <c r="H4" i="34"/>
  <c r="I3" i="34"/>
  <c r="H3" i="34"/>
  <c r="W2" i="19"/>
  <c r="Y2" i="19"/>
  <c r="U3" i="19"/>
  <c r="W3" i="19" s="1"/>
  <c r="U2" i="19"/>
  <c r="H1" i="32"/>
  <c r="H2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G1" i="32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D1" i="32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C1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D14" i="19"/>
  <c r="D22" i="19"/>
  <c r="D30" i="19"/>
  <c r="D38" i="19"/>
  <c r="D46" i="19"/>
  <c r="D54" i="19"/>
  <c r="D62" i="19"/>
  <c r="D70" i="19"/>
  <c r="D78" i="19"/>
  <c r="D86" i="19"/>
  <c r="D94" i="19"/>
  <c r="D102" i="19"/>
  <c r="D110" i="19"/>
  <c r="D118" i="19"/>
  <c r="D126" i="19"/>
  <c r="D134" i="19"/>
  <c r="D142" i="19"/>
  <c r="D150" i="19"/>
  <c r="D158" i="19"/>
  <c r="D160" i="19"/>
  <c r="D166" i="19"/>
  <c r="D174" i="19"/>
  <c r="D176" i="19"/>
  <c r="D182" i="19"/>
  <c r="D184" i="19"/>
  <c r="D190" i="19"/>
  <c r="D192" i="19"/>
  <c r="H1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G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D1" i="30"/>
  <c r="D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C1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3" i="12"/>
  <c r="C5" i="12"/>
  <c r="C11" i="12"/>
  <c r="C13" i="12"/>
  <c r="C19" i="12"/>
  <c r="C21" i="12"/>
  <c r="C27" i="12"/>
  <c r="C29" i="12"/>
  <c r="C35" i="12"/>
  <c r="C37" i="12"/>
  <c r="C43" i="12"/>
  <c r="C45" i="12"/>
  <c r="C51" i="12"/>
  <c r="C53" i="12"/>
  <c r="C59" i="12"/>
  <c r="C61" i="12"/>
  <c r="C67" i="12"/>
  <c r="C69" i="12"/>
  <c r="C75" i="12"/>
  <c r="C77" i="12"/>
  <c r="C83" i="12"/>
  <c r="C85" i="12"/>
  <c r="C91" i="12"/>
  <c r="C93" i="12"/>
  <c r="C99" i="12"/>
  <c r="C101" i="12"/>
  <c r="C107" i="12"/>
  <c r="C109" i="12"/>
  <c r="C115" i="12"/>
  <c r="C117" i="12"/>
  <c r="C123" i="12"/>
  <c r="C125" i="12"/>
  <c r="C130" i="12"/>
  <c r="C131" i="12"/>
  <c r="C133" i="12"/>
  <c r="C139" i="12"/>
  <c r="C141" i="12"/>
  <c r="C147" i="12"/>
  <c r="C149" i="12"/>
  <c r="C154" i="12"/>
  <c r="C155" i="12"/>
  <c r="C157" i="12"/>
  <c r="C162" i="12"/>
  <c r="C163" i="12"/>
  <c r="C165" i="12"/>
  <c r="C170" i="12"/>
  <c r="C171" i="12"/>
  <c r="C173" i="12"/>
  <c r="C178" i="12"/>
  <c r="C179" i="12"/>
  <c r="C181" i="12"/>
  <c r="C186" i="12"/>
  <c r="C187" i="12"/>
  <c r="C189" i="12"/>
  <c r="C194" i="12"/>
  <c r="C195" i="12"/>
  <c r="H1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G1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D1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C1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H2" i="24" a="1"/>
  <c r="H2" i="24" s="1"/>
  <c r="D2" i="19" s="1"/>
  <c r="O2" i="24" a="1"/>
  <c r="O2" i="24" s="1"/>
  <c r="R199" i="18"/>
  <c r="Q199" i="18"/>
  <c r="Q198" i="18"/>
  <c r="O75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98" i="18" s="1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2" i="18"/>
  <c r="Q2" i="18" a="1"/>
  <c r="Q2" i="18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2" i="18"/>
  <c r="M4" i="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2" i="11"/>
  <c r="AV6" i="11"/>
  <c r="AV7" i="11"/>
  <c r="AV8" i="11"/>
  <c r="AV9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5" i="11"/>
  <c r="AV26" i="11"/>
  <c r="AV27" i="11"/>
  <c r="AV28" i="11"/>
  <c r="AV29" i="11"/>
  <c r="AV30" i="11"/>
  <c r="AV31" i="11"/>
  <c r="AV32" i="11"/>
  <c r="AV33" i="11"/>
  <c r="AV34" i="11"/>
  <c r="AV37" i="11"/>
  <c r="AV38" i="11"/>
  <c r="AV40" i="11"/>
  <c r="AV41" i="11"/>
  <c r="AV44" i="11"/>
  <c r="AV46" i="11"/>
  <c r="AV47" i="11"/>
  <c r="AV48" i="11"/>
  <c r="AV49" i="11"/>
  <c r="AV50" i="11"/>
  <c r="AV51" i="11"/>
  <c r="AV53" i="11"/>
  <c r="AV55" i="11"/>
  <c r="AV56" i="11"/>
  <c r="AV57" i="11"/>
  <c r="AV58" i="11"/>
  <c r="AV60" i="11"/>
  <c r="AV61" i="11"/>
  <c r="AV62" i="11"/>
  <c r="AV63" i="11"/>
  <c r="AV65" i="11"/>
  <c r="AV66" i="11"/>
  <c r="AV67" i="11"/>
  <c r="AV68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4" i="11"/>
  <c r="AV85" i="11"/>
  <c r="AV86" i="11"/>
  <c r="AV87" i="11"/>
  <c r="AV88" i="11"/>
  <c r="AV89" i="11"/>
  <c r="AV90" i="11"/>
  <c r="AV91" i="11"/>
  <c r="AV92" i="11"/>
  <c r="AV94" i="11"/>
  <c r="AV95" i="11"/>
  <c r="AV96" i="11"/>
  <c r="AV97" i="11"/>
  <c r="AV98" i="11"/>
  <c r="AV101" i="11"/>
  <c r="AV102" i="11"/>
  <c r="AV103" i="11"/>
  <c r="AV104" i="11"/>
  <c r="AV105" i="11"/>
  <c r="AV106" i="11"/>
  <c r="AV107" i="11"/>
  <c r="AV108" i="11"/>
  <c r="AV110" i="11"/>
  <c r="AV111" i="11"/>
  <c r="AV113" i="11"/>
  <c r="AV114" i="11"/>
  <c r="AV115" i="11"/>
  <c r="AV116" i="11"/>
  <c r="AV118" i="11"/>
  <c r="AV119" i="11"/>
  <c r="AV122" i="11"/>
  <c r="AV124" i="11"/>
  <c r="AV125" i="11"/>
  <c r="AV126" i="11"/>
  <c r="AV130" i="11"/>
  <c r="AV131" i="11"/>
  <c r="AV132" i="11"/>
  <c r="AV134" i="11"/>
  <c r="AV135" i="11"/>
  <c r="AV136" i="11"/>
  <c r="AV137" i="11"/>
  <c r="AV139" i="11"/>
  <c r="AV140" i="11"/>
  <c r="AV141" i="11"/>
  <c r="AV142" i="11"/>
  <c r="AV143" i="11"/>
  <c r="AV144" i="11"/>
  <c r="AV146" i="11"/>
  <c r="AV3" i="11"/>
  <c r="AV4" i="11"/>
  <c r="AV5" i="11"/>
  <c r="AV2" i="11"/>
  <c r="AU3" i="11"/>
  <c r="AU4" i="11"/>
  <c r="AU5" i="11"/>
  <c r="AU7" i="11"/>
  <c r="AU8" i="11"/>
  <c r="AU9" i="11"/>
  <c r="AU10" i="11"/>
  <c r="AU11" i="11"/>
  <c r="AU13" i="11"/>
  <c r="AU15" i="11"/>
  <c r="AU16" i="11"/>
  <c r="AU17" i="11"/>
  <c r="AU18" i="11"/>
  <c r="AU19" i="11"/>
  <c r="AU20" i="11"/>
  <c r="AU21" i="11"/>
  <c r="AU22" i="11"/>
  <c r="AU24" i="11"/>
  <c r="AU25" i="11"/>
  <c r="AU28" i="11"/>
  <c r="AU30" i="11"/>
  <c r="AU31" i="11"/>
  <c r="AU32" i="11"/>
  <c r="AU33" i="11"/>
  <c r="AU35" i="11"/>
  <c r="AU37" i="11"/>
  <c r="AU38" i="11"/>
  <c r="AU39" i="11"/>
  <c r="AU40" i="11"/>
  <c r="AU41" i="11"/>
  <c r="AU43" i="11"/>
  <c r="AU44" i="11"/>
  <c r="AU46" i="11"/>
  <c r="AU47" i="11"/>
  <c r="AU48" i="11"/>
  <c r="AU49" i="11"/>
  <c r="AU50" i="11"/>
  <c r="AU51" i="11"/>
  <c r="AU53" i="11"/>
  <c r="AU54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70" i="11"/>
  <c r="AU71" i="11"/>
  <c r="AU72" i="11"/>
  <c r="AU73" i="11"/>
  <c r="AU74" i="11"/>
  <c r="AU75" i="11"/>
  <c r="AU78" i="11"/>
  <c r="AU79" i="11"/>
  <c r="AU80" i="11"/>
  <c r="AU81" i="11"/>
  <c r="AU82" i="11"/>
  <c r="AU84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13" i="11"/>
  <c r="AU114" i="11"/>
  <c r="AU115" i="11"/>
  <c r="AU117" i="11"/>
  <c r="AU118" i="11"/>
  <c r="AU119" i="11"/>
  <c r="AU121" i="11"/>
  <c r="AU122" i="11"/>
  <c r="AU124" i="11"/>
  <c r="AU125" i="11"/>
  <c r="AU126" i="11"/>
  <c r="AU127" i="11"/>
  <c r="AU128" i="11"/>
  <c r="AU129" i="11"/>
  <c r="AU130" i="11"/>
  <c r="AU131" i="11"/>
  <c r="AU132" i="11"/>
  <c r="AU135" i="11"/>
  <c r="AU136" i="11"/>
  <c r="AU137" i="11"/>
  <c r="AU138" i="11"/>
  <c r="AU139" i="11"/>
  <c r="AU140" i="11"/>
  <c r="AU141" i="11"/>
  <c r="AU142" i="11"/>
  <c r="AU144" i="11"/>
  <c r="AU146" i="11"/>
  <c r="AU147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2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3" i="1"/>
  <c r="M2" i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2" i="10"/>
  <c r="D48" i="10" a="1"/>
  <c r="D48" i="10" s="1"/>
  <c r="E48" i="10" a="1"/>
  <c r="E48" i="10" s="1"/>
  <c r="F48" i="10" a="1"/>
  <c r="F48" i="10" s="1"/>
  <c r="G48" i="10" a="1"/>
  <c r="G48" i="10" s="1"/>
  <c r="H48" i="10" a="1"/>
  <c r="H48" i="10" s="1"/>
  <c r="I48" i="10" a="1"/>
  <c r="I48" i="10" s="1"/>
  <c r="J48" i="10" a="1"/>
  <c r="J48" i="10" s="1"/>
  <c r="K48" i="10" a="1"/>
  <c r="K48" i="10" s="1"/>
  <c r="L48" i="10" a="1"/>
  <c r="L48" i="10" s="1"/>
  <c r="N48" i="10" a="1"/>
  <c r="N48" i="10" s="1"/>
  <c r="O48" i="10" a="1"/>
  <c r="O48" i="10" s="1"/>
  <c r="P48" i="10" a="1"/>
  <c r="P48" i="10" s="1"/>
  <c r="Q48" i="10" a="1"/>
  <c r="Q48" i="10" s="1"/>
  <c r="R48" i="10" a="1"/>
  <c r="R48" i="10" s="1"/>
  <c r="C48" i="10" a="1"/>
  <c r="C48" i="10" s="1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C46" i="10"/>
  <c r="R45" i="10"/>
  <c r="Q45" i="10"/>
  <c r="P45" i="10"/>
  <c r="O45" i="10"/>
  <c r="N45" i="10"/>
  <c r="M45" i="10"/>
  <c r="M48" i="10" s="1" a="1"/>
  <c r="M48" i="10" s="1"/>
  <c r="L45" i="10"/>
  <c r="K45" i="10"/>
  <c r="J45" i="10"/>
  <c r="I45" i="10"/>
  <c r="H45" i="10"/>
  <c r="G45" i="10"/>
  <c r="F45" i="10"/>
  <c r="E45" i="10"/>
  <c r="D45" i="10"/>
  <c r="C45" i="10"/>
  <c r="P43" i="10"/>
  <c r="M43" i="10"/>
  <c r="P42" i="10"/>
  <c r="M42" i="10"/>
  <c r="P41" i="10"/>
  <c r="M41" i="10"/>
  <c r="P40" i="10"/>
  <c r="M40" i="10"/>
  <c r="P39" i="10"/>
  <c r="M39" i="10"/>
  <c r="P38" i="10"/>
  <c r="M38" i="10"/>
  <c r="P37" i="10"/>
  <c r="M37" i="10"/>
  <c r="P36" i="10"/>
  <c r="P35" i="10"/>
  <c r="M35" i="10"/>
  <c r="P34" i="10"/>
  <c r="P33" i="10"/>
  <c r="M33" i="10"/>
  <c r="P32" i="10"/>
  <c r="M32" i="10"/>
  <c r="P31" i="10"/>
  <c r="P101" i="10"/>
  <c r="M101" i="10"/>
  <c r="P30" i="10"/>
  <c r="M30" i="10"/>
  <c r="P29" i="10"/>
  <c r="M29" i="10"/>
  <c r="P28" i="10"/>
  <c r="M28" i="10"/>
  <c r="P100" i="10"/>
  <c r="M100" i="10"/>
  <c r="P27" i="10"/>
  <c r="M27" i="10"/>
  <c r="P26" i="10"/>
  <c r="M26" i="10"/>
  <c r="P99" i="10"/>
  <c r="M99" i="10"/>
  <c r="P25" i="10"/>
  <c r="M25" i="10"/>
  <c r="P24" i="10"/>
  <c r="M24" i="10"/>
  <c r="P23" i="10"/>
  <c r="P22" i="10"/>
  <c r="P21" i="10"/>
  <c r="M21" i="10"/>
  <c r="P20" i="10"/>
  <c r="P19" i="10"/>
  <c r="M19" i="10"/>
  <c r="P18" i="10"/>
  <c r="M18" i="10"/>
  <c r="P17" i="10"/>
  <c r="M17" i="10"/>
  <c r="P97" i="10"/>
  <c r="M97" i="10"/>
  <c r="P16" i="10"/>
  <c r="M16" i="10"/>
  <c r="P15" i="10"/>
  <c r="P96" i="10"/>
  <c r="M96" i="10"/>
  <c r="P95" i="10"/>
  <c r="M95" i="10"/>
  <c r="P14" i="10"/>
  <c r="M14" i="10"/>
  <c r="P13" i="10"/>
  <c r="P12" i="10"/>
  <c r="P11" i="10"/>
  <c r="M11" i="10"/>
  <c r="P10" i="10"/>
  <c r="P94" i="10"/>
  <c r="M94" i="10"/>
  <c r="P9" i="10"/>
  <c r="P8" i="10"/>
  <c r="M8" i="10"/>
  <c r="P7" i="10"/>
  <c r="P93" i="10"/>
  <c r="M93" i="10"/>
  <c r="P92" i="10"/>
  <c r="M92" i="10"/>
  <c r="P6" i="10"/>
  <c r="M6" i="10"/>
  <c r="P5" i="10"/>
  <c r="M5" i="10"/>
  <c r="P4" i="10"/>
  <c r="M4" i="10"/>
  <c r="P3" i="10"/>
  <c r="M3" i="10"/>
  <c r="P2" i="10"/>
  <c r="M2" i="10"/>
  <c r="C14" i="34" l="1"/>
  <c r="U4" i="19"/>
  <c r="Y3" i="19"/>
  <c r="U5" i="19"/>
  <c r="W4" i="19"/>
  <c r="Y4" i="19"/>
  <c r="C2" i="12"/>
  <c r="D168" i="19"/>
  <c r="D152" i="19"/>
  <c r="D144" i="19"/>
  <c r="D136" i="19"/>
  <c r="D128" i="19"/>
  <c r="D120" i="19"/>
  <c r="D112" i="19"/>
  <c r="D104" i="19"/>
  <c r="D96" i="19"/>
  <c r="D88" i="19"/>
  <c r="D80" i="19"/>
  <c r="D72" i="19"/>
  <c r="D64" i="19"/>
  <c r="D56" i="19"/>
  <c r="D48" i="19"/>
  <c r="D40" i="19"/>
  <c r="D32" i="19"/>
  <c r="D24" i="19"/>
  <c r="D16" i="19"/>
  <c r="D8" i="19"/>
  <c r="C196" i="12"/>
  <c r="C188" i="12"/>
  <c r="C180" i="12"/>
  <c r="C172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C68" i="12"/>
  <c r="C60" i="12"/>
  <c r="C52" i="12"/>
  <c r="C44" i="12"/>
  <c r="C36" i="12"/>
  <c r="C28" i="12"/>
  <c r="C20" i="12"/>
  <c r="C12" i="12"/>
  <c r="C4" i="12"/>
  <c r="D191" i="19"/>
  <c r="D183" i="19"/>
  <c r="D175" i="19"/>
  <c r="D167" i="19"/>
  <c r="D159" i="19"/>
  <c r="D151" i="19"/>
  <c r="D143" i="19"/>
  <c r="D135" i="19"/>
  <c r="D127" i="19"/>
  <c r="D119" i="19"/>
  <c r="D111" i="19"/>
  <c r="D103" i="19"/>
  <c r="D95" i="19"/>
  <c r="D87" i="19"/>
  <c r="D79" i="19"/>
  <c r="D71" i="19"/>
  <c r="D63" i="19"/>
  <c r="D55" i="19"/>
  <c r="D47" i="19"/>
  <c r="D39" i="19"/>
  <c r="D31" i="19"/>
  <c r="D23" i="19"/>
  <c r="D15" i="19"/>
  <c r="D7" i="19"/>
  <c r="D6" i="19"/>
  <c r="D5" i="19"/>
  <c r="C146" i="12"/>
  <c r="C138" i="12"/>
  <c r="C114" i="12"/>
  <c r="C18" i="12"/>
  <c r="D29" i="19"/>
  <c r="C193" i="12"/>
  <c r="C185" i="12"/>
  <c r="C177" i="12"/>
  <c r="C169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65" i="12"/>
  <c r="C57" i="12"/>
  <c r="C49" i="12"/>
  <c r="C41" i="12"/>
  <c r="C33" i="12"/>
  <c r="C25" i="12"/>
  <c r="C17" i="12"/>
  <c r="C9" i="12"/>
  <c r="D196" i="19"/>
  <c r="D188" i="19"/>
  <c r="D180" i="19"/>
  <c r="D172" i="19"/>
  <c r="D164" i="19"/>
  <c r="D156" i="19"/>
  <c r="D148" i="19"/>
  <c r="D140" i="19"/>
  <c r="D132" i="19"/>
  <c r="D124" i="19"/>
  <c r="D116" i="19"/>
  <c r="D108" i="19"/>
  <c r="D100" i="19"/>
  <c r="D92" i="19"/>
  <c r="D84" i="19"/>
  <c r="D76" i="19"/>
  <c r="D68" i="19"/>
  <c r="D60" i="19"/>
  <c r="D52" i="19"/>
  <c r="D44" i="19"/>
  <c r="D36" i="19"/>
  <c r="D28" i="19"/>
  <c r="D20" i="19"/>
  <c r="D12" i="19"/>
  <c r="D4" i="19"/>
  <c r="C122" i="12"/>
  <c r="C106" i="12"/>
  <c r="C98" i="12"/>
  <c r="C90" i="12"/>
  <c r="C82" i="12"/>
  <c r="C74" i="12"/>
  <c r="C66" i="12"/>
  <c r="C58" i="12"/>
  <c r="C50" i="12"/>
  <c r="C42" i="12"/>
  <c r="C34" i="12"/>
  <c r="C26" i="12"/>
  <c r="C10" i="12"/>
  <c r="D189" i="19"/>
  <c r="D181" i="19"/>
  <c r="D173" i="19"/>
  <c r="D165" i="19"/>
  <c r="D157" i="19"/>
  <c r="D149" i="19"/>
  <c r="D141" i="19"/>
  <c r="D133" i="19"/>
  <c r="D125" i="19"/>
  <c r="D117" i="19"/>
  <c r="D109" i="19"/>
  <c r="D101" i="19"/>
  <c r="D93" i="19"/>
  <c r="D85" i="19"/>
  <c r="D77" i="19"/>
  <c r="D69" i="19"/>
  <c r="D61" i="19"/>
  <c r="D53" i="19"/>
  <c r="D45" i="19"/>
  <c r="D37" i="19"/>
  <c r="D21" i="19"/>
  <c r="D13" i="19"/>
  <c r="C192" i="12"/>
  <c r="C184" i="12"/>
  <c r="C176" i="12"/>
  <c r="C168" i="12"/>
  <c r="C160" i="12"/>
  <c r="C152" i="12"/>
  <c r="C144" i="12"/>
  <c r="C136" i="12"/>
  <c r="C128" i="12"/>
  <c r="C120" i="12"/>
  <c r="C112" i="12"/>
  <c r="C104" i="12"/>
  <c r="C96" i="12"/>
  <c r="C88" i="12"/>
  <c r="C80" i="12"/>
  <c r="C72" i="12"/>
  <c r="C64" i="12"/>
  <c r="C56" i="12"/>
  <c r="C48" i="12"/>
  <c r="C40" i="12"/>
  <c r="C32" i="12"/>
  <c r="C24" i="12"/>
  <c r="C16" i="12"/>
  <c r="C8" i="12"/>
  <c r="D195" i="19"/>
  <c r="D187" i="19"/>
  <c r="D179" i="19"/>
  <c r="D171" i="19"/>
  <c r="D163" i="19"/>
  <c r="D155" i="19"/>
  <c r="D147" i="19"/>
  <c r="D139" i="19"/>
  <c r="D131" i="19"/>
  <c r="D123" i="19"/>
  <c r="D115" i="19"/>
  <c r="D107" i="19"/>
  <c r="D99" i="19"/>
  <c r="D91" i="19"/>
  <c r="D83" i="19"/>
  <c r="D75" i="19"/>
  <c r="D67" i="19"/>
  <c r="D59" i="19"/>
  <c r="D51" i="19"/>
  <c r="D43" i="19"/>
  <c r="D35" i="19"/>
  <c r="D27" i="19"/>
  <c r="D19" i="19"/>
  <c r="D11" i="19"/>
  <c r="D3" i="19"/>
  <c r="C191" i="12"/>
  <c r="C183" i="12"/>
  <c r="C175" i="12"/>
  <c r="C167" i="12"/>
  <c r="C159" i="12"/>
  <c r="C151" i="12"/>
  <c r="C143" i="12"/>
  <c r="C135" i="12"/>
  <c r="C127" i="12"/>
  <c r="C119" i="12"/>
  <c r="C111" i="12"/>
  <c r="C103" i="12"/>
  <c r="C95" i="12"/>
  <c r="C87" i="12"/>
  <c r="C79" i="12"/>
  <c r="C71" i="12"/>
  <c r="C63" i="12"/>
  <c r="C55" i="12"/>
  <c r="C47" i="12"/>
  <c r="C39" i="12"/>
  <c r="C31" i="12"/>
  <c r="C23" i="12"/>
  <c r="C15" i="12"/>
  <c r="C7" i="12"/>
  <c r="D194" i="19"/>
  <c r="D186" i="19"/>
  <c r="D178" i="19"/>
  <c r="D170" i="19"/>
  <c r="D162" i="19"/>
  <c r="D154" i="19"/>
  <c r="D146" i="19"/>
  <c r="D138" i="19"/>
  <c r="D130" i="19"/>
  <c r="D122" i="19"/>
  <c r="D114" i="19"/>
  <c r="D106" i="19"/>
  <c r="D98" i="19"/>
  <c r="D90" i="19"/>
  <c r="D82" i="19"/>
  <c r="D74" i="19"/>
  <c r="D66" i="19"/>
  <c r="D58" i="19"/>
  <c r="D50" i="19"/>
  <c r="D42" i="19"/>
  <c r="D34" i="19"/>
  <c r="D26" i="19"/>
  <c r="D18" i="19"/>
  <c r="D10" i="19"/>
  <c r="C190" i="12"/>
  <c r="C182" i="12"/>
  <c r="C174" i="12"/>
  <c r="C166" i="12"/>
  <c r="C158" i="12"/>
  <c r="C150" i="12"/>
  <c r="C142" i="12"/>
  <c r="C134" i="12"/>
  <c r="C126" i="12"/>
  <c r="C118" i="12"/>
  <c r="C110" i="12"/>
  <c r="C102" i="12"/>
  <c r="C94" i="12"/>
  <c r="C86" i="12"/>
  <c r="C78" i="12"/>
  <c r="C70" i="12"/>
  <c r="C62" i="12"/>
  <c r="C54" i="12"/>
  <c r="C46" i="12"/>
  <c r="C38" i="12"/>
  <c r="C30" i="12"/>
  <c r="C22" i="12"/>
  <c r="C14" i="12"/>
  <c r="C6" i="12"/>
  <c r="D193" i="19"/>
  <c r="D185" i="19"/>
  <c r="D177" i="19"/>
  <c r="D169" i="19"/>
  <c r="D161" i="19"/>
  <c r="D153" i="19"/>
  <c r="D145" i="19"/>
  <c r="D137" i="19"/>
  <c r="D129" i="19"/>
  <c r="D121" i="19"/>
  <c r="D113" i="19"/>
  <c r="D105" i="19"/>
  <c r="D97" i="19"/>
  <c r="D89" i="19"/>
  <c r="D81" i="19"/>
  <c r="D73" i="19"/>
  <c r="D65" i="19"/>
  <c r="D57" i="19"/>
  <c r="D49" i="19"/>
  <c r="D41" i="19"/>
  <c r="D33" i="19"/>
  <c r="D25" i="19"/>
  <c r="D17" i="19"/>
  <c r="D9" i="19"/>
  <c r="W5" i="19" l="1"/>
  <c r="U6" i="19"/>
  <c r="Y5" i="19"/>
  <c r="U7" i="19" l="1"/>
  <c r="W6" i="19"/>
  <c r="Y6" i="19"/>
  <c r="U8" i="19" l="1"/>
  <c r="Y7" i="19"/>
  <c r="W7" i="19"/>
  <c r="U9" i="19" l="1"/>
  <c r="Y8" i="19"/>
  <c r="W8" i="19"/>
  <c r="U10" i="19" l="1"/>
  <c r="Y9" i="19"/>
  <c r="W9" i="19"/>
  <c r="U11" i="19" l="1"/>
  <c r="Y10" i="19"/>
  <c r="W10" i="19"/>
  <c r="U12" i="19" l="1"/>
  <c r="W11" i="19"/>
  <c r="Y11" i="19"/>
  <c r="U13" i="19" l="1"/>
  <c r="W12" i="19"/>
  <c r="Y12" i="19"/>
  <c r="U14" i="19" l="1"/>
  <c r="W13" i="19"/>
  <c r="Y13" i="19"/>
  <c r="U15" i="19" l="1"/>
  <c r="W14" i="19"/>
  <c r="Y14" i="19"/>
  <c r="U16" i="19" l="1"/>
  <c r="Y15" i="19"/>
  <c r="W15" i="19"/>
  <c r="U17" i="19" l="1"/>
  <c r="Y16" i="19"/>
  <c r="W16" i="19"/>
  <c r="U18" i="19" l="1"/>
  <c r="Y17" i="19"/>
  <c r="W17" i="19"/>
  <c r="U19" i="19" l="1"/>
  <c r="Y18" i="19"/>
  <c r="W18" i="19"/>
  <c r="U20" i="19" l="1"/>
  <c r="W19" i="19"/>
  <c r="Y19" i="19"/>
  <c r="U21" i="19" l="1"/>
  <c r="W20" i="19"/>
  <c r="Y20" i="19"/>
  <c r="U22" i="19" l="1"/>
  <c r="W21" i="19"/>
  <c r="Y21" i="19"/>
  <c r="U23" i="19" l="1"/>
  <c r="W22" i="19"/>
  <c r="Y22" i="19"/>
  <c r="U24" i="19" l="1"/>
  <c r="Y23" i="19"/>
  <c r="W23" i="19"/>
  <c r="U25" i="19" l="1"/>
  <c r="Y24" i="19"/>
  <c r="W24" i="19"/>
  <c r="U26" i="19" l="1"/>
  <c r="Y25" i="19"/>
  <c r="W25" i="19"/>
  <c r="U27" i="19" l="1"/>
  <c r="Y26" i="19"/>
  <c r="W26" i="19"/>
  <c r="U28" i="19" l="1"/>
  <c r="W27" i="19"/>
  <c r="Y27" i="19"/>
  <c r="U29" i="19" l="1"/>
  <c r="W28" i="19"/>
  <c r="Y28" i="19"/>
  <c r="U30" i="19" l="1"/>
  <c r="W29" i="19"/>
  <c r="Y29" i="19"/>
  <c r="U31" i="19" l="1"/>
  <c r="W30" i="19"/>
  <c r="Y30" i="19"/>
  <c r="U32" i="19" l="1"/>
  <c r="Y31" i="19"/>
  <c r="W31" i="19"/>
  <c r="U33" i="19" l="1"/>
  <c r="Y32" i="19"/>
  <c r="W32" i="19"/>
  <c r="U34" i="19" l="1"/>
  <c r="Y33" i="19"/>
  <c r="W33" i="19"/>
  <c r="U35" i="19" l="1"/>
  <c r="Y34" i="19"/>
  <c r="W34" i="19"/>
  <c r="U36" i="19" l="1"/>
  <c r="W35" i="19"/>
  <c r="Y35" i="19"/>
  <c r="U37" i="19" l="1"/>
  <c r="W36" i="19"/>
  <c r="Y36" i="19"/>
  <c r="U38" i="19" l="1"/>
  <c r="W37" i="19"/>
  <c r="Y37" i="19"/>
  <c r="U39" i="19" l="1"/>
  <c r="W38" i="19"/>
  <c r="Y38" i="19"/>
  <c r="U40" i="19" l="1"/>
  <c r="Y39" i="19"/>
  <c r="W39" i="19"/>
  <c r="U41" i="19" l="1"/>
  <c r="Y40" i="19"/>
  <c r="W40" i="19"/>
  <c r="U42" i="19" l="1"/>
  <c r="Y41" i="19"/>
  <c r="W41" i="19"/>
  <c r="U43" i="19" l="1"/>
  <c r="Y42" i="19"/>
  <c r="W42" i="19"/>
  <c r="U44" i="19" l="1"/>
  <c r="W43" i="19"/>
  <c r="Y43" i="19"/>
  <c r="U45" i="19" l="1"/>
  <c r="W44" i="19"/>
  <c r="Y44" i="19"/>
  <c r="U46" i="19" l="1"/>
  <c r="W45" i="19"/>
  <c r="Y45" i="19"/>
  <c r="U47" i="19" l="1"/>
  <c r="W46" i="19"/>
  <c r="Y46" i="19"/>
  <c r="U48" i="19" l="1"/>
  <c r="Y47" i="19"/>
  <c r="W47" i="19"/>
  <c r="U49" i="19" l="1"/>
  <c r="Y48" i="19"/>
  <c r="W48" i="19"/>
  <c r="U50" i="19" l="1"/>
  <c r="Y49" i="19"/>
  <c r="W49" i="19"/>
  <c r="U51" i="19" l="1"/>
  <c r="Y50" i="19"/>
  <c r="W50" i="19"/>
  <c r="U52" i="19" l="1"/>
  <c r="W51" i="19"/>
  <c r="Y51" i="19"/>
  <c r="U53" i="19" l="1"/>
  <c r="W52" i="19"/>
  <c r="Y52" i="19"/>
  <c r="U54" i="19" l="1"/>
  <c r="W53" i="19"/>
  <c r="Y53" i="19"/>
  <c r="U55" i="19" l="1"/>
  <c r="W54" i="19"/>
  <c r="Y54" i="19"/>
  <c r="U56" i="19" l="1"/>
  <c r="Y55" i="19"/>
  <c r="W55" i="19"/>
  <c r="U57" i="19" l="1"/>
  <c r="Y56" i="19"/>
  <c r="W56" i="19"/>
  <c r="U58" i="19" l="1"/>
  <c r="Y57" i="19"/>
  <c r="W57" i="19"/>
  <c r="U59" i="19" l="1"/>
  <c r="Y58" i="19"/>
  <c r="W58" i="19"/>
  <c r="U60" i="19" l="1"/>
  <c r="W59" i="19"/>
  <c r="Y59" i="19"/>
  <c r="U61" i="19" l="1"/>
  <c r="W60" i="19"/>
  <c r="Y60" i="19"/>
  <c r="U62" i="19" l="1"/>
  <c r="W61" i="19"/>
  <c r="Y61" i="19"/>
  <c r="U63" i="19" l="1"/>
  <c r="W62" i="19"/>
  <c r="Y62" i="19"/>
  <c r="U64" i="19" l="1"/>
  <c r="Y63" i="19"/>
  <c r="W63" i="19"/>
  <c r="U65" i="19" l="1"/>
  <c r="Y64" i="19"/>
  <c r="W64" i="19"/>
  <c r="U66" i="19" l="1"/>
  <c r="Y65" i="19"/>
  <c r="W65" i="19"/>
  <c r="U67" i="19" l="1"/>
  <c r="Y66" i="19"/>
  <c r="W66" i="19"/>
  <c r="U68" i="19" l="1"/>
  <c r="W67" i="19"/>
  <c r="Y67" i="19"/>
  <c r="U69" i="19" l="1"/>
  <c r="W68" i="19"/>
  <c r="Y68" i="19"/>
  <c r="U70" i="19" l="1"/>
  <c r="W69" i="19"/>
  <c r="Y69" i="19"/>
  <c r="U71" i="19" l="1"/>
  <c r="W70" i="19"/>
  <c r="Y70" i="19"/>
  <c r="U72" i="19" l="1"/>
  <c r="Y71" i="19"/>
  <c r="W71" i="19"/>
  <c r="U73" i="19" l="1"/>
  <c r="Y72" i="19"/>
  <c r="W72" i="19"/>
  <c r="U74" i="19" l="1"/>
  <c r="Y73" i="19"/>
  <c r="W73" i="19"/>
  <c r="U75" i="19" l="1"/>
  <c r="Y74" i="19"/>
  <c r="W74" i="19"/>
  <c r="U76" i="19" l="1"/>
  <c r="W75" i="19"/>
  <c r="Y75" i="19"/>
  <c r="U77" i="19" l="1"/>
  <c r="W76" i="19"/>
  <c r="Y76" i="19"/>
  <c r="U78" i="19" l="1"/>
  <c r="W77" i="19"/>
  <c r="Y77" i="19"/>
  <c r="U79" i="19" l="1"/>
  <c r="W78" i="19"/>
  <c r="Y78" i="19"/>
  <c r="U80" i="19" l="1"/>
  <c r="Y79" i="19"/>
  <c r="W79" i="19"/>
  <c r="U81" i="19" l="1"/>
  <c r="Y80" i="19"/>
  <c r="W80" i="19"/>
  <c r="U82" i="19" l="1"/>
  <c r="Y81" i="19"/>
  <c r="W81" i="19"/>
  <c r="U83" i="19" l="1"/>
  <c r="Y82" i="19"/>
  <c r="W82" i="19"/>
  <c r="U84" i="19" l="1"/>
  <c r="W83" i="19"/>
  <c r="Y83" i="19"/>
  <c r="U85" i="19" l="1"/>
  <c r="W84" i="19"/>
  <c r="Y84" i="19"/>
  <c r="U86" i="19" l="1"/>
  <c r="W85" i="19"/>
  <c r="Y85" i="19"/>
  <c r="U87" i="19" l="1"/>
  <c r="W86" i="19"/>
  <c r="Y86" i="19"/>
  <c r="U88" i="19" l="1"/>
  <c r="Y87" i="19"/>
  <c r="W87" i="19"/>
  <c r="U89" i="19" l="1"/>
  <c r="Y88" i="19"/>
  <c r="W88" i="19"/>
  <c r="U90" i="19" l="1"/>
  <c r="Y89" i="19"/>
  <c r="W89" i="19"/>
  <c r="U91" i="19" l="1"/>
  <c r="Y90" i="19"/>
  <c r="W90" i="19"/>
  <c r="U92" i="19" l="1"/>
  <c r="W91" i="19"/>
  <c r="Y91" i="19"/>
  <c r="U93" i="19" l="1"/>
  <c r="W92" i="19"/>
  <c r="Y92" i="19"/>
  <c r="U94" i="19" l="1"/>
  <c r="W93" i="19"/>
  <c r="Y93" i="19"/>
  <c r="U95" i="19" l="1"/>
  <c r="W94" i="19"/>
  <c r="Y94" i="19"/>
  <c r="U96" i="19" l="1"/>
  <c r="Y95" i="19"/>
  <c r="W95" i="19"/>
  <c r="U97" i="19" l="1"/>
  <c r="Y96" i="19"/>
  <c r="W96" i="19"/>
  <c r="U98" i="19" l="1"/>
  <c r="Y97" i="19"/>
  <c r="W97" i="19"/>
  <c r="U99" i="19" l="1"/>
  <c r="Y98" i="19"/>
  <c r="W98" i="19"/>
  <c r="U100" i="19" l="1"/>
  <c r="W99" i="19"/>
  <c r="Y99" i="19"/>
  <c r="U101" i="19" l="1"/>
  <c r="W100" i="19"/>
  <c r="Y100" i="19"/>
  <c r="U102" i="19" l="1"/>
  <c r="W101" i="19"/>
  <c r="Y101" i="19"/>
  <c r="U103" i="19" l="1"/>
  <c r="W102" i="19"/>
  <c r="Y102" i="19"/>
  <c r="U104" i="19" l="1"/>
  <c r="W103" i="19"/>
  <c r="Y103" i="19"/>
  <c r="U105" i="19" l="1"/>
  <c r="Y104" i="19"/>
  <c r="W104" i="19"/>
  <c r="U106" i="19" l="1"/>
  <c r="Y105" i="19"/>
  <c r="W105" i="19"/>
  <c r="U107" i="19" l="1"/>
  <c r="Y106" i="19"/>
  <c r="W106" i="19"/>
  <c r="U108" i="19" l="1"/>
  <c r="W107" i="19"/>
  <c r="Y107" i="19"/>
  <c r="U109" i="19" l="1"/>
  <c r="W108" i="19"/>
  <c r="Y108" i="19"/>
  <c r="U110" i="19" l="1"/>
  <c r="W109" i="19"/>
  <c r="Y109" i="19"/>
  <c r="U111" i="19" l="1"/>
  <c r="W110" i="19"/>
  <c r="Y110" i="19"/>
  <c r="U112" i="19" l="1"/>
  <c r="W111" i="19"/>
  <c r="Y111" i="19"/>
  <c r="U113" i="19" l="1"/>
  <c r="Y112" i="19"/>
  <c r="W112" i="19"/>
  <c r="U114" i="19" l="1"/>
  <c r="Y113" i="19"/>
  <c r="W113" i="19"/>
  <c r="U115" i="19" l="1"/>
  <c r="Y114" i="19"/>
  <c r="W114" i="19"/>
  <c r="U116" i="19" l="1"/>
  <c r="W115" i="19"/>
  <c r="Y115" i="19"/>
  <c r="U117" i="19" l="1"/>
  <c r="W116" i="19"/>
  <c r="Y116" i="19"/>
  <c r="U118" i="19" l="1"/>
  <c r="W117" i="19"/>
  <c r="Y117" i="19"/>
  <c r="U119" i="19" l="1"/>
  <c r="W118" i="19"/>
  <c r="Y118" i="19"/>
  <c r="U120" i="19" l="1"/>
  <c r="W119" i="19"/>
  <c r="Y119" i="19"/>
  <c r="U121" i="19" l="1"/>
  <c r="Y120" i="19"/>
  <c r="W120" i="19"/>
  <c r="U122" i="19" l="1"/>
  <c r="Y121" i="19"/>
  <c r="W121" i="19"/>
  <c r="U123" i="19" l="1"/>
  <c r="Y122" i="19"/>
  <c r="W122" i="19"/>
  <c r="U124" i="19" l="1"/>
  <c r="W123" i="19"/>
  <c r="Y123" i="19"/>
  <c r="U125" i="19" l="1"/>
  <c r="W124" i="19"/>
  <c r="Y124" i="19"/>
  <c r="U126" i="19" l="1"/>
  <c r="W125" i="19"/>
  <c r="Y125" i="19"/>
  <c r="U127" i="19" l="1"/>
  <c r="W126" i="19"/>
  <c r="Y126" i="19"/>
  <c r="U128" i="19" l="1"/>
  <c r="W127" i="19"/>
  <c r="Y127" i="19"/>
  <c r="U129" i="19" l="1"/>
  <c r="Y128" i="19"/>
  <c r="W128" i="19"/>
  <c r="U130" i="19" l="1"/>
  <c r="Y129" i="19"/>
  <c r="W129" i="19"/>
  <c r="U131" i="19" l="1"/>
  <c r="Y130" i="19"/>
  <c r="W130" i="19"/>
  <c r="U132" i="19" l="1"/>
  <c r="W131" i="19"/>
  <c r="Y131" i="19"/>
  <c r="U133" i="19" l="1"/>
  <c r="W132" i="19"/>
  <c r="Y132" i="19"/>
  <c r="U134" i="19" l="1"/>
  <c r="W133" i="19"/>
  <c r="Y133" i="19"/>
  <c r="U135" i="19" l="1"/>
  <c r="W134" i="19"/>
  <c r="Y134" i="19"/>
  <c r="U136" i="19" l="1"/>
  <c r="W135" i="19"/>
  <c r="Y135" i="19"/>
  <c r="U137" i="19" l="1"/>
  <c r="Y136" i="19"/>
  <c r="W136" i="19"/>
  <c r="U138" i="19" l="1"/>
  <c r="Y137" i="19"/>
  <c r="W137" i="19"/>
  <c r="U139" i="19" l="1"/>
  <c r="Y138" i="19"/>
  <c r="W138" i="19"/>
  <c r="U140" i="19" l="1"/>
  <c r="W139" i="19"/>
  <c r="Y139" i="19"/>
  <c r="U141" i="19" l="1"/>
  <c r="W140" i="19"/>
  <c r="Y140" i="19"/>
  <c r="U142" i="19" l="1"/>
  <c r="W141" i="19"/>
  <c r="Y141" i="19"/>
  <c r="U143" i="19" l="1"/>
  <c r="W142" i="19"/>
  <c r="Y142" i="19"/>
  <c r="U144" i="19" l="1"/>
  <c r="W143" i="19"/>
  <c r="Y143" i="19"/>
  <c r="U145" i="19" l="1"/>
  <c r="Y144" i="19"/>
  <c r="W144" i="19"/>
  <c r="U146" i="19" l="1"/>
  <c r="Y145" i="19"/>
  <c r="W145" i="19"/>
  <c r="U147" i="19" l="1"/>
  <c r="Y146" i="19"/>
  <c r="W146" i="19"/>
  <c r="U148" i="19" l="1"/>
  <c r="W147" i="19"/>
  <c r="Y147" i="19"/>
  <c r="U149" i="19" l="1"/>
  <c r="W148" i="19"/>
  <c r="Y148" i="19"/>
  <c r="U150" i="19" l="1"/>
  <c r="W149" i="19"/>
  <c r="Y149" i="19"/>
  <c r="U151" i="19" l="1"/>
  <c r="W150" i="19"/>
  <c r="Y150" i="19"/>
  <c r="U152" i="19" l="1"/>
  <c r="W151" i="19"/>
  <c r="Y151" i="19"/>
  <c r="U153" i="19" l="1"/>
  <c r="Y152" i="19"/>
  <c r="W152" i="19"/>
  <c r="U154" i="19" l="1"/>
  <c r="Y153" i="19"/>
  <c r="W153" i="19"/>
  <c r="U155" i="19" l="1"/>
  <c r="Y154" i="19"/>
  <c r="W154" i="19"/>
  <c r="U156" i="19" l="1"/>
  <c r="W155" i="19"/>
  <c r="Y155" i="19"/>
  <c r="U157" i="19" l="1"/>
  <c r="W156" i="19"/>
  <c r="Y156" i="19"/>
  <c r="U158" i="19" l="1"/>
  <c r="W157" i="19"/>
  <c r="Y157" i="19"/>
  <c r="U159" i="19" l="1"/>
  <c r="W158" i="19"/>
  <c r="Y158" i="19"/>
  <c r="U160" i="19" l="1"/>
  <c r="W159" i="19"/>
  <c r="Y159" i="19"/>
  <c r="U161" i="19" l="1"/>
  <c r="Y160" i="19"/>
  <c r="W160" i="19"/>
  <c r="U162" i="19" l="1"/>
  <c r="Y161" i="19"/>
  <c r="W161" i="19"/>
  <c r="U163" i="19" l="1"/>
  <c r="Y162" i="19"/>
  <c r="W162" i="19"/>
  <c r="U164" i="19" l="1"/>
  <c r="W163" i="19"/>
  <c r="Y163" i="19"/>
  <c r="U165" i="19" l="1"/>
  <c r="W164" i="19"/>
  <c r="Y164" i="19"/>
  <c r="U166" i="19" l="1"/>
  <c r="W165" i="19"/>
  <c r="Y165" i="19"/>
  <c r="U167" i="19" l="1"/>
  <c r="W166" i="19"/>
  <c r="Y166" i="19"/>
  <c r="U168" i="19" l="1"/>
  <c r="W167" i="19"/>
  <c r="Y167" i="19"/>
  <c r="U169" i="19" l="1"/>
  <c r="Y168" i="19"/>
  <c r="W168" i="19"/>
  <c r="U170" i="19" l="1"/>
  <c r="Y169" i="19"/>
  <c r="W169" i="19"/>
  <c r="U171" i="19" l="1"/>
  <c r="Y170" i="19"/>
  <c r="W170" i="19"/>
  <c r="U172" i="19" l="1"/>
  <c r="W171" i="19"/>
  <c r="Y171" i="19"/>
  <c r="U173" i="19" l="1"/>
  <c r="W172" i="19"/>
  <c r="Y172" i="19"/>
  <c r="U174" i="19" l="1"/>
  <c r="W173" i="19"/>
  <c r="Y173" i="19"/>
  <c r="U175" i="19" l="1"/>
  <c r="W174" i="19"/>
  <c r="Y174" i="19"/>
  <c r="U176" i="19" l="1"/>
  <c r="W175" i="19"/>
  <c r="Y175" i="19"/>
  <c r="U177" i="19" l="1"/>
  <c r="Y176" i="19"/>
  <c r="W176" i="19"/>
  <c r="U178" i="19" l="1"/>
  <c r="Y177" i="19"/>
  <c r="W177" i="19"/>
  <c r="U179" i="19" l="1"/>
  <c r="Y178" i="19"/>
  <c r="W178" i="19"/>
  <c r="U180" i="19" l="1"/>
  <c r="W179" i="19"/>
  <c r="Y179" i="19"/>
  <c r="U181" i="19" l="1"/>
  <c r="W180" i="19"/>
  <c r="Y180" i="19"/>
  <c r="U182" i="19" l="1"/>
  <c r="W181" i="19"/>
  <c r="Y181" i="19"/>
  <c r="U183" i="19" l="1"/>
  <c r="W182" i="19"/>
  <c r="Y182" i="19"/>
  <c r="U184" i="19" l="1"/>
  <c r="W183" i="19"/>
  <c r="Y183" i="19"/>
  <c r="U185" i="19" l="1"/>
  <c r="Y184" i="19"/>
  <c r="W184" i="19"/>
  <c r="U186" i="19" l="1"/>
  <c r="Y185" i="19"/>
  <c r="W185" i="19"/>
  <c r="U187" i="19" l="1"/>
  <c r="Y186" i="19"/>
  <c r="W186" i="19"/>
  <c r="U188" i="19" l="1"/>
  <c r="W187" i="19"/>
  <c r="Y187" i="19"/>
  <c r="U189" i="19" l="1"/>
  <c r="W188" i="19"/>
  <c r="Y188" i="19"/>
  <c r="U190" i="19" l="1"/>
  <c r="W189" i="19"/>
  <c r="Y189" i="19"/>
  <c r="U191" i="19" l="1"/>
  <c r="W190" i="19"/>
  <c r="Y190" i="19"/>
  <c r="U192" i="19" l="1"/>
  <c r="W191" i="19"/>
  <c r="Y191" i="19"/>
  <c r="U193" i="19" l="1"/>
  <c r="Y192" i="19"/>
  <c r="W192" i="19"/>
  <c r="U194" i="19" l="1"/>
  <c r="Y193" i="19"/>
  <c r="W193" i="19"/>
  <c r="U195" i="19" l="1"/>
  <c r="Y194" i="19"/>
  <c r="W194" i="19"/>
  <c r="U196" i="19" l="1"/>
  <c r="W195" i="19"/>
  <c r="Y195" i="19"/>
  <c r="W196" i="19" l="1"/>
  <c r="Y196" i="1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<sst xmlns="http://schemas.openxmlformats.org/spreadsheetml/2006/main" count="9939" uniqueCount="2602">
  <si>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</si>
  <si>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</si>
  <si>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</si>
  <si>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</si>
  <si>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</si>
  <si>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</si>
  <si>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</si>
  <si>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</si>
  <si>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</si>
  <si>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</si>
  <si>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</si>
  <si>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</si>
  <si>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</si>
  <si>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</si>
  <si>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</si>
  <si>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</si>
  <si>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</si>
  <si>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</si>
  <si>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</si>
  <si>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</si>
  <si>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</si>
  <si>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</si>
  <si>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</si>
  <si>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</si>
  <si>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</si>
  <si>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</si>
  <si>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</si>
  <si>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</si>
  <si>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</si>
  <si>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</si>
  <si>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</si>
  <si>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</si>
  <si>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</si>
  <si>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</si>
  <si>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</si>
  <si>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Afghanistan</t>
  </si>
  <si>
    <t>AF</t>
  </si>
  <si>
    <t>Kabul</t>
  </si>
  <si>
    <t>AFN</t>
  </si>
  <si>
    <t>Pashto</t>
  </si>
  <si>
    <t>Albania</t>
  </si>
  <si>
    <t>AL</t>
  </si>
  <si>
    <t>Tirana</t>
  </si>
  <si>
    <t>ALL</t>
  </si>
  <si>
    <t>Albanian</t>
  </si>
  <si>
    <t>Algeria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</si>
  <si>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</si>
  <si>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</si>
  <si>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</si>
  <si>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</si>
  <si>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</si>
  <si>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</si>
  <si>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</si>
  <si>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</si>
  <si>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</si>
  <si>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Angola</t>
  </si>
  <si>
    <t>AO</t>
  </si>
  <si>
    <t>Luanda</t>
  </si>
  <si>
    <t>AOA</t>
  </si>
  <si>
    <t>Portuguese</t>
  </si>
  <si>
    <t>Antigua and Barbuda</t>
  </si>
  <si>
    <t>AG</t>
  </si>
  <si>
    <t>St. John's, Saint John</t>
  </si>
  <si>
    <t>XCD</t>
  </si>
  <si>
    <t>English</t>
  </si>
  <si>
    <t>Argentina</t>
  </si>
  <si>
    <t>AR</t>
  </si>
  <si>
    <t>Buenos Aires</t>
  </si>
  <si>
    <t>ARS</t>
  </si>
  <si>
    <t>Spanish</t>
  </si>
  <si>
    <t>Armenia</t>
  </si>
  <si>
    <t>AM</t>
  </si>
  <si>
    <t>Yerevan</t>
  </si>
  <si>
    <t>AMD</t>
  </si>
  <si>
    <t>Armenian</t>
  </si>
  <si>
    <t>Australia</t>
  </si>
  <si>
    <t>AU</t>
  </si>
  <si>
    <t>Canberra</t>
  </si>
  <si>
    <t>AUD</t>
  </si>
  <si>
    <t>Sydney</t>
  </si>
  <si>
    <t>None</t>
  </si>
  <si>
    <t>Austria</t>
  </si>
  <si>
    <t>AT</t>
  </si>
  <si>
    <t>Vienna</t>
  </si>
  <si>
    <t>German</t>
  </si>
  <si>
    <t>Azerbaijan</t>
  </si>
  <si>
    <t>AZ</t>
  </si>
  <si>
    <t>Baku</t>
  </si>
  <si>
    <t>AZN</t>
  </si>
  <si>
    <t>Azerbaijani language</t>
  </si>
  <si>
    <t>The Bahamas</t>
  </si>
  <si>
    <t>BS</t>
  </si>
  <si>
    <t>Nassau, Bahamas</t>
  </si>
  <si>
    <t>Bahrain</t>
  </si>
  <si>
    <t>BH</t>
  </si>
  <si>
    <t>Manama</t>
  </si>
  <si>
    <t>BHD</t>
  </si>
  <si>
    <t>Riffa</t>
  </si>
  <si>
    <t>Bangladesh</t>
  </si>
  <si>
    <t>BD</t>
  </si>
  <si>
    <t>Dhaka</t>
  </si>
  <si>
    <t>BDT</t>
  </si>
  <si>
    <t>Bengali</t>
  </si>
  <si>
    <t>Barbados</t>
  </si>
  <si>
    <t>BB</t>
  </si>
  <si>
    <t>Bridgetown</t>
  </si>
  <si>
    <t>BBD</t>
  </si>
  <si>
    <t>Belarus</t>
  </si>
  <si>
    <t>BY</t>
  </si>
  <si>
    <t>Minsk</t>
  </si>
  <si>
    <t>BYN</t>
  </si>
  <si>
    <t>Russian</t>
  </si>
  <si>
    <t>Belgium</t>
  </si>
  <si>
    <t>BE</t>
  </si>
  <si>
    <t>City of Brussels</t>
  </si>
  <si>
    <t>Brussels</t>
  </si>
  <si>
    <t>French</t>
  </si>
  <si>
    <t>Belize</t>
  </si>
  <si>
    <t>BZ</t>
  </si>
  <si>
    <t>Belmopan</t>
  </si>
  <si>
    <t>BZD</t>
  </si>
  <si>
    <t>Belize City</t>
  </si>
  <si>
    <t>Benin</t>
  </si>
  <si>
    <t>BJ</t>
  </si>
  <si>
    <t>Porto-Novo</t>
  </si>
  <si>
    <t>XOF</t>
  </si>
  <si>
    <t>Cotonou</t>
  </si>
  <si>
    <t>Bhutan</t>
  </si>
  <si>
    <t>BT</t>
  </si>
  <si>
    <t>Thimphu</t>
  </si>
  <si>
    <t>Dzongkha</t>
  </si>
  <si>
    <t>Bolivia</t>
  </si>
  <si>
    <t>BO</t>
  </si>
  <si>
    <t>Sucre</t>
  </si>
  <si>
    <t>BOB</t>
  </si>
  <si>
    <t>Santa Cruz de la Sierra</t>
  </si>
  <si>
    <t>Bosnia and Herzegovina</t>
  </si>
  <si>
    <t>BA</t>
  </si>
  <si>
    <t>Sarajevo</t>
  </si>
  <si>
    <t>BAM</t>
  </si>
  <si>
    <t>Tuzla Canton</t>
  </si>
  <si>
    <t>Bosnian</t>
  </si>
  <si>
    <t>Botswana</t>
  </si>
  <si>
    <t>BW</t>
  </si>
  <si>
    <t>Gaborone</t>
  </si>
  <si>
    <t>BWP</t>
  </si>
  <si>
    <t>Brazil</t>
  </si>
  <si>
    <t>BR</t>
  </si>
  <si>
    <t>BrasÔøΩÔøΩÔøΩ</t>
  </si>
  <si>
    <t>BRL</t>
  </si>
  <si>
    <t>SÔøΩÔøΩÔøΩÔøΩ</t>
  </si>
  <si>
    <t>Brunei</t>
  </si>
  <si>
    <t>BN</t>
  </si>
  <si>
    <t>Bandar Seri Begawan</t>
  </si>
  <si>
    <t>BND</t>
  </si>
  <si>
    <t>Malay</t>
  </si>
  <si>
    <t>Bulgaria</t>
  </si>
  <si>
    <t>BG</t>
  </si>
  <si>
    <t>Sofia</t>
  </si>
  <si>
    <t>BGN</t>
  </si>
  <si>
    <t>Bulgarian</t>
  </si>
  <si>
    <t>Burkina Faso</t>
  </si>
  <si>
    <t>BF</t>
  </si>
  <si>
    <t>Ouagadougou</t>
  </si>
  <si>
    <t>Burundi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</si>
  <si>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</si>
  <si>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</si>
  <si>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</si>
  <si>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</si>
  <si>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</si>
  <si>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</si>
  <si>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</si>
  <si>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</si>
  <si>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Cape Verde</t>
  </si>
  <si>
    <t>CV</t>
  </si>
  <si>
    <t>Praia</t>
  </si>
  <si>
    <t>CVE</t>
  </si>
  <si>
    <t>Cambodia</t>
  </si>
  <si>
    <t>KH</t>
  </si>
  <si>
    <t>Phnom Penh</t>
  </si>
  <si>
    <t>Khmer language</t>
  </si>
  <si>
    <t>Cameroon</t>
  </si>
  <si>
    <t>CM</t>
  </si>
  <si>
    <t>YaoundÔøΩ</t>
  </si>
  <si>
    <t>XAF</t>
  </si>
  <si>
    <t>Douala</t>
  </si>
  <si>
    <t>Canada</t>
  </si>
  <si>
    <t>CA</t>
  </si>
  <si>
    <t>Ottawa</t>
  </si>
  <si>
    <t>CAD</t>
  </si>
  <si>
    <t>Toronto</t>
  </si>
  <si>
    <t>Central African Republic</t>
  </si>
  <si>
    <t>CF</t>
  </si>
  <si>
    <t>Bangui</t>
  </si>
  <si>
    <t>Chad</t>
  </si>
  <si>
    <t>TD</t>
  </si>
  <si>
    <t>N'Djamena</t>
  </si>
  <si>
    <t>Chile</t>
  </si>
  <si>
    <t>CL</t>
  </si>
  <si>
    <t>Santiago</t>
  </si>
  <si>
    <t>CLP</t>
  </si>
  <si>
    <t>China</t>
  </si>
  <si>
    <t>CN</t>
  </si>
  <si>
    <t>Beijing</t>
  </si>
  <si>
    <t>CNY</t>
  </si>
  <si>
    <t>Shanghai</t>
  </si>
  <si>
    <t>Standard Chinese</t>
  </si>
  <si>
    <t>##########</t>
  </si>
  <si>
    <t>Colombia</t>
  </si>
  <si>
    <t>CO</t>
  </si>
  <si>
    <t>BogotÔøΩ</t>
  </si>
  <si>
    <t>COP</t>
  </si>
  <si>
    <t>Comoros</t>
  </si>
  <si>
    <t>KM</t>
  </si>
  <si>
    <t>Moroni, Comoros</t>
  </si>
  <si>
    <t>KMF</t>
  </si>
  <si>
    <t>Republic of the Congo</t>
  </si>
  <si>
    <t>Brazzaville</t>
  </si>
  <si>
    <t>Costa Rica</t>
  </si>
  <si>
    <t>CR</t>
  </si>
  <si>
    <t>San JosÔøΩÔøΩÔøΩÔøΩÔøΩÔøΩ</t>
  </si>
  <si>
    <t>CRC</t>
  </si>
  <si>
    <t>Croatia</t>
  </si>
  <si>
    <t>HR</t>
  </si>
  <si>
    <t>Zagreb</t>
  </si>
  <si>
    <t>HRK</t>
  </si>
  <si>
    <t>Croatian</t>
  </si>
  <si>
    <t>Cuba</t>
  </si>
  <si>
    <t>CU</t>
  </si>
  <si>
    <t>Havana</t>
  </si>
  <si>
    <t>CUP</t>
  </si>
  <si>
    <t>Cyprus</t>
  </si>
  <si>
    <t>CY</t>
  </si>
  <si>
    <t>Nicosia</t>
  </si>
  <si>
    <t>StatosÔøΩÔøΩÔøΩÔøΩÔøΩÔøΩÔøΩ</t>
  </si>
  <si>
    <t>Greek</t>
  </si>
  <si>
    <t>Czech Republic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</si>
  <si>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</si>
  <si>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</si>
  <si>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</si>
  <si>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</si>
  <si>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</si>
  <si>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</si>
  <si>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</si>
  <si>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</si>
  <si>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Denmark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</si>
  <si>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</si>
  <si>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</si>
  <si>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</si>
  <si>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</si>
  <si>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</si>
  <si>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</si>
  <si>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</si>
  <si>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</si>
  <si>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</si>
  <si>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</si>
  <si>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</si>
  <si>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Dominican Republic</t>
  </si>
  <si>
    <t>DO</t>
  </si>
  <si>
    <t>Santo Domingo</t>
  </si>
  <si>
    <t>DOP</t>
  </si>
  <si>
    <t>Ecuador</t>
  </si>
  <si>
    <t>EC</t>
  </si>
  <si>
    <t>Quito</t>
  </si>
  <si>
    <t>USD</t>
  </si>
  <si>
    <t>Egypt</t>
  </si>
  <si>
    <t>EG</t>
  </si>
  <si>
    <t>Cairo</t>
  </si>
  <si>
    <t>EGP</t>
  </si>
  <si>
    <t>Modern Standard Arabic</t>
  </si>
  <si>
    <t>El Salvador</t>
  </si>
  <si>
    <t>SV</t>
  </si>
  <si>
    <t>San Salvador</t>
  </si>
  <si>
    <t>Equatorial Guinea</t>
  </si>
  <si>
    <t>GQ</t>
  </si>
  <si>
    <t>Malabo</t>
  </si>
  <si>
    <t>Eritrea</t>
  </si>
  <si>
    <t>ER</t>
  </si>
  <si>
    <t>Asmara</t>
  </si>
  <si>
    <t>ERN</t>
  </si>
  <si>
    <t>Tigrinya</t>
  </si>
  <si>
    <t>Estonia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</si>
  <si>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</si>
  <si>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</si>
  <si>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</si>
  <si>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</si>
  <si>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</si>
  <si>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</si>
  <si>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</si>
  <si>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</si>
  <si>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</si>
  <si>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</si>
  <si>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Fiji</t>
  </si>
  <si>
    <t>FJ</t>
  </si>
  <si>
    <t>Suva</t>
  </si>
  <si>
    <t>FJD</t>
  </si>
  <si>
    <t>Fiji Hindi</t>
  </si>
  <si>
    <t>Finland</t>
  </si>
  <si>
    <t>FI</t>
  </si>
  <si>
    <t>Helsinki</t>
  </si>
  <si>
    <t>Swedish</t>
  </si>
  <si>
    <t>France</t>
  </si>
  <si>
    <t>FR</t>
  </si>
  <si>
    <t>Paris</t>
  </si>
  <si>
    <t>Gabon</t>
  </si>
  <si>
    <t>GA</t>
  </si>
  <si>
    <t>Libreville</t>
  </si>
  <si>
    <t>The Gambia</t>
  </si>
  <si>
    <t>GM</t>
  </si>
  <si>
    <t>Banjul</t>
  </si>
  <si>
    <t>GMD</t>
  </si>
  <si>
    <t>Serekunda</t>
  </si>
  <si>
    <t>Georgia</t>
  </si>
  <si>
    <t>GE</t>
  </si>
  <si>
    <t>Tbilisi</t>
  </si>
  <si>
    <t>GEL</t>
  </si>
  <si>
    <t>Georgian</t>
  </si>
  <si>
    <t>Germany</t>
  </si>
  <si>
    <t>DE</t>
  </si>
  <si>
    <t>Berlin</t>
  </si>
  <si>
    <t>Ghana</t>
  </si>
  <si>
    <t>GH</t>
  </si>
  <si>
    <t>Accra</t>
  </si>
  <si>
    <t>GHS</t>
  </si>
  <si>
    <t>Greece</t>
  </si>
  <si>
    <t>GR</t>
  </si>
  <si>
    <t>Athens</t>
  </si>
  <si>
    <t>Macedonia</t>
  </si>
  <si>
    <t>Grenada</t>
  </si>
  <si>
    <t>GD</t>
  </si>
  <si>
    <t>St. George's, Grenada</t>
  </si>
  <si>
    <t>Guatemala</t>
  </si>
  <si>
    <t>GT</t>
  </si>
  <si>
    <t>Guatemala City</t>
  </si>
  <si>
    <t>GTQ</t>
  </si>
  <si>
    <t>Guinea</t>
  </si>
  <si>
    <t>GN</t>
  </si>
  <si>
    <t>Conakry</t>
  </si>
  <si>
    <t>GNF</t>
  </si>
  <si>
    <t>Kankan</t>
  </si>
  <si>
    <t>Guinea-Bissau</t>
  </si>
  <si>
    <t>GW</t>
  </si>
  <si>
    <t>Bissau</t>
  </si>
  <si>
    <t>Guyana</t>
  </si>
  <si>
    <t>GY</t>
  </si>
  <si>
    <t>Georgetown, Guyana</t>
  </si>
  <si>
    <t>GYD</t>
  </si>
  <si>
    <t>Haiti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</si>
  <si>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</si>
  <si>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</si>
  <si>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</si>
  <si>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</si>
  <si>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</si>
  <si>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</si>
  <si>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</si>
  <si>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</si>
  <si>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</si>
  <si>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Hungary</t>
  </si>
  <si>
    <t>HU</t>
  </si>
  <si>
    <t>Budapest</t>
  </si>
  <si>
    <t>HUF</t>
  </si>
  <si>
    <t>Hungarian</t>
  </si>
  <si>
    <t>Iceland</t>
  </si>
  <si>
    <t>IS</t>
  </si>
  <si>
    <t>ReykjavÔøΩÔøΩ</t>
  </si>
  <si>
    <t>ISK</t>
  </si>
  <si>
    <t>Icelandic</t>
  </si>
  <si>
    <t>India</t>
  </si>
  <si>
    <t>IN</t>
  </si>
  <si>
    <t>New Delhi</t>
  </si>
  <si>
    <t>INR</t>
  </si>
  <si>
    <t>Kurebhar</t>
  </si>
  <si>
    <t>Hindi</t>
  </si>
  <si>
    <t>Indonesia</t>
  </si>
  <si>
    <t>ID</t>
  </si>
  <si>
    <t>Jakarta</t>
  </si>
  <si>
    <t>IDR</t>
  </si>
  <si>
    <t>Kalimantan</t>
  </si>
  <si>
    <t>Indonesian</t>
  </si>
  <si>
    <t>Iran</t>
  </si>
  <si>
    <t>IR</t>
  </si>
  <si>
    <t>Tehran</t>
  </si>
  <si>
    <t>IRR</t>
  </si>
  <si>
    <t>Persian</t>
  </si>
  <si>
    <t>Iraq</t>
  </si>
  <si>
    <t>IQ</t>
  </si>
  <si>
    <t>Baghdad</t>
  </si>
  <si>
    <t>IQD</t>
  </si>
  <si>
    <t>Republic of Ireland</t>
  </si>
  <si>
    <t>Dublin</t>
  </si>
  <si>
    <t>Connacht</t>
  </si>
  <si>
    <t>Irish</t>
  </si>
  <si>
    <t>Israel</t>
  </si>
  <si>
    <t>IL</t>
  </si>
  <si>
    <t>Jerusalem</t>
  </si>
  <si>
    <t>ILS</t>
  </si>
  <si>
    <t>Hebrew</t>
  </si>
  <si>
    <t>Italy</t>
  </si>
  <si>
    <t>IT</t>
  </si>
  <si>
    <t>Rome</t>
  </si>
  <si>
    <t>Jamaica</t>
  </si>
  <si>
    <t>JM</t>
  </si>
  <si>
    <t>Kingston, Jamaica</t>
  </si>
  <si>
    <t>JMD</t>
  </si>
  <si>
    <t>Jamaican English</t>
  </si>
  <si>
    <t>Japan</t>
  </si>
  <si>
    <t>JP</t>
  </si>
  <si>
    <t>Tokyo</t>
  </si>
  <si>
    <t>Jordan</t>
  </si>
  <si>
    <t>JO</t>
  </si>
  <si>
    <t>Amman</t>
  </si>
  <si>
    <t>JOD</t>
  </si>
  <si>
    <t>Kazakhstan</t>
  </si>
  <si>
    <t>KZ</t>
  </si>
  <si>
    <t>Astana</t>
  </si>
  <si>
    <t>KZT</t>
  </si>
  <si>
    <t>Almaty</t>
  </si>
  <si>
    <t>Kenya</t>
  </si>
  <si>
    <t>KE</t>
  </si>
  <si>
    <t>Nairobi</t>
  </si>
  <si>
    <t>KES</t>
  </si>
  <si>
    <t>Swahili</t>
  </si>
  <si>
    <t>Kiribati</t>
  </si>
  <si>
    <t>KI</t>
  </si>
  <si>
    <t>South Tarawa</t>
  </si>
  <si>
    <t>Kuwait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</si>
  <si>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</si>
  <si>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</si>
  <si>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</si>
  <si>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</si>
  <si>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</si>
  <si>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</si>
  <si>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</si>
  <si>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</si>
  <si>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</si>
  <si>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</si>
  <si>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</si>
  <si>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Lao</t>
  </si>
  <si>
    <t>Latvia</t>
  </si>
  <si>
    <t>LV</t>
  </si>
  <si>
    <t>Riga</t>
  </si>
  <si>
    <t>Latvian</t>
  </si>
  <si>
    <t>Lebanon</t>
  </si>
  <si>
    <t>LB</t>
  </si>
  <si>
    <t>Beirut</t>
  </si>
  <si>
    <t>LBP</t>
  </si>
  <si>
    <t>Tripoli, Lebanon</t>
  </si>
  <si>
    <t>Lesotho</t>
  </si>
  <si>
    <t>LS</t>
  </si>
  <si>
    <t>Maseru</t>
  </si>
  <si>
    <t>Liberia</t>
  </si>
  <si>
    <t>LR</t>
  </si>
  <si>
    <t>Monrovia</t>
  </si>
  <si>
    <t>Libya</t>
  </si>
  <si>
    <t>LY</t>
  </si>
  <si>
    <t>LYD</t>
  </si>
  <si>
    <t>Liechtenstein</t>
  </si>
  <si>
    <t>LI</t>
  </si>
  <si>
    <t>Vaduz</t>
  </si>
  <si>
    <t>CHF</t>
  </si>
  <si>
    <t>Schaan</t>
  </si>
  <si>
    <t>Lithuania</t>
  </si>
  <si>
    <t>LT</t>
  </si>
  <si>
    <t>Vilnius</t>
  </si>
  <si>
    <t>Lithuanian</t>
  </si>
  <si>
    <t>Luxembourg</t>
  </si>
  <si>
    <t>LU</t>
  </si>
  <si>
    <t>Luxembourg City</t>
  </si>
  <si>
    <t>Luxembourgish</t>
  </si>
  <si>
    <t>Madagascar</t>
  </si>
  <si>
    <t>MG</t>
  </si>
  <si>
    <t>Antananarivo</t>
  </si>
  <si>
    <t>MGA</t>
  </si>
  <si>
    <t>Malawi</t>
  </si>
  <si>
    <t>MW</t>
  </si>
  <si>
    <t>Lilongwe</t>
  </si>
  <si>
    <t>MWK</t>
  </si>
  <si>
    <t>Malaysia</t>
  </si>
  <si>
    <t>MY</t>
  </si>
  <si>
    <t>Kuala Lumpur</t>
  </si>
  <si>
    <t>MYR</t>
  </si>
  <si>
    <t>Johor Bahru</t>
  </si>
  <si>
    <t>Malaysian language</t>
  </si>
  <si>
    <t>Maldives</t>
  </si>
  <si>
    <t>MV</t>
  </si>
  <si>
    <t>MalÔøΩ</t>
  </si>
  <si>
    <t>Divehi</t>
  </si>
  <si>
    <t>Mali</t>
  </si>
  <si>
    <t>ML</t>
  </si>
  <si>
    <t>Bamako</t>
  </si>
  <si>
    <t>Malta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</si>
  <si>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</si>
  <si>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</si>
  <si>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</si>
  <si>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</si>
  <si>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</si>
  <si>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</si>
  <si>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</si>
  <si>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</si>
  <si>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Mauritania</t>
  </si>
  <si>
    <t>MR</t>
  </si>
  <si>
    <t>Nouakchott</t>
  </si>
  <si>
    <t>MRU</t>
  </si>
  <si>
    <t>Mauritius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</si>
  <si>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</si>
  <si>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</si>
  <si>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</si>
  <si>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</si>
  <si>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</si>
  <si>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</si>
  <si>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</si>
  <si>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</si>
  <si>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</si>
  <si>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</si>
  <si>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Moldova</t>
  </si>
  <si>
    <t>MD</t>
  </si>
  <si>
    <t>ChiÔøΩÔøΩÔøΩÔøΩ</t>
  </si>
  <si>
    <t>MDL</t>
  </si>
  <si>
    <t>Romanian</t>
  </si>
  <si>
    <t>Monaco</t>
  </si>
  <si>
    <t>MC</t>
  </si>
  <si>
    <t>Monaco City</t>
  </si>
  <si>
    <t>Mongolia</t>
  </si>
  <si>
    <t>MN</t>
  </si>
  <si>
    <t>Ulaanbaatar</t>
  </si>
  <si>
    <t>MNT</t>
  </si>
  <si>
    <t>Mongolian</t>
  </si>
  <si>
    <t>Montenegro</t>
  </si>
  <si>
    <t>ME</t>
  </si>
  <si>
    <t>Podgorica</t>
  </si>
  <si>
    <t>Montenegrin language</t>
  </si>
  <si>
    <t>Morocco</t>
  </si>
  <si>
    <t>MA</t>
  </si>
  <si>
    <t>Rabat</t>
  </si>
  <si>
    <t>MAD</t>
  </si>
  <si>
    <t>Casablanca</t>
  </si>
  <si>
    <t>Mozambique</t>
  </si>
  <si>
    <t>MZ</t>
  </si>
  <si>
    <t>Maputo</t>
  </si>
  <si>
    <t>MZN</t>
  </si>
  <si>
    <t>Myanmar</t>
  </si>
  <si>
    <t>MM</t>
  </si>
  <si>
    <t>Naypyidaw</t>
  </si>
  <si>
    <t>MMK</t>
  </si>
  <si>
    <t>Yangon</t>
  </si>
  <si>
    <t>Burmese</t>
  </si>
  <si>
    <t>Namibia</t>
  </si>
  <si>
    <t>Windhoek</t>
  </si>
  <si>
    <t>Nauru</t>
  </si>
  <si>
    <t>NR</t>
  </si>
  <si>
    <t>Yaren District</t>
  </si>
  <si>
    <t>Nepal</t>
  </si>
  <si>
    <t>NP</t>
  </si>
  <si>
    <t>Kathmandu</t>
  </si>
  <si>
    <t>NPR</t>
  </si>
  <si>
    <t>Nepali</t>
  </si>
  <si>
    <t>Netherlands</t>
  </si>
  <si>
    <t>NL</t>
  </si>
  <si>
    <t>Amsterdam</t>
  </si>
  <si>
    <t>Dutch</t>
  </si>
  <si>
    <t>New Zealand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</si>
  <si>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</si>
  <si>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</si>
  <si>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</si>
  <si>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</si>
  <si>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</si>
  <si>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</si>
  <si>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</si>
  <si>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</si>
  <si>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Niger</t>
  </si>
  <si>
    <t>NE</t>
  </si>
  <si>
    <t>Niamey</t>
  </si>
  <si>
    <t>Nigeria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</si>
  <si>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</si>
  <si>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</si>
  <si>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</si>
  <si>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</si>
  <si>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</si>
  <si>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</si>
  <si>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</si>
  <si>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</si>
  <si>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</si>
  <si>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</si>
  <si>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</si>
  <si>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</si>
  <si>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</si>
  <si>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Norway</t>
  </si>
  <si>
    <t>NO</t>
  </si>
  <si>
    <t>Oslo</t>
  </si>
  <si>
    <t>NOK</t>
  </si>
  <si>
    <t>Norwegian</t>
  </si>
  <si>
    <t>Oman</t>
  </si>
  <si>
    <t>OM</t>
  </si>
  <si>
    <t>Muscat</t>
  </si>
  <si>
    <t>OMR</t>
  </si>
  <si>
    <t>Seeb</t>
  </si>
  <si>
    <t>Pakistan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</si>
  <si>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</si>
  <si>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</si>
  <si>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</si>
  <si>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</si>
  <si>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</si>
  <si>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</si>
  <si>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</si>
  <si>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</si>
  <si>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</si>
  <si>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</si>
  <si>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Panama</t>
  </si>
  <si>
    <t>PA</t>
  </si>
  <si>
    <t>Panama City</t>
  </si>
  <si>
    <t>Papua New Guinea</t>
  </si>
  <si>
    <t>PG</t>
  </si>
  <si>
    <t>Port Moresby</t>
  </si>
  <si>
    <t>PGK</t>
  </si>
  <si>
    <t>Tok Pisin</t>
  </si>
  <si>
    <t>Paraguay</t>
  </si>
  <si>
    <t>PY</t>
  </si>
  <si>
    <t>AsunciÔøΩÔøΩ</t>
  </si>
  <si>
    <t>PYG</t>
  </si>
  <si>
    <t>Ciudad del Este</t>
  </si>
  <si>
    <t>Peru</t>
  </si>
  <si>
    <t>PE</t>
  </si>
  <si>
    <t>Lima</t>
  </si>
  <si>
    <t>PEN</t>
  </si>
  <si>
    <t>Philippines</t>
  </si>
  <si>
    <t>PH</t>
  </si>
  <si>
    <t>Manila</t>
  </si>
  <si>
    <t>PHP</t>
  </si>
  <si>
    <t>Poland</t>
  </si>
  <si>
    <t>PL</t>
  </si>
  <si>
    <t>Warsaw</t>
  </si>
  <si>
    <t>PLN</t>
  </si>
  <si>
    <t>Polish</t>
  </si>
  <si>
    <t>Portugal</t>
  </si>
  <si>
    <t>PT</t>
  </si>
  <si>
    <t>Lisbon</t>
  </si>
  <si>
    <t>Qatar</t>
  </si>
  <si>
    <t>QA</t>
  </si>
  <si>
    <t>Doha</t>
  </si>
  <si>
    <t>QAR</t>
  </si>
  <si>
    <t>Romania</t>
  </si>
  <si>
    <t>RO</t>
  </si>
  <si>
    <t>Bucharest</t>
  </si>
  <si>
    <t>RON</t>
  </si>
  <si>
    <t>Russia</t>
  </si>
  <si>
    <t>RU</t>
  </si>
  <si>
    <t>Moscow</t>
  </si>
  <si>
    <t>RUB</t>
  </si>
  <si>
    <t>Rwanda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</si>
  <si>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</si>
  <si>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</si>
  <si>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</si>
  <si>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</si>
  <si>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</si>
  <si>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</si>
  <si>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</si>
  <si>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</si>
  <si>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</si>
  <si>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</si>
  <si>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</si>
  <si>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</si>
  <si>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</si>
  <si>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Samoa</t>
  </si>
  <si>
    <t>WS</t>
  </si>
  <si>
    <t>Apia</t>
  </si>
  <si>
    <t>WST</t>
  </si>
  <si>
    <t>Samoan</t>
  </si>
  <si>
    <t>San Marino</t>
  </si>
  <si>
    <t>SM</t>
  </si>
  <si>
    <t>City of San Marino</t>
  </si>
  <si>
    <t>SÔøΩÔøΩÔøΩÔøΩÔøΩÔøΩÔøΩÔøΩÔøΩÔøΩÔøΩ</t>
  </si>
  <si>
    <t>ST</t>
  </si>
  <si>
    <t>STN</t>
  </si>
  <si>
    <t>Saudi Arabia</t>
  </si>
  <si>
    <t>SA</t>
  </si>
  <si>
    <t>Riyadh</t>
  </si>
  <si>
    <t>SAR</t>
  </si>
  <si>
    <t>Senegal</t>
  </si>
  <si>
    <t>SN</t>
  </si>
  <si>
    <t>Dakar</t>
  </si>
  <si>
    <t>Pikine</t>
  </si>
  <si>
    <t>Serbia</t>
  </si>
  <si>
    <t>RS</t>
  </si>
  <si>
    <t>Belgrade</t>
  </si>
  <si>
    <t>RSD</t>
  </si>
  <si>
    <t>Serbian</t>
  </si>
  <si>
    <t>Seychelles</t>
  </si>
  <si>
    <t>SC</t>
  </si>
  <si>
    <t>Victoria, Seychelles</t>
  </si>
  <si>
    <t>SCR</t>
  </si>
  <si>
    <t>Sierra Leone</t>
  </si>
  <si>
    <t>SL</t>
  </si>
  <si>
    <t>Freetown</t>
  </si>
  <si>
    <t>SLL</t>
  </si>
  <si>
    <t>Singapore</t>
  </si>
  <si>
    <t>SG</t>
  </si>
  <si>
    <t>SGD</t>
  </si>
  <si>
    <t>Slovakia</t>
  </si>
  <si>
    <t>SK</t>
  </si>
  <si>
    <t>Bratislava</t>
  </si>
  <si>
    <t>Slovak</t>
  </si>
  <si>
    <t>Slovenia</t>
  </si>
  <si>
    <t>SI</t>
  </si>
  <si>
    <t>Ljubljana</t>
  </si>
  <si>
    <t>Slovene language</t>
  </si>
  <si>
    <t>Solomon Islands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</si>
  <si>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</si>
  <si>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</si>
  <si>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</si>
  <si>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</si>
  <si>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</si>
  <si>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</si>
  <si>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</si>
  <si>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</si>
  <si>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South Africa</t>
  </si>
  <si>
    <t>ZA</t>
  </si>
  <si>
    <t>Pretoria</t>
  </si>
  <si>
    <t>ZAR</t>
  </si>
  <si>
    <t>Johannesburg</t>
  </si>
  <si>
    <t>Afrikaans</t>
  </si>
  <si>
    <t>South Korea</t>
  </si>
  <si>
    <t>KR</t>
  </si>
  <si>
    <t>Seoul</t>
  </si>
  <si>
    <t>KRW</t>
  </si>
  <si>
    <t>South Sudan</t>
  </si>
  <si>
    <t>SS</t>
  </si>
  <si>
    <t>Juba</t>
  </si>
  <si>
    <t>SSP</t>
  </si>
  <si>
    <t>Spain</t>
  </si>
  <si>
    <t>ES</t>
  </si>
  <si>
    <t>Madrid</t>
  </si>
  <si>
    <t>Sri Lanka</t>
  </si>
  <si>
    <t>LK</t>
  </si>
  <si>
    <t>Colombo</t>
  </si>
  <si>
    <t>LKR</t>
  </si>
  <si>
    <t>Tamil</t>
  </si>
  <si>
    <t>Sudan</t>
  </si>
  <si>
    <t>SD</t>
  </si>
  <si>
    <t>Khartoum</t>
  </si>
  <si>
    <t>SDG</t>
  </si>
  <si>
    <t>Omdurman</t>
  </si>
  <si>
    <t>Suriname</t>
  </si>
  <si>
    <t>SR</t>
  </si>
  <si>
    <t>Paramaribo</t>
  </si>
  <si>
    <t>SRD</t>
  </si>
  <si>
    <t>Sweden</t>
  </si>
  <si>
    <t>SE</t>
  </si>
  <si>
    <t>Stockholm</t>
  </si>
  <si>
    <t>SEK</t>
  </si>
  <si>
    <t>SÔøΩÔøΩÔøΩÔøΩÔøΩ</t>
  </si>
  <si>
    <t>Switzerland</t>
  </si>
  <si>
    <t>CH</t>
  </si>
  <si>
    <t>Bern</t>
  </si>
  <si>
    <t>ZÔøΩÔøΩÔøΩ</t>
  </si>
  <si>
    <t>Syria</t>
  </si>
  <si>
    <t>SY</t>
  </si>
  <si>
    <t>Damascus</t>
  </si>
  <si>
    <t>SYP</t>
  </si>
  <si>
    <t>Tajikistan</t>
  </si>
  <si>
    <t>TJ</t>
  </si>
  <si>
    <t>Dushanbe</t>
  </si>
  <si>
    <t>TJS</t>
  </si>
  <si>
    <t>Tanzania</t>
  </si>
  <si>
    <t>TZ</t>
  </si>
  <si>
    <t>Dodoma</t>
  </si>
  <si>
    <t>TZS</t>
  </si>
  <si>
    <t>Dar es Salaam</t>
  </si>
  <si>
    <t>Thailand</t>
  </si>
  <si>
    <t>TH</t>
  </si>
  <si>
    <t>Bangkok</t>
  </si>
  <si>
    <t>THB</t>
  </si>
  <si>
    <t>Thai</t>
  </si>
  <si>
    <t>East Timor</t>
  </si>
  <si>
    <t>TL</t>
  </si>
  <si>
    <t>Dili</t>
  </si>
  <si>
    <t>Togo</t>
  </si>
  <si>
    <t>TG</t>
  </si>
  <si>
    <t>LomÔøΩ</t>
  </si>
  <si>
    <t>Tonga</t>
  </si>
  <si>
    <t>TO</t>
  </si>
  <si>
    <t>NukuÔøΩÔøΩÔøΩÔøΩ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</si>
  <si>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</si>
  <si>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</si>
  <si>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</si>
  <si>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</si>
  <si>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</si>
  <si>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</si>
  <si>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</si>
  <si>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Tunisia</t>
  </si>
  <si>
    <t>TN</t>
  </si>
  <si>
    <t>Tunis</t>
  </si>
  <si>
    <t>TND</t>
  </si>
  <si>
    <t>Turkey</t>
  </si>
  <si>
    <t>TR</t>
  </si>
  <si>
    <t>Ankara</t>
  </si>
  <si>
    <t>TRY</t>
  </si>
  <si>
    <t>Istanbul</t>
  </si>
  <si>
    <t>Turkish</t>
  </si>
  <si>
    <t>Turkmenistan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</si>
  <si>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</si>
  <si>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</si>
  <si>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</si>
  <si>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</si>
  <si>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</si>
  <si>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</si>
  <si>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</si>
  <si>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</si>
  <si>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Uganda</t>
  </si>
  <si>
    <t>UG</t>
  </si>
  <si>
    <t>Kampala</t>
  </si>
  <si>
    <t>UGX</t>
  </si>
  <si>
    <t>Buganda</t>
  </si>
  <si>
    <t>Ukraine</t>
  </si>
  <si>
    <t>UA</t>
  </si>
  <si>
    <t>Kyiv</t>
  </si>
  <si>
    <t>UAH</t>
  </si>
  <si>
    <t>Ukrainian</t>
  </si>
  <si>
    <t>United Arab Emirates</t>
  </si>
  <si>
    <t>AE</t>
  </si>
  <si>
    <t>Abu Dhabi</t>
  </si>
  <si>
    <t>AED</t>
  </si>
  <si>
    <t>Dubai</t>
  </si>
  <si>
    <t>United Kingdom</t>
  </si>
  <si>
    <t>GB</t>
  </si>
  <si>
    <t>London</t>
  </si>
  <si>
    <t>GBP</t>
  </si>
  <si>
    <t>United States</t>
  </si>
  <si>
    <t>US</t>
  </si>
  <si>
    <t>Washington, D.C.</t>
  </si>
  <si>
    <t>New York City</t>
  </si>
  <si>
    <t>Uruguay</t>
  </si>
  <si>
    <t>UY</t>
  </si>
  <si>
    <t>Montevideo</t>
  </si>
  <si>
    <t>UYU</t>
  </si>
  <si>
    <t>Uzbekistan</t>
  </si>
  <si>
    <t>UZ</t>
  </si>
  <si>
    <t>Tashkent</t>
  </si>
  <si>
    <t>UZS</t>
  </si>
  <si>
    <t>Uzbek</t>
  </si>
  <si>
    <t>Vanuatu</t>
  </si>
  <si>
    <t>VU</t>
  </si>
  <si>
    <t>Port Vila</t>
  </si>
  <si>
    <t>VUV</t>
  </si>
  <si>
    <t>Venezuela</t>
  </si>
  <si>
    <t>VE</t>
  </si>
  <si>
    <t>Caracas</t>
  </si>
  <si>
    <t>VED</t>
  </si>
  <si>
    <t>Vietnam</t>
  </si>
  <si>
    <t>VN</t>
  </si>
  <si>
    <t>Hanoi</t>
  </si>
  <si>
    <t>VND</t>
  </si>
  <si>
    <t>Ho Chi Minh City</t>
  </si>
  <si>
    <t>Vietnamese</t>
  </si>
  <si>
    <t>Yemen</t>
  </si>
  <si>
    <t>YE</t>
  </si>
  <si>
    <t>Sanaa</t>
  </si>
  <si>
    <t>YER</t>
  </si>
  <si>
    <t>Zambia</t>
  </si>
  <si>
    <t>ZM</t>
  </si>
  <si>
    <t>Lusaka</t>
  </si>
  <si>
    <t>ZMW</t>
  </si>
  <si>
    <t>Zimbabwe</t>
  </si>
  <si>
    <t>ZW</t>
  </si>
  <si>
    <t>Harare</t>
  </si>
  <si>
    <t>Shona</t>
  </si>
  <si>
    <t>Area</t>
  </si>
  <si>
    <t>Item</t>
  </si>
  <si>
    <t>Year</t>
  </si>
  <si>
    <t>Value</t>
  </si>
  <si>
    <t>Prevalence of moderate or severe food insecurity in the total population (percent) (3-year average)</t>
  </si>
  <si>
    <t>2020-2022</t>
  </si>
  <si>
    <t>American Samoa</t>
  </si>
  <si>
    <t>Bahamas</t>
  </si>
  <si>
    <t>Bermuda</t>
  </si>
  <si>
    <t>Bolivia (Plurinational State of)</t>
  </si>
  <si>
    <t>Brunei Darussalam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</si>
  <si>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</si>
  <si>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</si>
  <si>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</si>
  <si>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</si>
  <si>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</si>
  <si>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</si>
  <si>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Cook Islands</t>
  </si>
  <si>
    <t>C√¥te d'Ivoire</t>
  </si>
  <si>
    <t>Czechia</t>
  </si>
  <si>
    <t>Democratic People's Republic of Korea</t>
  </si>
  <si>
    <t>French Polynesia</t>
  </si>
  <si>
    <t>Gambia</t>
  </si>
  <si>
    <t>Greenland</t>
  </si>
  <si>
    <t>Iran (Islamic Republic of)</t>
  </si>
  <si>
    <t>Ireland</t>
  </si>
  <si>
    <t>Lao People's Democratic Republic</t>
  </si>
  <si>
    <t>Micronesia (Federated States of)</t>
  </si>
  <si>
    <t>Netherlands (Kingdom of the)</t>
  </si>
  <si>
    <t>New Caledonia</t>
  </si>
  <si>
    <t>Niue</t>
  </si>
  <si>
    <t>Palestine</t>
  </si>
  <si>
    <t>Puerto Rico</t>
  </si>
  <si>
    <t>Republic of Korea</t>
  </si>
  <si>
    <t>Republic of Moldova</t>
  </si>
  <si>
    <t>Russian Federation</t>
  </si>
  <si>
    <t>Sao Tome and Principe</t>
  </si>
  <si>
    <t>Syrian Arab Republic</t>
  </si>
  <si>
    <t>Timor-Leste</t>
  </si>
  <si>
    <t>Tokelau</t>
  </si>
  <si>
    <t>T√ºrkiye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</si>
  <si>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</si>
  <si>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</si>
  <si>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</si>
  <si>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</si>
  <si>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</si>
  <si>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World</t>
  </si>
  <si>
    <t>Africa</t>
  </si>
  <si>
    <t>Eastern Africa</t>
  </si>
  <si>
    <t>Middle Africa</t>
  </si>
  <si>
    <t>Northern Africa</t>
  </si>
  <si>
    <t>Northern Africa (excluding Sudan)</t>
  </si>
  <si>
    <t>Southern Africa</t>
  </si>
  <si>
    <t>Western Africa</t>
  </si>
  <si>
    <t>Sub-Saharan Africa</t>
  </si>
  <si>
    <t>Sub-Saharan Africa (including Sudan)</t>
  </si>
  <si>
    <t>Northern America and Europe</t>
  </si>
  <si>
    <t>Northern America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</si>
  <si>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</si>
  <si>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</si>
  <si>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</si>
  <si>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</si>
  <si>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</si>
  <si>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</si>
  <si>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</si>
  <si>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</si>
  <si>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</si>
  <si>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</si>
  <si>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</si>
  <si>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</si>
  <si>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</si>
  <si>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Southern Asia (excluding India)</t>
  </si>
  <si>
    <t>South-eastern Asia</t>
  </si>
  <si>
    <t>Western Asia</t>
  </si>
  <si>
    <t>Central Asia and Southern Asia</t>
  </si>
  <si>
    <t>Eastern Asia and South-eastern Asia</t>
  </si>
  <si>
    <t>Western Asia and Northern Africa</t>
  </si>
  <si>
    <t>Oceania</t>
  </si>
  <si>
    <t>Australia and New Zealand</t>
  </si>
  <si>
    <t>Melanesia</t>
  </si>
  <si>
    <t>Micronesia</t>
  </si>
  <si>
    <t>Polynesia</t>
  </si>
  <si>
    <t>Oceania excluding Australia and New Zealand</t>
  </si>
  <si>
    <t>Least Developed Countries</t>
  </si>
  <si>
    <t>Land Locked Developing Countries</t>
  </si>
  <si>
    <t>Small Island Developing States</t>
  </si>
  <si>
    <t>Low Income Food Deficit Countries</t>
  </si>
  <si>
    <t>Low income economies</t>
  </si>
  <si>
    <t>Lower-middle-income economies</t>
  </si>
  <si>
    <t>High-income economies</t>
  </si>
  <si>
    <t>Upper-middle-income economies</t>
  </si>
  <si>
    <t>Average temperature worldwide 2020, by country</t>
  </si>
  <si>
    <t>Ranking of the average temperature by country 2020 (in degrees Celsius)</t>
  </si>
  <si>
    <t>Co2-Emissions per ton</t>
  </si>
  <si>
    <t>Prevalence of moderate or severe food insecurity in the total population (percent) (2022)</t>
  </si>
  <si>
    <t>temperature</t>
  </si>
  <si>
    <t>ideal temperature?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</si>
  <si>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</si>
  <si>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</si>
  <si>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</si>
  <si>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</si>
  <si>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</si>
  <si>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</si>
  <si>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</si>
  <si>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</si>
  <si>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</si>
  <si>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Average precipitation in depth (mm per year)</t>
  </si>
  <si>
    <t>AG.LND.PRCP.MM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</si>
  <si>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</si>
  <si>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</si>
  <si>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</si>
  <si>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</si>
  <si>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</si>
  <si>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</si>
  <si>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</si>
  <si>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</si>
  <si>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</si>
  <si>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</si>
  <si>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</si>
  <si>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</si>
  <si>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</si>
  <si>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</si>
  <si>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</si>
  <si>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</si>
  <si>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</si>
  <si>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</si>
  <si>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</si>
  <si>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</si>
  <si>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</si>
  <si>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</si>
  <si>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</si>
  <si>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</si>
  <si>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</si>
  <si>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</si>
  <si>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</si>
  <si>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</si>
  <si>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</si>
  <si>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</si>
  <si>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</si>
  <si>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</si>
  <si>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</si>
  <si>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</si>
  <si>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</si>
  <si>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</si>
  <si>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</si>
  <si>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</si>
  <si>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</si>
  <si>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</si>
  <si>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</si>
  <si>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</si>
  <si>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</si>
  <si>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</si>
  <si>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</si>
  <si>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</si>
  <si>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</si>
  <si>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</si>
  <si>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</si>
  <si>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</si>
  <si>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</si>
  <si>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</si>
  <si>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</si>
  <si>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</si>
  <si>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</si>
  <si>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</si>
  <si>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</si>
  <si>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</si>
  <si>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</si>
  <si>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</si>
  <si>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</si>
  <si>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</si>
  <si>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</si>
  <si>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</si>
  <si>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</si>
  <si>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</si>
  <si>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</si>
  <si>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</si>
  <si>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</si>
  <si>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</si>
  <si>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</si>
  <si>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</si>
  <si>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</si>
  <si>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</si>
  <si>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</si>
  <si>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</si>
  <si>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</si>
  <si>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</si>
  <si>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</si>
  <si>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</si>
  <si>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</si>
  <si>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</si>
  <si>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</si>
  <si>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</si>
  <si>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</si>
  <si>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</si>
  <si>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</si>
  <si>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</si>
  <si>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</si>
  <si>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</si>
  <si>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</si>
  <si>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</si>
  <si>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</si>
  <si>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</si>
  <si>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</si>
  <si>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</si>
  <si>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</si>
  <si>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</si>
  <si>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</si>
  <si>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</si>
  <si>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</si>
  <si>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</si>
  <si>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</si>
  <si>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</si>
  <si>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</si>
  <si>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</si>
  <si>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</si>
  <si>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</si>
  <si>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</si>
  <si>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</si>
  <si>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</si>
  <si>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</si>
  <si>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</si>
  <si>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</si>
  <si>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</si>
  <si>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</si>
  <si>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</si>
  <si>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</si>
  <si>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</si>
  <si>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</si>
  <si>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</si>
  <si>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</si>
  <si>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</si>
  <si>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</si>
  <si>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</si>
  <si>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</si>
  <si>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</si>
  <si>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</si>
  <si>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</si>
  <si>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</si>
  <si>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</si>
  <si>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</si>
  <si>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</si>
  <si>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</si>
  <si>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</si>
  <si>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</si>
  <si>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</si>
  <si>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</si>
  <si>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</si>
  <si>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</si>
  <si>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</si>
  <si>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</si>
  <si>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</si>
  <si>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</si>
  <si>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</si>
  <si>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</si>
  <si>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</si>
  <si>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</si>
  <si>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</si>
  <si>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</si>
  <si>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</si>
  <si>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</si>
  <si>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</si>
  <si>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</si>
  <si>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</si>
  <si>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</si>
  <si>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</si>
  <si>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</si>
  <si>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</si>
  <si>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</si>
  <si>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</si>
  <si>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</si>
  <si>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</si>
  <si>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</si>
  <si>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</si>
  <si>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</si>
  <si>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</si>
  <si>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</si>
  <si>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</si>
  <si>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</si>
  <si>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</si>
  <si>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</si>
  <si>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</si>
  <si>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</si>
  <si>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</si>
  <si>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</si>
  <si>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</si>
  <si>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</si>
  <si>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</si>
  <si>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</si>
  <si>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</si>
  <si>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</si>
  <si>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</si>
  <si>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</si>
  <si>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</si>
  <si>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</si>
  <si>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</si>
  <si>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</si>
  <si>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</si>
  <si>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</si>
  <si>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</si>
  <si>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</si>
  <si>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</si>
  <si>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</si>
  <si>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</si>
  <si>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</si>
  <si>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</si>
  <si>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</si>
  <si>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</si>
  <si>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</si>
  <si>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</si>
  <si>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</si>
  <si>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</si>
  <si>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</si>
  <si>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</si>
  <si>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</si>
  <si>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</si>
  <si>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</si>
  <si>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</si>
  <si>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</si>
  <si>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</si>
  <si>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</si>
  <si>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</si>
  <si>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</si>
  <si>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</si>
  <si>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</si>
  <si>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</si>
  <si>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</si>
  <si>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</si>
  <si>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</si>
  <si>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</si>
  <si>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</si>
  <si>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</si>
  <si>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</si>
  <si>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</si>
  <si>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</si>
  <si>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</si>
  <si>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</si>
  <si>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</si>
  <si>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</si>
  <si>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</si>
  <si>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</si>
  <si>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</si>
  <si>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</si>
  <si>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</si>
  <si>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</si>
  <si>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</si>
  <si>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</si>
  <si>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</si>
  <si>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</si>
  <si>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</si>
  <si>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</si>
  <si>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</si>
  <si>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</si>
  <si>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</si>
  <si>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</si>
  <si>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</si>
  <si>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</si>
  <si>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</si>
  <si>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</si>
  <si>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</si>
  <si>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</si>
  <si>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</si>
  <si>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</si>
  <si>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</si>
  <si>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</si>
  <si>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</si>
  <si>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</si>
  <si>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</si>
  <si>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</si>
  <si>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</si>
  <si>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</si>
  <si>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</si>
  <si>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</si>
  <si>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</si>
  <si>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</si>
  <si>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</si>
  <si>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</si>
  <si>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</si>
  <si>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</si>
  <si>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</si>
  <si>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</si>
  <si>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</si>
  <si>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</si>
  <si>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</si>
  <si>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</si>
  <si>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</si>
  <si>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Sub-Saharan Africa (excluding high income)</t>
  </si>
  <si>
    <t>SSA</t>
  </si>
  <si>
    <t>SSD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</si>
  <si>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</si>
  <si>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</si>
  <si>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</si>
  <si>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</si>
  <si>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</si>
  <si>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</si>
  <si>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</si>
  <si>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</si>
  <si>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</si>
  <si>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</si>
  <si>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</si>
  <si>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</si>
  <si>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</si>
  <si>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</si>
  <si>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</si>
  <si>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</si>
  <si>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</si>
  <si>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</si>
  <si>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</si>
  <si>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</si>
  <si>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</si>
  <si>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</si>
  <si>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</si>
  <si>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</si>
  <si>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</si>
  <si>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</si>
  <si>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</si>
  <si>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</si>
  <si>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</si>
  <si>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</si>
  <si>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</si>
  <si>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</si>
  <si>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</si>
  <si>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</si>
  <si>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</si>
  <si>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</si>
  <si>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</si>
  <si>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Turkiye</t>
  </si>
  <si>
    <t>TUR</t>
  </si>
  <si>
    <t>TUV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</si>
  <si>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</si>
  <si>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</si>
  <si>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</si>
  <si>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</si>
  <si>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</si>
  <si>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</si>
  <si>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</si>
  <si>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</si>
  <si>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</si>
  <si>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</si>
  <si>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</si>
  <si>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</si>
  <si>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</si>
  <si>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</si>
  <si>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</si>
  <si>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</si>
  <si>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</si>
  <si>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</si>
  <si>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</si>
  <si>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</si>
  <si>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</si>
  <si>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</si>
  <si>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</si>
  <si>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</si>
  <si>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</si>
  <si>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</si>
  <si>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</si>
  <si>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Precipitation Depth (mm/year)</t>
  </si>
  <si>
    <t>Gini's index</t>
  </si>
  <si>
    <t>GDP per capita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</si>
  <si>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</si>
  <si>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</si>
  <si>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</si>
  <si>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</si>
  <si>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</si>
  <si>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</si>
  <si>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</si>
  <si>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</si>
  <si>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</si>
  <si>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</si>
  <si>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</si>
  <si>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</si>
  <si>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</si>
  <si>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</si>
  <si>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</si>
  <si>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</si>
  <si>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</si>
  <si>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</si>
  <si>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</si>
  <si>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</si>
  <si>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</si>
  <si>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</si>
  <si>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</si>
  <si>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</si>
  <si>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</si>
  <si>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</si>
  <si>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</si>
  <si>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</si>
  <si>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</si>
  <si>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</si>
  <si>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</si>
  <si>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</si>
  <si>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</si>
  <si>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</si>
  <si>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</si>
  <si>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</si>
  <si>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</si>
  <si>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</si>
  <si>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</si>
  <si>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</si>
  <si>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</si>
  <si>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</si>
  <si>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</si>
  <si>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</si>
  <si>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</si>
  <si>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</si>
  <si>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</si>
  <si>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</si>
  <si>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</si>
  <si>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</si>
  <si>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</si>
  <si>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</si>
  <si>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</si>
  <si>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</si>
  <si>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</si>
  <si>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</si>
  <si>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</si>
  <si>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</si>
  <si>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</si>
  <si>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</si>
  <si>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</si>
  <si>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</si>
  <si>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</si>
  <si>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Gini index</t>
  </si>
  <si>
    <t>SI.POV.GINI</t>
  </si>
  <si>
    <t>ISO3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</si>
  <si>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</si>
  <si>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</si>
  <si>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</si>
  <si>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</si>
  <si>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</si>
  <si>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</si>
  <si>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</si>
  <si>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</si>
  <si>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</si>
  <si>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</si>
  <si>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</si>
  <si>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</si>
  <si>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</si>
  <si>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</si>
  <si>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</si>
  <si>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</si>
  <si>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</si>
  <si>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</si>
  <si>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</si>
  <si>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</si>
  <si>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</si>
  <si>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</si>
  <si>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</si>
  <si>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</si>
  <si>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</si>
  <si>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</si>
  <si>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</si>
  <si>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</si>
  <si>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</si>
  <si>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</si>
  <si>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</si>
  <si>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</si>
  <si>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</si>
  <si>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</si>
  <si>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</si>
  <si>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</si>
  <si>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</si>
  <si>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</si>
  <si>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</si>
  <si>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</si>
  <si>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</si>
  <si>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</si>
  <si>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</si>
  <si>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</si>
  <si>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</si>
  <si>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</si>
  <si>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</si>
  <si>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</si>
  <si>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</si>
  <si>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</si>
  <si>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</si>
  <si>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</si>
  <si>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</si>
  <si>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</si>
  <si>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</si>
  <si>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</si>
  <si>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</si>
  <si>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</si>
  <si>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</si>
  <si>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</si>
  <si>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</si>
  <si>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</si>
  <si>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</si>
  <si>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</si>
  <si>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</si>
  <si>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</si>
  <si>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</si>
  <si>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</si>
  <si>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</si>
  <si>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</si>
  <si>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</si>
  <si>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</si>
  <si>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</si>
  <si>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</si>
  <si>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</si>
  <si>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</si>
  <si>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</si>
  <si>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</si>
  <si>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</si>
  <si>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</si>
  <si>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</si>
  <si>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</si>
  <si>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</si>
  <si>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</si>
  <si>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</si>
  <si>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</si>
  <si>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</si>
  <si>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</si>
  <si>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</si>
  <si>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</si>
  <si>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</si>
  <si>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</si>
  <si>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</si>
  <si>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</si>
  <si>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</si>
  <si>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</si>
  <si>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</si>
  <si>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</si>
  <si>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</si>
  <si>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</si>
  <si>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</si>
  <si>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</si>
  <si>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</si>
  <si>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</si>
  <si>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</si>
  <si>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</si>
  <si>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</si>
  <si>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</si>
  <si>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</si>
  <si>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</si>
  <si>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</si>
  <si>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</si>
  <si>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</si>
  <si>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</si>
  <si>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</si>
  <si>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</si>
  <si>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</si>
  <si>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</si>
  <si>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</si>
  <si>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</si>
  <si>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</si>
  <si>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</si>
  <si>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</si>
  <si>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</si>
  <si>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</si>
  <si>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</si>
  <si>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</si>
  <si>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</si>
  <si>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</si>
  <si>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</si>
  <si>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</si>
  <si>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</si>
  <si>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</si>
  <si>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</si>
  <si>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</si>
  <si>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</si>
  <si>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</si>
  <si>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</si>
  <si>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</si>
  <si>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</si>
  <si>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</si>
  <si>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</si>
  <si>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</si>
  <si>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</si>
  <si>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</si>
  <si>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</si>
  <si>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</si>
  <si>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</si>
  <si>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</si>
  <si>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</si>
  <si>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</si>
  <si>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</si>
  <si>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</si>
  <si>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</si>
  <si>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</si>
  <si>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</si>
  <si>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</si>
  <si>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</si>
  <si>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</si>
  <si>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</si>
  <si>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</si>
  <si>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</si>
  <si>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</si>
  <si>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</si>
  <si>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</si>
  <si>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</si>
  <si>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</si>
  <si>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</si>
  <si>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</si>
  <si>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</si>
  <si>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</si>
  <si>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</si>
  <si>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</si>
  <si>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</si>
  <si>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</si>
  <si>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</si>
  <si>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</si>
  <si>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</si>
  <si>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</si>
  <si>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</si>
  <si>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</si>
  <si>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</si>
  <si>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</si>
  <si>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</si>
  <si>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</si>
  <si>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</si>
  <si>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</si>
  <si>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</si>
  <si>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</si>
  <si>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</si>
  <si>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</si>
  <si>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</si>
  <si>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</si>
  <si>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</si>
  <si>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</si>
  <si>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</si>
  <si>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</si>
  <si>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</si>
  <si>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</si>
  <si>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</si>
  <si>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</si>
  <si>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</si>
  <si>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</si>
  <si>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</si>
  <si>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</si>
  <si>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</si>
  <si>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</si>
  <si>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</si>
  <si>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</si>
  <si>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</si>
  <si>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</si>
  <si>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</si>
  <si>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</si>
  <si>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</si>
  <si>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</si>
  <si>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</si>
  <si>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</si>
  <si>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</si>
  <si>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</si>
  <si>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</si>
  <si>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</si>
  <si>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</si>
  <si>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</si>
  <si>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</si>
  <si>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</si>
  <si>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</si>
  <si>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</si>
  <si>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</si>
  <si>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</si>
  <si>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</si>
  <si>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</si>
  <si>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</si>
  <si>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</si>
  <si>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</si>
  <si>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</si>
  <si>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</si>
  <si>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</si>
  <si>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</si>
  <si>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</si>
  <si>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</si>
  <si>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</si>
  <si>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</si>
  <si>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</si>
  <si>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</si>
  <si>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</si>
  <si>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</si>
  <si>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</si>
  <si>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</si>
  <si>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</si>
  <si>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</si>
  <si>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</si>
  <si>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</si>
  <si>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</si>
  <si>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</si>
  <si>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</si>
  <si>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</si>
  <si>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</si>
  <si>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</si>
  <si>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</si>
  <si>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</si>
  <si>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</si>
  <si>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</si>
  <si>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</si>
  <si>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</si>
  <si>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</si>
  <si>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</si>
  <si>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</si>
  <si>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</si>
  <si>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</si>
  <si>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</si>
  <si>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</si>
  <si>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</si>
  <si>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</si>
  <si>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</si>
  <si>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</si>
  <si>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</si>
  <si>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</si>
  <si>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</si>
  <si>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</si>
  <si>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</si>
  <si>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</si>
  <si>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</si>
  <si>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</si>
  <si>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</si>
  <si>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</si>
  <si>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</si>
  <si>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</si>
  <si>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</si>
  <si>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</si>
  <si>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</si>
  <si>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</si>
  <si>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</si>
  <si>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</si>
  <si>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</si>
  <si>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</si>
  <si>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</si>
  <si>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</si>
  <si>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</si>
  <si>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</si>
  <si>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</si>
  <si>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</si>
  <si>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</si>
  <si>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</si>
  <si>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</si>
  <si>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</si>
  <si>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</si>
  <si>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</si>
  <si>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</si>
  <si>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</si>
  <si>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</si>
  <si>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</si>
  <si>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</si>
  <si>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</si>
  <si>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</si>
  <si>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</si>
  <si>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</si>
  <si>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</si>
  <si>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</si>
  <si>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</si>
  <si>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</si>
  <si>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</si>
  <si>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</si>
  <si>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</si>
  <si>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</si>
  <si>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</si>
  <si>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</si>
  <si>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</si>
  <si>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</si>
  <si>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</si>
  <si>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</si>
  <si>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</si>
  <si>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</si>
  <si>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</si>
  <si>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</si>
  <si>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</si>
  <si>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</si>
  <si>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</si>
  <si>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</si>
  <si>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</si>
  <si>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</si>
  <si>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</si>
  <si>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</si>
  <si>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</si>
  <si>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</si>
  <si>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</si>
  <si>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</si>
  <si>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</si>
  <si>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</si>
  <si>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</si>
  <si>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</si>
  <si>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</si>
  <si>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</si>
  <si>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</si>
  <si>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</si>
  <si>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</si>
  <si>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</si>
  <si>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</si>
  <si>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</si>
  <si>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</si>
  <si>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</si>
  <si>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</si>
  <si>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</si>
  <si>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</si>
  <si>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</si>
  <si>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</si>
  <si>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</si>
  <si>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</si>
  <si>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</si>
  <si>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</si>
  <si>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</si>
  <si>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</si>
  <si>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</si>
  <si>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</si>
  <si>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</si>
  <si>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</si>
  <si>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</si>
  <si>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</si>
  <si>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</si>
  <si>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</si>
  <si>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</si>
  <si>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</si>
  <si>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</si>
  <si>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</si>
  <si>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</si>
  <si>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</si>
  <si>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</si>
  <si>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</si>
  <si>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</si>
  <si>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</si>
  <si>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</si>
  <si>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</si>
  <si>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</si>
  <si>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</si>
  <si>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</si>
  <si>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</si>
  <si>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</si>
  <si>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</si>
  <si>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</si>
  <si>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</si>
  <si>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</si>
  <si>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</si>
  <si>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</si>
  <si>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</si>
  <si>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</si>
  <si>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</si>
  <si>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</si>
  <si>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</si>
  <si>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</si>
  <si>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</si>
  <si>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</si>
  <si>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</si>
  <si>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</si>
  <si>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</si>
  <si>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</si>
  <si>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</si>
  <si>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</si>
  <si>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</si>
  <si>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</si>
  <si>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</si>
  <si>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</si>
  <si>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</si>
  <si>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</si>
  <si>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</si>
  <si>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</si>
  <si>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</si>
  <si>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</si>
  <si>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</si>
  <si>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</si>
  <si>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</si>
  <si>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</si>
  <si>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</si>
  <si>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</si>
  <si>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</si>
  <si>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</si>
  <si>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</si>
  <si>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</si>
  <si>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</si>
  <si>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</si>
  <si>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</si>
  <si>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</si>
  <si>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</si>
  <si>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</si>
  <si>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</si>
  <si>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</si>
  <si>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</si>
  <si>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</si>
  <si>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</si>
  <si>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</si>
  <si>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</si>
  <si>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</si>
  <si>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</si>
  <si>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</si>
  <si>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</si>
  <si>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</si>
  <si>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</si>
  <si>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</si>
  <si>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</si>
  <si>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</si>
  <si>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</si>
  <si>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</si>
  <si>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</si>
  <si>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</si>
  <si>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</si>
  <si>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</si>
  <si>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</si>
  <si>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</si>
  <si>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</si>
  <si>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</si>
  <si>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</si>
  <si>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</si>
  <si>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</si>
  <si>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</si>
  <si>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</si>
  <si>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</si>
  <si>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</si>
  <si>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</si>
  <si>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</si>
  <si>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</si>
  <si>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</si>
  <si>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</si>
  <si>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</si>
  <si>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</si>
  <si>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</si>
  <si>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</si>
  <si>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</si>
  <si>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</si>
  <si>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</si>
  <si>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</si>
  <si>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</si>
  <si>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</si>
  <si>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</si>
  <si>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</si>
  <si>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</si>
  <si>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</si>
  <si>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</si>
  <si>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</si>
  <si>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</si>
  <si>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</si>
  <si>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</si>
  <si>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</si>
  <si>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</si>
  <si>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</si>
  <si>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</si>
  <si>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</si>
  <si>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</si>
  <si>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</si>
  <si>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</si>
  <si>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</si>
  <si>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</si>
  <si>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</si>
  <si>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</si>
  <si>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</si>
  <si>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</si>
  <si>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</si>
  <si>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</si>
  <si>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</si>
  <si>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</si>
  <si>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</si>
  <si>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</si>
  <si>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</si>
  <si>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</si>
  <si>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</si>
  <si>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</si>
  <si>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</si>
  <si>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</si>
  <si>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</si>
  <si>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</si>
  <si>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</si>
  <si>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</si>
  <si>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</si>
  <si>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</si>
  <si>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</si>
  <si>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</si>
  <si>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</si>
  <si>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</si>
  <si>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</si>
  <si>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</si>
  <si>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</si>
  <si>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</si>
  <si>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</si>
  <si>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</si>
  <si>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</si>
  <si>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</si>
  <si>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</si>
  <si>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</si>
  <si>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</si>
  <si>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</si>
  <si>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</si>
  <si>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</si>
  <si>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</si>
  <si>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</si>
  <si>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</si>
  <si>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</si>
  <si>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</si>
  <si>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</si>
  <si>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</si>
  <si>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</si>
  <si>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</si>
  <si>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</si>
  <si>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</si>
  <si>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</si>
  <si>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</si>
  <si>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</si>
  <si>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</si>
  <si>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</si>
  <si>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</si>
  <si>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</si>
  <si>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</si>
  <si>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</si>
  <si>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</si>
  <si>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</si>
  <si>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</si>
  <si>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</si>
  <si>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</si>
  <si>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</si>
  <si>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</si>
  <si>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</si>
  <si>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</si>
  <si>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</si>
  <si>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</si>
  <si>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</si>
  <si>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</si>
  <si>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</si>
  <si>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</si>
  <si>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</si>
  <si>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</si>
  <si>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</si>
  <si>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</si>
  <si>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</si>
  <si>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</si>
  <si>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</si>
  <si>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</si>
  <si>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</si>
  <si>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</si>
  <si>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</si>
  <si>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</si>
  <si>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</si>
  <si>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</si>
  <si>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</si>
  <si>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</si>
  <si>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</si>
  <si>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</si>
  <si>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</si>
  <si>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</si>
  <si>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</si>
  <si>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</si>
  <si>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</si>
  <si>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</si>
  <si>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</si>
  <si>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</si>
  <si>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</si>
  <si>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</si>
  <si>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</si>
  <si>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</si>
  <si>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</si>
  <si>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</si>
  <si>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</si>
  <si>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</si>
  <si>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</si>
  <si>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</si>
  <si>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</si>
  <si>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</si>
  <si>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</si>
  <si>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</si>
  <si>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</si>
  <si>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</si>
  <si>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</si>
  <si>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</si>
  <si>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</si>
  <si>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</si>
  <si>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</si>
  <si>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</si>
  <si>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</si>
  <si>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</si>
  <si>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</si>
  <si>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</si>
  <si>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</si>
  <si>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</si>
  <si>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</si>
  <si>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</si>
  <si>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</si>
  <si>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</si>
  <si>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</si>
  <si>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</si>
  <si>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</si>
  <si>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</si>
  <si>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</si>
  <si>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</si>
  <si>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</si>
  <si>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</si>
  <si>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</si>
  <si>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</si>
  <si>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</si>
  <si>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</si>
  <si>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</si>
  <si>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</si>
  <si>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</si>
  <si>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</si>
  <si>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</si>
  <si>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</si>
  <si>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</si>
  <si>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</si>
  <si>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</si>
  <si>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</si>
  <si>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</si>
  <si>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</si>
  <si>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</si>
  <si>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</si>
  <si>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</si>
  <si>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</si>
  <si>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</si>
  <si>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</si>
  <si>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</si>
  <si>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</si>
  <si>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</si>
  <si>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</si>
  <si>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</si>
  <si>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</si>
  <si>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</si>
  <si>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</si>
  <si>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</si>
  <si>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</si>
  <si>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</si>
  <si>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</si>
  <si>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</si>
  <si>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</si>
  <si>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</si>
  <si>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</si>
  <si>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</si>
  <si>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</si>
  <si>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</si>
  <si>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</si>
  <si>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</si>
  <si>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</si>
  <si>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</si>
  <si>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</si>
  <si>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</si>
  <si>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</si>
  <si>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</si>
  <si>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</si>
  <si>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</si>
  <si>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</si>
  <si>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</si>
  <si>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</si>
  <si>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</si>
  <si>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</si>
  <si>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</si>
  <si>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</si>
  <si>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</si>
  <si>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</si>
  <si>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</si>
  <si>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</si>
  <si>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</si>
  <si>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</si>
  <si>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</si>
  <si>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</si>
  <si>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</si>
  <si>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</si>
  <si>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</si>
  <si>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</si>
  <si>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</si>
  <si>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</si>
  <si>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</si>
  <si>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</si>
  <si>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</si>
  <si>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</si>
  <si>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</si>
  <si>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</si>
  <si>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</si>
  <si>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</si>
  <si>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</si>
  <si>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</si>
  <si>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</si>
  <si>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</si>
  <si>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</si>
  <si>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</si>
  <si>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</si>
  <si>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</si>
  <si>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</si>
  <si>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</si>
  <si>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</si>
  <si>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</si>
  <si>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</si>
  <si>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</si>
  <si>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</si>
  <si>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</si>
  <si>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</si>
  <si>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</si>
  <si>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</si>
  <si>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</si>
  <si>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</si>
  <si>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</si>
  <si>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</si>
  <si>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</si>
  <si>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</si>
  <si>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</si>
  <si>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</si>
  <si>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</si>
  <si>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</si>
  <si>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</si>
  <si>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</si>
  <si>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</si>
  <si>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</si>
  <si>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</si>
  <si>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</si>
  <si>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</si>
  <si>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</si>
  <si>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</si>
  <si>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</si>
  <si>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</si>
  <si>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</si>
  <si>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</si>
  <si>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</si>
  <si>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</si>
  <si>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</si>
  <si>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</si>
  <si>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</si>
  <si>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</si>
  <si>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</si>
  <si>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</si>
  <si>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</si>
  <si>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</si>
  <si>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</si>
  <si>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</si>
  <si>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</si>
  <si>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</si>
  <si>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</si>
  <si>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</si>
  <si>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</si>
  <si>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</si>
  <si>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</si>
  <si>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</si>
  <si>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</si>
  <si>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</si>
  <si>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</si>
  <si>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</si>
  <si>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</si>
  <si>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</si>
  <si>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</si>
  <si>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</si>
  <si>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</si>
  <si>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</si>
  <si>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</si>
  <si>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</si>
  <si>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</si>
  <si>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</si>
  <si>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</si>
  <si>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</si>
  <si>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</si>
  <si>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</si>
  <si>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</si>
  <si>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</si>
  <si>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</si>
  <si>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</si>
  <si>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</si>
  <si>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</si>
  <si>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</si>
  <si>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</si>
  <si>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</si>
  <si>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</si>
  <si>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</si>
  <si>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</si>
  <si>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</si>
  <si>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</si>
  <si>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</si>
  <si>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</si>
  <si>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</si>
  <si>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</si>
  <si>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</si>
  <si>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</si>
  <si>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</si>
  <si>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</si>
  <si>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</si>
  <si>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</si>
  <si>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</si>
  <si>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</si>
  <si>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</si>
  <si>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</si>
  <si>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</si>
  <si>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</si>
  <si>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</si>
  <si>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</si>
  <si>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</si>
  <si>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</si>
  <si>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</si>
  <si>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</si>
  <si>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</si>
  <si>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</si>
  <si>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</si>
  <si>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</si>
  <si>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</si>
  <si>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</si>
  <si>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</si>
  <si>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</si>
  <si>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</si>
  <si>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</si>
  <si>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</si>
  <si>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</si>
  <si>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</si>
  <si>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</si>
  <si>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</si>
  <si>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</si>
  <si>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</si>
  <si>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</si>
  <si>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</si>
  <si>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</si>
  <si>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</si>
  <si>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</si>
  <si>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</si>
  <si>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</si>
  <si>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</si>
  <si>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</si>
  <si>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</si>
  <si>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</si>
  <si>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</si>
  <si>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</si>
  <si>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</si>
  <si>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</si>
  <si>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Low</t>
  </si>
  <si>
    <t>Medium</t>
  </si>
  <si>
    <t>High</t>
  </si>
  <si>
    <t>Very High</t>
  </si>
  <si>
    <t>AS</t>
  </si>
  <si>
    <t>The Democratic Republic of the Congo</t>
  </si>
  <si>
    <t>Hong Kong</t>
  </si>
  <si>
    <t>Palestine, State of</t>
  </si>
  <si>
    <t>NA</t>
  </si>
  <si>
    <t>Mean</t>
  </si>
  <si>
    <t>Standard deviations</t>
  </si>
  <si>
    <t>NORMALISED</t>
  </si>
  <si>
    <t>Ln (Precipitation depth)</t>
  </si>
  <si>
    <t>Transformed variables</t>
  </si>
  <si>
    <t>Observations</t>
  </si>
  <si>
    <t>Residual</t>
  </si>
  <si>
    <t>Intercept</t>
  </si>
  <si>
    <t>F</t>
  </si>
  <si>
    <t>Observation</t>
  </si>
  <si>
    <t>You are using the XLSTAT trial version. Number of days remaining until the trial expires: 14</t>
  </si>
  <si>
    <t>Confidence interval (%): 95</t>
  </si>
  <si>
    <t>Tolerance: 0.0001</t>
  </si>
  <si>
    <t>Summary statistics:</t>
  </si>
  <si>
    <t>Variable</t>
  </si>
  <si>
    <t>Obs. with missing data</t>
  </si>
  <si>
    <t>Obs. without missing data</t>
  </si>
  <si>
    <t>Minimum</t>
  </si>
  <si>
    <t>Maximum</t>
  </si>
  <si>
    <t>Std. deviation</t>
  </si>
  <si>
    <t>Correlation matrix:</t>
  </si>
  <si>
    <t>Regression of variable Prevalence of moderate or severe food insecurity in the total population (percent) (2022):</t>
  </si>
  <si>
    <t>Goodness of fit statistics (Prevalence of moderate or severe food insecurity in the total population (percent) (2022)):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</si>
  <si>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</si>
  <si>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</si>
  <si>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</si>
  <si>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</si>
  <si>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</si>
  <si>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</si>
  <si>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</si>
  <si>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</si>
  <si>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</si>
  <si>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</si>
  <si>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AICC</t>
  </si>
  <si>
    <t>SBC</t>
  </si>
  <si>
    <t>PC</t>
  </si>
  <si>
    <t>Analysis of variance (Prevalence of moderate or severe food insecurity in the total population (percent) (2022)):</t>
  </si>
  <si>
    <t>Source</t>
  </si>
  <si>
    <t>Sum of squares</t>
  </si>
  <si>
    <t>Mean squares</t>
  </si>
  <si>
    <t>Pr &gt; F</t>
  </si>
  <si>
    <t>p-values signification codes</t>
  </si>
  <si>
    <t>Model</t>
  </si>
  <si>
    <t>&lt;0.0001</t>
  </si>
  <si>
    <t>***</t>
  </si>
  <si>
    <t>Error</t>
  </si>
  <si>
    <t>Corrected Total</t>
  </si>
  <si>
    <t>Computed against model Y=Mean(Y)</t>
  </si>
  <si>
    <t>Signification codes: 0 &lt; *** &lt; 0.001 &lt; ** &lt; 0.01 &lt; * &lt; 0.05 &lt; . &lt; 0.1 &lt; ° &lt; 1</t>
  </si>
  <si>
    <t>Model parameters (Prevalence of moderate or severe food insecurity in the total population (percent) (2022)):</t>
  </si>
  <si>
    <t>Standard error</t>
  </si>
  <si>
    <t>t</t>
  </si>
  <si>
    <t>Pr &gt; |t|</t>
  </si>
  <si>
    <t>Lower bound (95%)</t>
  </si>
  <si>
    <t>Upper bound (95%)</t>
  </si>
  <si>
    <t>°</t>
  </si>
  <si>
    <t>*</t>
  </si>
  <si>
    <t>**</t>
  </si>
  <si>
    <t>Equation of the model (Prevalence of moderate or severe food insecurity in the total population (percent) (2022)):</t>
  </si>
  <si>
    <t>Standardized coefficients (Prevalence of moderate or severe food insecurity in the total population (percent) (2022)):</t>
  </si>
  <si>
    <t xml:space="preserve"> </t>
  </si>
  <si>
    <t>Predictions and residuals (Prevalence of moderate or severe food insecurity in the total population (percent) (2022)):</t>
  </si>
  <si>
    <t>Weight</t>
  </si>
  <si>
    <t>Pred(Prevalence of moderate or severe food insecurity in the total population (percent) (2022))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</si>
  <si>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</si>
  <si>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</si>
  <si>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</si>
  <si>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</si>
  <si>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</si>
  <si>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</si>
  <si>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</si>
  <si>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</si>
  <si>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</si>
  <si>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</si>
  <si>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</si>
  <si>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</si>
  <si>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</si>
  <si>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</si>
  <si>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</si>
  <si>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</si>
  <si>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</si>
  <si>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</si>
  <si>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</si>
  <si>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</si>
  <si>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</si>
  <si>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</si>
  <si>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</si>
  <si>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</si>
  <si>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</si>
  <si>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</si>
  <si>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</si>
  <si>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</si>
  <si>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</si>
  <si>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</si>
  <si>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</si>
  <si>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</si>
  <si>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</si>
  <si>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</si>
  <si>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</si>
  <si>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</si>
  <si>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</si>
  <si>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</si>
  <si>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</si>
  <si>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</si>
  <si>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</si>
  <si>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</si>
  <si>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</si>
  <si>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</si>
  <si>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</si>
  <si>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</si>
  <si>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</si>
  <si>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</si>
  <si>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</si>
  <si>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</si>
  <si>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</si>
  <si>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</si>
  <si>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</si>
  <si>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</si>
  <si>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</si>
  <si>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</si>
  <si>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</si>
  <si>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</si>
  <si>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</si>
  <si>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</si>
  <si>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</si>
  <si>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</si>
  <si>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</si>
  <si>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</si>
  <si>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</si>
  <si>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</si>
  <si>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</si>
  <si>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</si>
  <si>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</si>
  <si>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</si>
  <si>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</si>
  <si>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</si>
  <si>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</si>
  <si>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</si>
  <si>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</si>
  <si>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</si>
  <si>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</si>
  <si>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</si>
  <si>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</si>
  <si>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</si>
  <si>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</si>
  <si>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</si>
  <si>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</si>
  <si>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</si>
  <si>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</si>
  <si>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</si>
  <si>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</si>
  <si>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</si>
  <si>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</si>
  <si>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</si>
  <si>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</si>
  <si>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</si>
  <si>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</si>
  <si>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</si>
  <si>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</si>
  <si>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</si>
  <si>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</si>
  <si>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</si>
  <si>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</si>
  <si>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</si>
  <si>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</si>
  <si>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</si>
  <si>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</si>
  <si>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</si>
  <si>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</si>
  <si>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</si>
  <si>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</si>
  <si>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</si>
  <si>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</si>
  <si>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</si>
  <si>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</si>
  <si>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</si>
  <si>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</si>
  <si>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</si>
  <si>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</si>
  <si>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</si>
  <si>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</si>
  <si>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</si>
  <si>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</si>
  <si>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</si>
  <si>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</si>
  <si>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</si>
  <si>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</si>
  <si>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</si>
  <si>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</si>
  <si>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</si>
  <si>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</si>
  <si>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</si>
  <si>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</si>
  <si>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</si>
  <si>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</si>
  <si>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</si>
  <si>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</si>
  <si>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</si>
  <si>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</si>
  <si>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</si>
  <si>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</si>
  <si>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</si>
  <si>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</si>
  <si>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</si>
  <si>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</si>
  <si>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</si>
  <si>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</si>
  <si>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</si>
  <si>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</si>
  <si>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</si>
  <si>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</si>
  <si>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</si>
  <si>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</si>
  <si>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</si>
  <si>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</si>
  <si>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</si>
  <si>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</si>
  <si>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</si>
  <si>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</si>
  <si>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</si>
  <si>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</si>
  <si>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</si>
  <si>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</si>
  <si>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</si>
  <si>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</si>
  <si>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</si>
  <si>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</si>
  <si>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</si>
  <si>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</si>
  <si>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</si>
  <si>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</si>
  <si>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</si>
  <si>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</si>
  <si>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</si>
  <si>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</si>
  <si>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</si>
  <si>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</si>
  <si>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</si>
  <si>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</si>
  <si>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</si>
  <si>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</si>
  <si>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</si>
  <si>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</si>
  <si>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</si>
  <si>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</si>
  <si>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</si>
  <si>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</si>
  <si>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</si>
  <si>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</si>
  <si>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</si>
  <si>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</si>
  <si>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</si>
  <si>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</si>
  <si>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</si>
  <si>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</si>
  <si>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</si>
  <si>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</si>
  <si>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</si>
  <si>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</si>
  <si>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</si>
  <si>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</si>
  <si>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</si>
  <si>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</si>
  <si>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</si>
  <si>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</si>
  <si>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</si>
  <si>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r>
      <t>XLSTAT 2023.2.1414.1414 - Linear regression - Start time: 11/20/2023 at 13:11:39 / End time: 11/20/2023 at 13:11:40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</si>
  <si>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Book1 / Sheet = Geographical model / Range = 'Geographical model'!$H$1:$H$196 / 195 rows and 1 column</t>
  </si>
  <si>
    <t>X / Quantitative: Workbook = Book1 / Sheet = Geographical model / Range = 'Geographical model'!$A$1:$G$196 / 195 rows and 7 columns</t>
  </si>
  <si>
    <t>Prevalence of moderate or severe food insecurity in the total population (percent) (2022) = 4.48113391545186E-09+0.000315430720614262*Agricultural Land( %)+0.047317997758605*Co2-Emissions per ton-0.517395429257162*Population+0.394295908171062*Infant mortality+0.120329992436577*ideal temperature?+0.0202452251423781*Precipitation Depth (mm/year)-0.409184260757195*Human Development Index (2021)</t>
  </si>
  <si>
    <t>ln GDP per capita</t>
  </si>
  <si>
    <t>ln Minimum Wage</t>
  </si>
  <si>
    <t>Y / Dependent variables: Workbook = 2D dataset.xlsx / Sheet = Final Model / Range = 'Final Model'!$F$1:$F$196 / 195 rows and 1 column</t>
  </si>
  <si>
    <t>X / Quantitative: Workbook = 2D dataset.xlsx / Sheet = Final Model / Range = 'Final Model'!$A$1:$E$196 / 195 rows and 5 columns</t>
  </si>
  <si>
    <t/>
  </si>
  <si>
    <t>mean</t>
  </si>
  <si>
    <t>std</t>
  </si>
  <si>
    <t>ln(GDP per capita)</t>
  </si>
  <si>
    <t>ln(Minimum wage)</t>
  </si>
  <si>
    <t>Y / Dependent variables: Workbook = 2D dataset.xlsx / Sheet = Imputated, transformed, normal / Range = 'Imputated, transformed, normal'!$Q$1:$Q$196 / 195 rows and 1 column</t>
  </si>
  <si>
    <t>X / Quantitative: Workbook = 2D dataset.xlsx / Sheet = Imputated, transformed, normal / Range = 'Imputated, transformed, normal'!$B$1:$P$196 / 195 rows and 15 columns</t>
  </si>
  <si>
    <t>Prevalence of moderate or severe food insecurity in the total population (percent) (2022) = -0.0167779277914251*Agricultural Land( %)-0.192938460065539*Co2-Emissions per ton+0.00391919654142254*CPI+0.190102911288202*GDP-0.43119770850305*Population+0.418265580587202*Infant mortality-0.0790671209622455*ln(Minimum wage)-0.0290304486449647*Unemployment rate-0.0451090324630877*Population: Labor force participation (%)+0.0686813537478173*temperature+0.0509160084317979*ideal temperature?-0.0133941607204837*Precipitation Depth (mm/year)+0.192955255383813*Gini's index-0.0168372722075252*ln(GDP per capita)-0.350504414151306*Human Development Index (2021)</t>
  </si>
  <si>
    <r>
      <t>XLSTAT 2023.2.1414.1414 - Linear regression - Start time: 11/21/2023 at 15:25:57 / End time: 11/21/2023 at 15:25:59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</si>
  <si>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2D dataset.xlsx / Sheet = Economic Model / Range = 'Economic Model'!$H$1:$H$196 / 195 rows and 1 column</t>
  </si>
  <si>
    <t>X / Quantitative: Workbook = 2D dataset.xlsx / Sheet = Economic Model / Range = 'Economic Model'!$B$1:$G$196 / 195 rows and 6 columns</t>
  </si>
  <si>
    <t>Prevalence of moderate or severe food insecurity in the total population (percent) (2022) = 2.04293107194444E-09+0.0440132540760581*CPI+0.572228921028269*ln(Minimum wage)-0.00678599804070641*Unemployment rate+0.0174642973785813*Population: Labor force participation (%)+0.221879496648037*Gini's index-0.301371845394005*GDP</t>
  </si>
  <si>
    <r>
      <t>XLSTAT 2023.2.1414.1414 - Linear regression - Start time: 11/21/2023 at 15:35:32 / End time: 11/21/2023 at 15:35:34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</si>
  <si>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Prevalence of moderate or severe food insecurity in the total population (percent) (2022) = 0.00623325151938968*GDP-0.476157370671589*Population+0.560287474862891*Infant mortality+0.145292517961831*ln(Minimum wage)+0.229494581906798*Gini's index</t>
  </si>
  <si>
    <r>
      <t>XLSTAT 2023.2.1414.1414 - Linear regression - Start time: 11/21/2023 at 15:39:50 / End time: 11/21/2023 at 15:39:52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</si>
  <si>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Time series: Workbook = 2D dataset.xlsx / Sheet = Final Model / Range = 'Final Model'!$G$1:$G$196 / 195 rows and 1 column</t>
  </si>
  <si>
    <t>X / Explanatory variables: Workbook = 2D dataset.xlsx / Sheet = Final Model / Range = 'Final Model'!$A$1:$F$196 / 195 rows and 6 columns</t>
  </si>
  <si>
    <t>Significance level (%): 5</t>
  </si>
  <si>
    <t>White / Squared terms only test / Residual:</t>
  </si>
  <si>
    <t>LM (Observed value)</t>
  </si>
  <si>
    <t>LM (Critical value)</t>
  </si>
  <si>
    <t>p-value (Two-tailed)</t>
  </si>
  <si>
    <t>alpha</t>
  </si>
  <si>
    <t>Test interpretation:</t>
  </si>
  <si>
    <t>H0: Residuals are homoscedastic</t>
  </si>
  <si>
    <t>Ha: Residuals are heteroscedastic</t>
  </si>
  <si>
    <t>As the computed p-value is lower than the significance level alpha=0.05, one should reject the null hypothesis H0, and accept the alternative hypothesis Ha.</t>
  </si>
  <si>
    <t>Summary:</t>
  </si>
  <si>
    <t>White / Squared terms only</t>
  </si>
  <si>
    <r>
      <t>XLSTAT 2023.2.1414.1414 - Tests for heteroscedasticity - Start time: 11/21/2023 at 16:56:21 / End time: 11/21/2023 at 16:56:21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</si>
  <si>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Sorted residuals</t>
  </si>
  <si>
    <t>quantile</t>
  </si>
  <si>
    <t>standard</t>
  </si>
  <si>
    <t>Statistic</t>
  </si>
  <si>
    <t>VIF</t>
  </si>
  <si>
    <t>Fitted values</t>
  </si>
  <si>
    <t>Agricultural Land (%)</t>
  </si>
  <si>
    <t>Infant mortality (0-100)</t>
  </si>
  <si>
    <t>Human Development Index (2021) (0 to 1)</t>
  </si>
  <si>
    <t>Standardized coefficient</t>
  </si>
  <si>
    <t>Standard deviation</t>
  </si>
  <si>
    <t>Predicting food insecurity index of a country</t>
  </si>
  <si>
    <t>Infant mortality rate</t>
  </si>
  <si>
    <t>Minimum Wage</t>
  </si>
  <si>
    <t>GDP (in USD)</t>
  </si>
  <si>
    <t>Infant mortality rate (%) (0-100)</t>
  </si>
  <si>
    <t>Minimum Wage (USD per day)</t>
  </si>
  <si>
    <t>Gini Index</t>
  </si>
  <si>
    <t>Gini Index (from 0 to 100)</t>
  </si>
  <si>
    <t>Predicted food insecurity index (in %)</t>
  </si>
  <si>
    <t>Predicted value normalised</t>
  </si>
  <si>
    <t>Prevalence of food insecurity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</si>
</sst>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0.0000000"/>
    <numFmt numFmtId="165" formatCode="0.000"/>
    <numFmt numFmtId="166" formatCode="[&lt;0.0001]&quot;&lt;0.0001&quot;;0.000"/>
  </numFmts>
  <fonts count="1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name val="Calibri"/>
      <family val="2"/>
      <scheme val="minor"/>
    </font>
    <font>
      <sz val="12"/>
      <color rgb="FF00894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78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2A749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95217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95217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10" fontId="0" fillId="0" borderId="0" xfId="0" applyNumberFormat="1"/>
    <xf numFmtId="3" fontId="0" fillId="0" borderId="0" xfId="0" applyNumberFormat="1"/>
    <xf numFmtId="6" fontId="0" fillId="0" borderId="0" xfId="0" applyNumberFormat="1"/>
    <xf numFmtId="0" fontId="1" fillId="6" borderId="0" xfId="0" applyFont="1" applyFill="1" applyAlignment="1">
      <alignment horizontal="left"/>
    </xf>
    <xf numFmtId="164" fontId="0" fillId="0" borderId="0" xfId="0" applyNumberFormat="1"/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/>
    <xf numFmtId="8" fontId="1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3" borderId="0" xfId="0" applyFont="1" applyFill="1" applyAlignment="1">
      <alignment horizontal="left"/>
    </xf>
    <xf numFmtId="11" fontId="0" fillId="0" borderId="0" xfId="0" applyNumberFormat="1"/>
    <xf numFmtId="0" fontId="4" fillId="10" borderId="0" xfId="0" applyFont="1" applyFill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/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49" fontId="1" fillId="0" borderId="0" xfId="0" applyNumberFormat="1" applyFont="1"/>
    <xf numFmtId="165" fontId="1" fillId="0" borderId="0" xfId="0" applyNumberFormat="1" applyFont="1" applyAlignment="1">
      <alignment horizontal="center"/>
    </xf>
    <xf numFmtId="49" fontId="1" fillId="0" borderId="2" xfId="0" applyNumberFormat="1" applyFont="1" applyBorder="1"/>
    <xf numFmtId="0" fontId="1" fillId="0" borderId="2" xfId="0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/>
    <xf numFmtId="0" fontId="7" fillId="0" borderId="3" xfId="0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49" fontId="8" fillId="0" borderId="2" xfId="0" applyNumberFormat="1" applyFont="1" applyBorder="1"/>
    <xf numFmtId="165" fontId="8" fillId="0" borderId="2" xfId="0" applyNumberFormat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6" fontId="7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0" fillId="0" borderId="0" xfId="0" applyFont="1"/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11" fontId="1" fillId="0" borderId="0" xfId="0" applyNumberFormat="1" applyFont="1"/>
    <xf numFmtId="0" fontId="4" fillId="12" borderId="0" xfId="0" applyFont="1" applyFill="1" applyAlignment="1">
      <alignment vertical="center"/>
    </xf>
    <xf numFmtId="0" fontId="11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2" xfId="0" applyNumberFormat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49" fontId="0" fillId="0" borderId="3" xfId="0" applyNumberFormat="1" applyBorder="1"/>
    <xf numFmtId="165" fontId="0" fillId="0" borderId="3" xfId="0" applyNumberForma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Border="1" applyAlignment="1">
      <alignment horizontal="center"/>
    </xf>
    <xf numFmtId="0" fontId="12" fillId="0" borderId="0" xfId="0" applyFont="1"/>
    <xf numFmtId="0" fontId="0" fillId="0" borderId="3" xfId="0" applyBorder="1" applyAlignment="1">
      <alignment horizontal="center"/>
    </xf>
    <xf numFmtId="165" fontId="0" fillId="11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6" borderId="0" xfId="0" applyNumberFormat="1" applyFill="1"/>
    <xf numFmtId="49" fontId="0" fillId="6" borderId="2" xfId="0" applyNumberFormat="1" applyFill="1" applyBorder="1"/>
    <xf numFmtId="165" fontId="0" fillId="3" borderId="3" xfId="0" applyNumberFormat="1" applyFill="1" applyBorder="1" applyAlignment="1">
      <alignment horizontal="center"/>
    </xf>
    <xf numFmtId="49" fontId="13" fillId="0" borderId="0" xfId="0" applyNumberFormat="1" applyFont="1"/>
    <xf numFmtId="49" fontId="13" fillId="0" borderId="2" xfId="0" applyNumberFormat="1" applyFont="1" applyBorder="1"/>
    <xf numFmtId="0" fontId="1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165" fontId="13" fillId="0" borderId="0" xfId="0" applyNumberFormat="1" applyFont="1" applyAlignment="1">
      <alignment horizontal="center"/>
    </xf>
    <xf numFmtId="165" fontId="13" fillId="0" borderId="2" xfId="0" applyNumberFormat="1" applyFont="1" applyBorder="1" applyAlignment="1">
      <alignment horizontal="center"/>
    </xf>
    <xf numFmtId="49" fontId="0" fillId="0" borderId="4" xfId="0" applyNumberFormat="1" applyBorder="1"/>
    <xf numFmtId="166" fontId="11" fillId="0" borderId="4" xfId="0" applyNumberFormat="1" applyFont="1" applyBorder="1" applyAlignment="1">
      <alignment horizontal="center"/>
    </xf>
    <xf numFmtId="166" fontId="0" fillId="11" borderId="0" xfId="0" applyNumberFormat="1" applyFill="1" applyAlignment="1">
      <alignment horizontal="center"/>
    </xf>
    <xf numFmtId="0" fontId="0" fillId="0" borderId="1" xfId="0" applyBorder="1" applyAlignment="1">
      <alignment horizontal="center" vertical="center"/>
    </xf>
    <xf numFmtId="165" fontId="0" fillId="0" borderId="4" xfId="0" applyNumberFormat="1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3" fillId="10" borderId="0" xfId="0" applyFont="1" applyFill="1" applyAlignment="1">
      <alignment vertical="center" wrapText="1"/>
    </xf>
    <xf numFmtId="0" fontId="0" fillId="0" borderId="0" xfId="0" applyAlignment="1">
      <alignment wrapText="1"/>
    </xf>
    <xf numFmtId="165" fontId="0" fillId="6" borderId="1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5" xfId="0" applyBorder="1"/>
    <xf numFmtId="49" fontId="0" fillId="0" borderId="0" xfId="0" applyNumberFormat="1" applyFill="1" applyBorder="1"/>
    <xf numFmtId="0" fontId="0" fillId="4" borderId="0" xfId="0" applyFill="1"/>
    <xf numFmtId="49" fontId="0" fillId="0" borderId="5" xfId="0" applyNumberFormat="1" applyFill="1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land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Scatterplots!$C$2:$C$147</c:f>
              <c:numCache>
                <c:formatCode>0.00%</c:formatCode>
                <c:ptCount val="146"/>
                <c:pt idx="0">
                  <c:v>0.58099999999999996</c:v>
                </c:pt>
                <c:pt idx="1">
                  <c:v>0.43099999999999999</c:v>
                </c:pt>
                <c:pt idx="2">
                  <c:v>0.17399999999999999</c:v>
                </c:pt>
                <c:pt idx="3">
                  <c:v>0.47499999999999998</c:v>
                </c:pt>
                <c:pt idx="4">
                  <c:v>0.20499999999999999</c:v>
                </c:pt>
                <c:pt idx="5">
                  <c:v>0.54300000000000004</c:v>
                </c:pt>
                <c:pt idx="6">
                  <c:v>0.58899999999999997</c:v>
                </c:pt>
                <c:pt idx="7">
                  <c:v>0.48199999999999998</c:v>
                </c:pt>
                <c:pt idx="8">
                  <c:v>0.32400000000000001</c:v>
                </c:pt>
                <c:pt idx="9">
                  <c:v>0.57699999999999996</c:v>
                </c:pt>
                <c:pt idx="10">
                  <c:v>1.4E-2</c:v>
                </c:pt>
                <c:pt idx="11">
                  <c:v>0.70599999999999996</c:v>
                </c:pt>
                <c:pt idx="12">
                  <c:v>0.23300000000000001</c:v>
                </c:pt>
                <c:pt idx="13">
                  <c:v>0.44600000000000001</c:v>
                </c:pt>
                <c:pt idx="14">
                  <c:v>7.0000000000000007E-2</c:v>
                </c:pt>
                <c:pt idx="15">
                  <c:v>0.33300000000000002</c:v>
                </c:pt>
                <c:pt idx="16">
                  <c:v>0.43099999999999999</c:v>
                </c:pt>
                <c:pt idx="17">
                  <c:v>0.45600000000000002</c:v>
                </c:pt>
                <c:pt idx="18">
                  <c:v>0.33900000000000002</c:v>
                </c:pt>
                <c:pt idx="19">
                  <c:v>0.46300000000000002</c:v>
                </c:pt>
                <c:pt idx="20">
                  <c:v>0.442</c:v>
                </c:pt>
                <c:pt idx="21">
                  <c:v>0.19600000000000001</c:v>
                </c:pt>
                <c:pt idx="22">
                  <c:v>0.309</c:v>
                </c:pt>
                <c:pt idx="23">
                  <c:v>0.20599999999999999</c:v>
                </c:pt>
                <c:pt idx="24">
                  <c:v>6.9000000000000006E-2</c:v>
                </c:pt>
                <c:pt idx="25">
                  <c:v>8.2000000000000003E-2</c:v>
                </c:pt>
                <c:pt idx="26">
                  <c:v>0.21199999999999999</c:v>
                </c:pt>
                <c:pt idx="27">
                  <c:v>0.71499999999999997</c:v>
                </c:pt>
                <c:pt idx="28">
                  <c:v>0.311</c:v>
                </c:pt>
                <c:pt idx="29">
                  <c:v>0.34499999999999997</c:v>
                </c:pt>
                <c:pt idx="30">
                  <c:v>0.27600000000000002</c:v>
                </c:pt>
                <c:pt idx="31">
                  <c:v>0.45200000000000001</c:v>
                </c:pt>
                <c:pt idx="32">
                  <c:v>0.11600000000000001</c:v>
                </c:pt>
                <c:pt idx="33">
                  <c:v>0.62</c:v>
                </c:pt>
                <c:pt idx="34">
                  <c:v>0.73399999999999999</c:v>
                </c:pt>
                <c:pt idx="35">
                  <c:v>0.48699999999999999</c:v>
                </c:pt>
                <c:pt idx="36">
                  <c:v>0.222</c:v>
                </c:pt>
                <c:pt idx="37">
                  <c:v>3.7999999999999999E-2</c:v>
                </c:pt>
                <c:pt idx="38">
                  <c:v>0.76400000000000001</c:v>
                </c:pt>
                <c:pt idx="39">
                  <c:v>0.23100000000000001</c:v>
                </c:pt>
                <c:pt idx="41">
                  <c:v>0.36299999999999999</c:v>
                </c:pt>
                <c:pt idx="42">
                  <c:v>0.23300000000000001</c:v>
                </c:pt>
                <c:pt idx="43">
                  <c:v>7.4999999999999997E-2</c:v>
                </c:pt>
                <c:pt idx="44">
                  <c:v>0.52400000000000002</c:v>
                </c:pt>
                <c:pt idx="45">
                  <c:v>0.59799999999999998</c:v>
                </c:pt>
                <c:pt idx="46">
                  <c:v>0.34499999999999997</c:v>
                </c:pt>
                <c:pt idx="47">
                  <c:v>0.47699999999999998</c:v>
                </c:pt>
                <c:pt idx="48">
                  <c:v>0.69</c:v>
                </c:pt>
                <c:pt idx="49">
                  <c:v>0.47599999999999998</c:v>
                </c:pt>
                <c:pt idx="50">
                  <c:v>0.23499999999999999</c:v>
                </c:pt>
                <c:pt idx="51">
                  <c:v>0.36</c:v>
                </c:pt>
                <c:pt idx="52">
                  <c:v>0.59</c:v>
                </c:pt>
                <c:pt idx="53">
                  <c:v>0.57999999999999996</c:v>
                </c:pt>
                <c:pt idx="54">
                  <c:v>0.66800000000000004</c:v>
                </c:pt>
                <c:pt idx="55">
                  <c:v>0.28899999999999998</c:v>
                </c:pt>
                <c:pt idx="56">
                  <c:v>0.58399999999999996</c:v>
                </c:pt>
                <c:pt idx="57">
                  <c:v>0.187</c:v>
                </c:pt>
                <c:pt idx="58">
                  <c:v>0.315</c:v>
                </c:pt>
                <c:pt idx="59">
                  <c:v>0.28199999999999997</c:v>
                </c:pt>
                <c:pt idx="60">
                  <c:v>0.64500000000000002</c:v>
                </c:pt>
                <c:pt idx="61">
                  <c:v>0.246</c:v>
                </c:pt>
                <c:pt idx="62">
                  <c:v>0.432</c:v>
                </c:pt>
                <c:pt idx="63">
                  <c:v>0.41</c:v>
                </c:pt>
                <c:pt idx="64">
                  <c:v>0.123</c:v>
                </c:pt>
                <c:pt idx="65">
                  <c:v>0.80400000000000005</c:v>
                </c:pt>
                <c:pt idx="66">
                  <c:v>0.48499999999999999</c:v>
                </c:pt>
                <c:pt idx="67">
                  <c:v>0.42</c:v>
                </c:pt>
                <c:pt idx="68">
                  <c:v>8.4000000000000005E-2</c:v>
                </c:pt>
                <c:pt idx="69">
                  <c:v>0.55000000000000004</c:v>
                </c:pt>
                <c:pt idx="70">
                  <c:v>0.10299999999999999</c:v>
                </c:pt>
                <c:pt idx="71">
                  <c:v>0.311</c:v>
                </c:pt>
                <c:pt idx="72">
                  <c:v>0.64300000000000002</c:v>
                </c:pt>
                <c:pt idx="73">
                  <c:v>0.77600000000000002</c:v>
                </c:pt>
                <c:pt idx="74">
                  <c:v>0.28000000000000003</c:v>
                </c:pt>
                <c:pt idx="75">
                  <c:v>8.6999999999999994E-2</c:v>
                </c:pt>
                <c:pt idx="76">
                  <c:v>0.47199999999999998</c:v>
                </c:pt>
                <c:pt idx="77">
                  <c:v>0.53700000000000003</c:v>
                </c:pt>
                <c:pt idx="78">
                  <c:v>0.71199999999999997</c:v>
                </c:pt>
                <c:pt idx="79">
                  <c:v>0.61399999999999999</c:v>
                </c:pt>
                <c:pt idx="80">
                  <c:v>0.26300000000000001</c:v>
                </c:pt>
                <c:pt idx="81">
                  <c:v>0.26300000000000001</c:v>
                </c:pt>
                <c:pt idx="82">
                  <c:v>0.32400000000000001</c:v>
                </c:pt>
                <c:pt idx="83">
                  <c:v>0.38500000000000001</c:v>
                </c:pt>
                <c:pt idx="84">
                  <c:v>0.42399999999999999</c:v>
                </c:pt>
                <c:pt idx="85">
                  <c:v>0.54600000000000004</c:v>
                </c:pt>
                <c:pt idx="86">
                  <c:v>0.74199999999999999</c:v>
                </c:pt>
                <c:pt idx="87">
                  <c:v>0.71499999999999997</c:v>
                </c:pt>
                <c:pt idx="88">
                  <c:v>0.19</c:v>
                </c:pt>
                <c:pt idx="89">
                  <c:v>0.63500000000000001</c:v>
                </c:pt>
                <c:pt idx="90">
                  <c:v>0.19500000000000001</c:v>
                </c:pt>
                <c:pt idx="91">
                  <c:v>0.47099999999999997</c:v>
                </c:pt>
                <c:pt idx="92">
                  <c:v>0.28699999999999998</c:v>
                </c:pt>
                <c:pt idx="93">
                  <c:v>0.53300000000000003</c:v>
                </c:pt>
                <c:pt idx="94">
                  <c:v>0.40500000000000003</c:v>
                </c:pt>
                <c:pt idx="95">
                  <c:v>0.36099999999999999</c:v>
                </c:pt>
                <c:pt idx="96">
                  <c:v>0.77700000000000002</c:v>
                </c:pt>
                <c:pt idx="98">
                  <c:v>2.7E-2</c:v>
                </c:pt>
                <c:pt idx="99">
                  <c:v>0.47799999999999998</c:v>
                </c:pt>
                <c:pt idx="100">
                  <c:v>0.55100000000000005</c:v>
                </c:pt>
                <c:pt idx="101">
                  <c:v>0.41699999999999998</c:v>
                </c:pt>
                <c:pt idx="102">
                  <c:v>0.46899999999999997</c:v>
                </c:pt>
                <c:pt idx="103">
                  <c:v>0.39500000000000002</c:v>
                </c:pt>
                <c:pt idx="104">
                  <c:v>0.58799999999999997</c:v>
                </c:pt>
                <c:pt idx="105">
                  <c:v>0.13300000000000001</c:v>
                </c:pt>
                <c:pt idx="106">
                  <c:v>0.23100000000000001</c:v>
                </c:pt>
                <c:pt idx="107">
                  <c:v>0.17399999999999999</c:v>
                </c:pt>
                <c:pt idx="108">
                  <c:v>0.25600000000000001</c:v>
                </c:pt>
                <c:pt idx="109">
                  <c:v>0.124</c:v>
                </c:pt>
                <c:pt idx="110">
                  <c:v>0.50700000000000001</c:v>
                </c:pt>
                <c:pt idx="111">
                  <c:v>0.46100000000000002</c:v>
                </c:pt>
                <c:pt idx="112">
                  <c:v>0.39300000000000002</c:v>
                </c:pt>
                <c:pt idx="113">
                  <c:v>3.4000000000000002E-2</c:v>
                </c:pt>
                <c:pt idx="114">
                  <c:v>0.54700000000000004</c:v>
                </c:pt>
                <c:pt idx="115">
                  <c:v>8.9999999999999993E-3</c:v>
                </c:pt>
                <c:pt idx="116">
                  <c:v>0.39200000000000002</c:v>
                </c:pt>
                <c:pt idx="117">
                  <c:v>0.307</c:v>
                </c:pt>
                <c:pt idx="118">
                  <c:v>0.70299999999999996</c:v>
                </c:pt>
                <c:pt idx="119">
                  <c:v>0.79800000000000004</c:v>
                </c:pt>
                <c:pt idx="120">
                  <c:v>0.17399999999999999</c:v>
                </c:pt>
                <c:pt idx="122">
                  <c:v>0.52600000000000002</c:v>
                </c:pt>
                <c:pt idx="123">
                  <c:v>0.437</c:v>
                </c:pt>
                <c:pt idx="124">
                  <c:v>0.28699999999999998</c:v>
                </c:pt>
                <c:pt idx="125">
                  <c:v>6.0000000000000001E-3</c:v>
                </c:pt>
                <c:pt idx="126">
                  <c:v>7.3999999999999996E-2</c:v>
                </c:pt>
                <c:pt idx="127">
                  <c:v>0.38400000000000001</c:v>
                </c:pt>
                <c:pt idx="128">
                  <c:v>0.44800000000000001</c:v>
                </c:pt>
                <c:pt idx="129">
                  <c:v>0.433</c:v>
                </c:pt>
                <c:pt idx="130">
                  <c:v>0.70199999999999996</c:v>
                </c:pt>
                <c:pt idx="131">
                  <c:v>0.45800000000000002</c:v>
                </c:pt>
                <c:pt idx="132">
                  <c:v>0.105</c:v>
                </c:pt>
                <c:pt idx="133">
                  <c:v>0.64800000000000002</c:v>
                </c:pt>
                <c:pt idx="134">
                  <c:v>0.71899999999999997</c:v>
                </c:pt>
                <c:pt idx="135">
                  <c:v>0.71699999999999997</c:v>
                </c:pt>
                <c:pt idx="136">
                  <c:v>5.5E-2</c:v>
                </c:pt>
                <c:pt idx="137">
                  <c:v>0.71699999999999997</c:v>
                </c:pt>
                <c:pt idx="138">
                  <c:v>0.44400000000000001</c:v>
                </c:pt>
                <c:pt idx="139">
                  <c:v>0.82599999999999996</c:v>
                </c:pt>
                <c:pt idx="140">
                  <c:v>0.629</c:v>
                </c:pt>
                <c:pt idx="141">
                  <c:v>0.153</c:v>
                </c:pt>
                <c:pt idx="142">
                  <c:v>0.39300000000000002</c:v>
                </c:pt>
                <c:pt idx="143">
                  <c:v>0.44600000000000001</c:v>
                </c:pt>
                <c:pt idx="144">
                  <c:v>0.32100000000000001</c:v>
                </c:pt>
                <c:pt idx="145">
                  <c:v>0.41899999999999998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E-9846-BBE1-31F6C1BA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Scatterplots!$D$2:$D$147</c:f>
              <c:numCache>
                <c:formatCode>#,##0</c:formatCode>
                <c:ptCount val="146"/>
                <c:pt idx="0">
                  <c:v>8672</c:v>
                </c:pt>
                <c:pt idx="1">
                  <c:v>4536</c:v>
                </c:pt>
                <c:pt idx="2">
                  <c:v>150006</c:v>
                </c:pt>
                <c:pt idx="3">
                  <c:v>34693</c:v>
                </c:pt>
                <c:pt idx="4" formatCode="General">
                  <c:v>557</c:v>
                </c:pt>
                <c:pt idx="5">
                  <c:v>201348</c:v>
                </c:pt>
                <c:pt idx="6">
                  <c:v>5156</c:v>
                </c:pt>
                <c:pt idx="7">
                  <c:v>375908</c:v>
                </c:pt>
                <c:pt idx="8">
                  <c:v>61448</c:v>
                </c:pt>
                <c:pt idx="9">
                  <c:v>37620</c:v>
                </c:pt>
                <c:pt idx="10">
                  <c:v>1786</c:v>
                </c:pt>
                <c:pt idx="11">
                  <c:v>84246</c:v>
                </c:pt>
                <c:pt idx="12">
                  <c:v>1276</c:v>
                </c:pt>
                <c:pt idx="13">
                  <c:v>96889</c:v>
                </c:pt>
                <c:pt idx="14" formatCode="General">
                  <c:v>568</c:v>
                </c:pt>
                <c:pt idx="15">
                  <c:v>6476</c:v>
                </c:pt>
                <c:pt idx="16">
                  <c:v>21848</c:v>
                </c:pt>
                <c:pt idx="17">
                  <c:v>6340</c:v>
                </c:pt>
                <c:pt idx="18">
                  <c:v>462299</c:v>
                </c:pt>
                <c:pt idx="19">
                  <c:v>41708</c:v>
                </c:pt>
                <c:pt idx="20">
                  <c:v>3418</c:v>
                </c:pt>
                <c:pt idx="21" formatCode="General">
                  <c:v>543</c:v>
                </c:pt>
                <c:pt idx="22">
                  <c:v>9919</c:v>
                </c:pt>
                <c:pt idx="23">
                  <c:v>8291</c:v>
                </c:pt>
                <c:pt idx="24">
                  <c:v>544894</c:v>
                </c:pt>
                <c:pt idx="25" formatCode="General">
                  <c:v>297</c:v>
                </c:pt>
                <c:pt idx="26">
                  <c:v>85822</c:v>
                </c:pt>
                <c:pt idx="27" formatCode="General">
                  <c:v>202</c:v>
                </c:pt>
                <c:pt idx="28">
                  <c:v>3282</c:v>
                </c:pt>
                <c:pt idx="29">
                  <c:v>8023</c:v>
                </c:pt>
                <c:pt idx="30">
                  <c:v>17488</c:v>
                </c:pt>
                <c:pt idx="31">
                  <c:v>102218</c:v>
                </c:pt>
                <c:pt idx="32">
                  <c:v>2021</c:v>
                </c:pt>
                <c:pt idx="33">
                  <c:v>31786</c:v>
                </c:pt>
                <c:pt idx="34" formatCode="General">
                  <c:v>620</c:v>
                </c:pt>
                <c:pt idx="35">
                  <c:v>25258</c:v>
                </c:pt>
                <c:pt idx="36">
                  <c:v>41155</c:v>
                </c:pt>
                <c:pt idx="37">
                  <c:v>238560</c:v>
                </c:pt>
                <c:pt idx="38">
                  <c:v>7169</c:v>
                </c:pt>
                <c:pt idx="39">
                  <c:v>16590</c:v>
                </c:pt>
                <c:pt idx="41">
                  <c:v>14870</c:v>
                </c:pt>
                <c:pt idx="42">
                  <c:v>2046</c:v>
                </c:pt>
                <c:pt idx="43">
                  <c:v>45871</c:v>
                </c:pt>
                <c:pt idx="44">
                  <c:v>303276</c:v>
                </c:pt>
                <c:pt idx="45" formatCode="General">
                  <c:v>532</c:v>
                </c:pt>
                <c:pt idx="46">
                  <c:v>10128</c:v>
                </c:pt>
                <c:pt idx="47">
                  <c:v>727973</c:v>
                </c:pt>
                <c:pt idx="48">
                  <c:v>16670</c:v>
                </c:pt>
                <c:pt idx="49">
                  <c:v>62434</c:v>
                </c:pt>
                <c:pt idx="50" formatCode="General">
                  <c:v>268</c:v>
                </c:pt>
                <c:pt idx="51">
                  <c:v>16777</c:v>
                </c:pt>
                <c:pt idx="52">
                  <c:v>2996</c:v>
                </c:pt>
                <c:pt idx="53" formatCode="General">
                  <c:v>293</c:v>
                </c:pt>
                <c:pt idx="54">
                  <c:v>2978</c:v>
                </c:pt>
                <c:pt idx="55">
                  <c:v>9813</c:v>
                </c:pt>
                <c:pt idx="56">
                  <c:v>45537</c:v>
                </c:pt>
                <c:pt idx="57">
                  <c:v>2065</c:v>
                </c:pt>
                <c:pt idx="58">
                  <c:v>563325</c:v>
                </c:pt>
                <c:pt idx="59">
                  <c:v>661710</c:v>
                </c:pt>
                <c:pt idx="60">
                  <c:v>37711</c:v>
                </c:pt>
                <c:pt idx="61">
                  <c:v>65166</c:v>
                </c:pt>
                <c:pt idx="62">
                  <c:v>320411</c:v>
                </c:pt>
                <c:pt idx="63">
                  <c:v>8225</c:v>
                </c:pt>
                <c:pt idx="64">
                  <c:v>1135886</c:v>
                </c:pt>
                <c:pt idx="65">
                  <c:v>247207</c:v>
                </c:pt>
                <c:pt idx="66">
                  <c:v>17910</c:v>
                </c:pt>
                <c:pt idx="67" formatCode="General">
                  <c:v>66</c:v>
                </c:pt>
                <c:pt idx="68">
                  <c:v>98734</c:v>
                </c:pt>
                <c:pt idx="69">
                  <c:v>9787</c:v>
                </c:pt>
                <c:pt idx="70">
                  <c:v>17763</c:v>
                </c:pt>
                <c:pt idx="71">
                  <c:v>7004</c:v>
                </c:pt>
                <c:pt idx="72">
                  <c:v>24796</c:v>
                </c:pt>
                <c:pt idx="73">
                  <c:v>2512</c:v>
                </c:pt>
                <c:pt idx="74">
                  <c:v>1386</c:v>
                </c:pt>
                <c:pt idx="75">
                  <c:v>50564</c:v>
                </c:pt>
                <c:pt idx="76">
                  <c:v>12963</c:v>
                </c:pt>
                <c:pt idx="77">
                  <c:v>8988</c:v>
                </c:pt>
                <c:pt idx="78">
                  <c:v>3905</c:v>
                </c:pt>
                <c:pt idx="79">
                  <c:v>1298</c:v>
                </c:pt>
                <c:pt idx="80">
                  <c:v>248289</c:v>
                </c:pt>
                <c:pt idx="81">
                  <c:v>1445</c:v>
                </c:pt>
                <c:pt idx="82">
                  <c:v>1342</c:v>
                </c:pt>
                <c:pt idx="83">
                  <c:v>2739</c:v>
                </c:pt>
                <c:pt idx="84">
                  <c:v>4349</c:v>
                </c:pt>
                <c:pt idx="85">
                  <c:v>486406</c:v>
                </c:pt>
                <c:pt idx="86">
                  <c:v>5115</c:v>
                </c:pt>
                <c:pt idx="87">
                  <c:v>25368</c:v>
                </c:pt>
                <c:pt idx="88">
                  <c:v>2017</c:v>
                </c:pt>
                <c:pt idx="89">
                  <c:v>7943</c:v>
                </c:pt>
                <c:pt idx="90">
                  <c:v>25280</c:v>
                </c:pt>
                <c:pt idx="91">
                  <c:v>4228</c:v>
                </c:pt>
                <c:pt idx="92">
                  <c:v>9105</c:v>
                </c:pt>
                <c:pt idx="93">
                  <c:v>170780</c:v>
                </c:pt>
                <c:pt idx="94">
                  <c:v>34382</c:v>
                </c:pt>
                <c:pt idx="95">
                  <c:v>2017</c:v>
                </c:pt>
                <c:pt idx="96">
                  <c:v>120369</c:v>
                </c:pt>
                <c:pt idx="98">
                  <c:v>41023</c:v>
                </c:pt>
                <c:pt idx="99">
                  <c:v>201150</c:v>
                </c:pt>
                <c:pt idx="100">
                  <c:v>7407</c:v>
                </c:pt>
                <c:pt idx="101">
                  <c:v>122287</c:v>
                </c:pt>
                <c:pt idx="102">
                  <c:v>299037</c:v>
                </c:pt>
                <c:pt idx="103">
                  <c:v>48742</c:v>
                </c:pt>
                <c:pt idx="104">
                  <c:v>69259</c:v>
                </c:pt>
                <c:pt idx="105">
                  <c:v>1732027</c:v>
                </c:pt>
                <c:pt idx="106" formatCode="General">
                  <c:v>238</c:v>
                </c:pt>
                <c:pt idx="107" formatCode="General">
                  <c:v>414</c:v>
                </c:pt>
                <c:pt idx="108" formatCode="General">
                  <c:v>220</c:v>
                </c:pt>
                <c:pt idx="109" formatCode="General">
                  <c:v>246</c:v>
                </c:pt>
                <c:pt idx="110" formatCode="General">
                  <c:v>121</c:v>
                </c:pt>
                <c:pt idx="111">
                  <c:v>10902</c:v>
                </c:pt>
                <c:pt idx="112">
                  <c:v>45221</c:v>
                </c:pt>
                <c:pt idx="113" formatCode="General">
                  <c:v>605</c:v>
                </c:pt>
                <c:pt idx="114">
                  <c:v>1093</c:v>
                </c:pt>
                <c:pt idx="115">
                  <c:v>37535</c:v>
                </c:pt>
                <c:pt idx="116">
                  <c:v>32424</c:v>
                </c:pt>
                <c:pt idx="117">
                  <c:v>12633</c:v>
                </c:pt>
                <c:pt idx="118" formatCode="General">
                  <c:v>645</c:v>
                </c:pt>
                <c:pt idx="119">
                  <c:v>476644</c:v>
                </c:pt>
                <c:pt idx="120">
                  <c:v>620302</c:v>
                </c:pt>
                <c:pt idx="121">
                  <c:v>1727</c:v>
                </c:pt>
                <c:pt idx="122">
                  <c:v>244002</c:v>
                </c:pt>
                <c:pt idx="123">
                  <c:v>23362</c:v>
                </c:pt>
                <c:pt idx="124">
                  <c:v>20000</c:v>
                </c:pt>
                <c:pt idx="125">
                  <c:v>1738</c:v>
                </c:pt>
                <c:pt idx="126">
                  <c:v>43252</c:v>
                </c:pt>
                <c:pt idx="127">
                  <c:v>34477</c:v>
                </c:pt>
                <c:pt idx="128">
                  <c:v>11973</c:v>
                </c:pt>
                <c:pt idx="129">
                  <c:v>283763</c:v>
                </c:pt>
                <c:pt idx="130">
                  <c:v>3000</c:v>
                </c:pt>
                <c:pt idx="131" formatCode="General">
                  <c:v>128</c:v>
                </c:pt>
                <c:pt idx="132">
                  <c:v>43868</c:v>
                </c:pt>
                <c:pt idx="133">
                  <c:v>29937</c:v>
                </c:pt>
                <c:pt idx="134">
                  <c:v>5680</c:v>
                </c:pt>
                <c:pt idx="135">
                  <c:v>202250</c:v>
                </c:pt>
                <c:pt idx="136">
                  <c:v>206324</c:v>
                </c:pt>
                <c:pt idx="137">
                  <c:v>379025</c:v>
                </c:pt>
                <c:pt idx="138">
                  <c:v>5006302</c:v>
                </c:pt>
                <c:pt idx="139">
                  <c:v>6766</c:v>
                </c:pt>
                <c:pt idx="140">
                  <c:v>91811</c:v>
                </c:pt>
                <c:pt idx="141" formatCode="General">
                  <c:v>147</c:v>
                </c:pt>
                <c:pt idx="142">
                  <c:v>192668</c:v>
                </c:pt>
                <c:pt idx="143">
                  <c:v>10609</c:v>
                </c:pt>
                <c:pt idx="144">
                  <c:v>5141</c:v>
                </c:pt>
                <c:pt idx="145">
                  <c:v>10983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D-B244-B058-A074C025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Scatterplots!$E$2:$E$147</c:f>
              <c:numCache>
                <c:formatCode>General</c:formatCode>
                <c:ptCount val="146"/>
                <c:pt idx="0">
                  <c:v>149.9</c:v>
                </c:pt>
                <c:pt idx="1">
                  <c:v>119.05</c:v>
                </c:pt>
                <c:pt idx="2">
                  <c:v>151.36000000000001</c:v>
                </c:pt>
                <c:pt idx="3">
                  <c:v>261.73</c:v>
                </c:pt>
                <c:pt idx="4">
                  <c:v>113.81</c:v>
                </c:pt>
                <c:pt idx="5">
                  <c:v>232.75</c:v>
                </c:pt>
                <c:pt idx="6">
                  <c:v>129.18</c:v>
                </c:pt>
                <c:pt idx="7">
                  <c:v>119.8</c:v>
                </c:pt>
                <c:pt idx="8">
                  <c:v>118.06</c:v>
                </c:pt>
                <c:pt idx="9">
                  <c:v>156.32</c:v>
                </c:pt>
                <c:pt idx="10">
                  <c:v>116.22</c:v>
                </c:pt>
                <c:pt idx="11">
                  <c:v>179.68</c:v>
                </c:pt>
                <c:pt idx="12">
                  <c:v>134.09</c:v>
                </c:pt>
                <c:pt idx="13">
                  <c:v>117.11</c:v>
                </c:pt>
                <c:pt idx="14">
                  <c:v>105.68</c:v>
                </c:pt>
                <c:pt idx="15">
                  <c:v>110.71</c:v>
                </c:pt>
                <c:pt idx="16">
                  <c:v>104.9</c:v>
                </c:pt>
                <c:pt idx="17">
                  <c:v>149.75</c:v>
                </c:pt>
                <c:pt idx="18">
                  <c:v>167.4</c:v>
                </c:pt>
                <c:pt idx="19">
                  <c:v>114.42</c:v>
                </c:pt>
                <c:pt idx="20">
                  <c:v>106.58</c:v>
                </c:pt>
                <c:pt idx="21">
                  <c:v>110.5</c:v>
                </c:pt>
                <c:pt idx="22">
                  <c:v>127.63</c:v>
                </c:pt>
                <c:pt idx="23">
                  <c:v>118.65</c:v>
                </c:pt>
                <c:pt idx="24">
                  <c:v>116.76</c:v>
                </c:pt>
                <c:pt idx="25">
                  <c:v>186.86</c:v>
                </c:pt>
                <c:pt idx="26">
                  <c:v>131.91</c:v>
                </c:pt>
                <c:pt idx="27">
                  <c:v>103.62</c:v>
                </c:pt>
                <c:pt idx="28">
                  <c:v>124.74</c:v>
                </c:pt>
                <c:pt idx="29">
                  <c:v>128.85</c:v>
                </c:pt>
                <c:pt idx="30">
                  <c:v>109.82</c:v>
                </c:pt>
                <c:pt idx="31">
                  <c:v>116.48</c:v>
                </c:pt>
                <c:pt idx="32">
                  <c:v>133.85</c:v>
                </c:pt>
                <c:pt idx="33">
                  <c:v>110.35</c:v>
                </c:pt>
                <c:pt idx="34">
                  <c:v>120.25</c:v>
                </c:pt>
                <c:pt idx="35">
                  <c:v>135.5</c:v>
                </c:pt>
                <c:pt idx="36">
                  <c:v>124.14</c:v>
                </c:pt>
                <c:pt idx="37">
                  <c:v>288.57</c:v>
                </c:pt>
                <c:pt idx="38">
                  <c:v>111.23</c:v>
                </c:pt>
                <c:pt idx="39">
                  <c:v>122.14</c:v>
                </c:pt>
                <c:pt idx="41">
                  <c:v>143.86000000000001</c:v>
                </c:pt>
                <c:pt idx="42">
                  <c:v>132.30000000000001</c:v>
                </c:pt>
                <c:pt idx="43">
                  <c:v>112.33</c:v>
                </c:pt>
                <c:pt idx="44">
                  <c:v>110.05</c:v>
                </c:pt>
                <c:pt idx="45">
                  <c:v>172.73</c:v>
                </c:pt>
                <c:pt idx="46">
                  <c:v>133.61000000000001</c:v>
                </c:pt>
                <c:pt idx="47">
                  <c:v>112.85</c:v>
                </c:pt>
                <c:pt idx="48">
                  <c:v>268.36</c:v>
                </c:pt>
                <c:pt idx="49">
                  <c:v>101.87</c:v>
                </c:pt>
                <c:pt idx="50">
                  <c:v>107.43</c:v>
                </c:pt>
                <c:pt idx="51">
                  <c:v>142.91999999999999</c:v>
                </c:pt>
                <c:pt idx="52">
                  <c:v>262.95</c:v>
                </c:pt>
                <c:pt idx="53">
                  <c:v>111.65</c:v>
                </c:pt>
                <c:pt idx="54">
                  <c:v>179.29</c:v>
                </c:pt>
                <c:pt idx="55">
                  <c:v>150.34</c:v>
                </c:pt>
                <c:pt idx="56">
                  <c:v>121.64</c:v>
                </c:pt>
                <c:pt idx="57">
                  <c:v>129</c:v>
                </c:pt>
                <c:pt idx="58">
                  <c:v>151.18</c:v>
                </c:pt>
                <c:pt idx="59">
                  <c:v>550.92999999999995</c:v>
                </c:pt>
                <c:pt idx="60">
                  <c:v>106.58</c:v>
                </c:pt>
                <c:pt idx="61">
                  <c:v>108.15</c:v>
                </c:pt>
                <c:pt idx="62">
                  <c:v>110.62</c:v>
                </c:pt>
                <c:pt idx="63">
                  <c:v>162.47</c:v>
                </c:pt>
                <c:pt idx="64">
                  <c:v>105.48</c:v>
                </c:pt>
                <c:pt idx="65">
                  <c:v>182.75</c:v>
                </c:pt>
                <c:pt idx="66">
                  <c:v>180.51</c:v>
                </c:pt>
                <c:pt idx="67">
                  <c:v>99.55</c:v>
                </c:pt>
                <c:pt idx="68">
                  <c:v>126.6</c:v>
                </c:pt>
                <c:pt idx="69">
                  <c:v>155.68</c:v>
                </c:pt>
                <c:pt idx="70">
                  <c:v>135.87</c:v>
                </c:pt>
                <c:pt idx="71">
                  <c:v>116.86</c:v>
                </c:pt>
                <c:pt idx="72">
                  <c:v>130.02000000000001</c:v>
                </c:pt>
                <c:pt idx="73">
                  <c:v>155.86000000000001</c:v>
                </c:pt>
                <c:pt idx="74">
                  <c:v>223.13</c:v>
                </c:pt>
                <c:pt idx="75">
                  <c:v>125.71</c:v>
                </c:pt>
                <c:pt idx="76">
                  <c:v>118.38</c:v>
                </c:pt>
                <c:pt idx="77">
                  <c:v>115.09</c:v>
                </c:pt>
                <c:pt idx="78">
                  <c:v>184.33</c:v>
                </c:pt>
                <c:pt idx="79">
                  <c:v>418.34</c:v>
                </c:pt>
                <c:pt idx="80">
                  <c:v>121.46</c:v>
                </c:pt>
                <c:pt idx="81">
                  <c:v>99.7</c:v>
                </c:pt>
                <c:pt idx="82">
                  <c:v>113.45</c:v>
                </c:pt>
                <c:pt idx="83">
                  <c:v>135.02000000000001</c:v>
                </c:pt>
                <c:pt idx="84">
                  <c:v>129.91</c:v>
                </c:pt>
                <c:pt idx="85">
                  <c:v>141.54</c:v>
                </c:pt>
                <c:pt idx="86">
                  <c:v>166.2</c:v>
                </c:pt>
                <c:pt idx="87">
                  <c:v>195.76</c:v>
                </c:pt>
                <c:pt idx="88">
                  <c:v>116.32</c:v>
                </c:pt>
                <c:pt idx="89">
                  <c:v>182.31</c:v>
                </c:pt>
                <c:pt idx="90">
                  <c:v>168.18</c:v>
                </c:pt>
                <c:pt idx="91">
                  <c:v>157.97</c:v>
                </c:pt>
                <c:pt idx="92">
                  <c:v>188.73</c:v>
                </c:pt>
                <c:pt idx="93">
                  <c:v>115.91</c:v>
                </c:pt>
                <c:pt idx="94">
                  <c:v>114.24</c:v>
                </c:pt>
                <c:pt idx="95">
                  <c:v>109.32</c:v>
                </c:pt>
                <c:pt idx="96">
                  <c:v>267.51</c:v>
                </c:pt>
                <c:pt idx="98">
                  <c:v>120.27</c:v>
                </c:pt>
                <c:pt idx="99">
                  <c:v>182.32</c:v>
                </c:pt>
                <c:pt idx="100">
                  <c:v>143.82</c:v>
                </c:pt>
                <c:pt idx="101">
                  <c:v>129.61000000000001</c:v>
                </c:pt>
                <c:pt idx="102">
                  <c:v>114.11</c:v>
                </c:pt>
                <c:pt idx="103">
                  <c:v>110.62</c:v>
                </c:pt>
                <c:pt idx="104">
                  <c:v>123.78</c:v>
                </c:pt>
                <c:pt idx="105">
                  <c:v>180.75</c:v>
                </c:pt>
                <c:pt idx="106">
                  <c:v>104.57</c:v>
                </c:pt>
                <c:pt idx="107">
                  <c:v>110.13</c:v>
                </c:pt>
                <c:pt idx="108">
                  <c:v>109.67</c:v>
                </c:pt>
                <c:pt idx="109">
                  <c:v>117.56</c:v>
                </c:pt>
                <c:pt idx="110">
                  <c:v>185.09</c:v>
                </c:pt>
                <c:pt idx="111">
                  <c:v>109.25</c:v>
                </c:pt>
                <c:pt idx="112">
                  <c:v>144</c:v>
                </c:pt>
                <c:pt idx="113">
                  <c:v>129.96</c:v>
                </c:pt>
                <c:pt idx="114">
                  <c:v>234.16</c:v>
                </c:pt>
                <c:pt idx="115">
                  <c:v>114.41</c:v>
                </c:pt>
                <c:pt idx="116">
                  <c:v>115.34</c:v>
                </c:pt>
                <c:pt idx="117">
                  <c:v>111.05</c:v>
                </c:pt>
                <c:pt idx="119">
                  <c:v>158.93</c:v>
                </c:pt>
                <c:pt idx="120">
                  <c:v>115.16</c:v>
                </c:pt>
                <c:pt idx="121" formatCode="#,##0.00">
                  <c:v>4583.71</c:v>
                </c:pt>
                <c:pt idx="122">
                  <c:v>110.96</c:v>
                </c:pt>
                <c:pt idx="123">
                  <c:v>155.53</c:v>
                </c:pt>
                <c:pt idx="124" formatCode="#,##0.00">
                  <c:v>1344.19</c:v>
                </c:pt>
                <c:pt idx="125">
                  <c:v>294.66000000000003</c:v>
                </c:pt>
                <c:pt idx="126">
                  <c:v>110.51</c:v>
                </c:pt>
                <c:pt idx="127">
                  <c:v>99.55</c:v>
                </c:pt>
                <c:pt idx="128">
                  <c:v>187.43</c:v>
                </c:pt>
                <c:pt idx="129">
                  <c:v>113.27</c:v>
                </c:pt>
                <c:pt idx="130">
                  <c:v>113.3</c:v>
                </c:pt>
                <c:pt idx="131">
                  <c:v>121.09</c:v>
                </c:pt>
                <c:pt idx="132">
                  <c:v>141.75</c:v>
                </c:pt>
                <c:pt idx="133">
                  <c:v>155.33000000000001</c:v>
                </c:pt>
                <c:pt idx="134">
                  <c:v>173.87</c:v>
                </c:pt>
                <c:pt idx="135">
                  <c:v>281.66000000000003</c:v>
                </c:pt>
                <c:pt idx="136">
                  <c:v>114.52</c:v>
                </c:pt>
                <c:pt idx="137">
                  <c:v>119.62</c:v>
                </c:pt>
                <c:pt idx="138">
                  <c:v>117.24</c:v>
                </c:pt>
                <c:pt idx="139">
                  <c:v>202.92</c:v>
                </c:pt>
                <c:pt idx="141">
                  <c:v>117.13</c:v>
                </c:pt>
                <c:pt idx="142">
                  <c:v>163.52000000000001</c:v>
                </c:pt>
                <c:pt idx="143">
                  <c:v>157.58000000000001</c:v>
                </c:pt>
                <c:pt idx="144">
                  <c:v>212.31</c:v>
                </c:pt>
                <c:pt idx="145">
                  <c:v>105.51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2-8740-B22B-7FBC1363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Scatterplots!$F$2:$F$147</c:f>
              <c:numCache>
                <c:formatCode>"$"#,##0_);[Red]\("$"#,##0\)</c:formatCode>
                <c:ptCount val="146"/>
                <c:pt idx="0">
                  <c:v>19101353833</c:v>
                </c:pt>
                <c:pt idx="1">
                  <c:v>15278077447</c:v>
                </c:pt>
                <c:pt idx="2">
                  <c:v>169988236398</c:v>
                </c:pt>
                <c:pt idx="3">
                  <c:v>94635415870</c:v>
                </c:pt>
                <c:pt idx="4">
                  <c:v>1727759259</c:v>
                </c:pt>
                <c:pt idx="5">
                  <c:v>449663446954</c:v>
                </c:pt>
                <c:pt idx="6">
                  <c:v>13672802158</c:v>
                </c:pt>
                <c:pt idx="7">
                  <c:v>1392680589329</c:v>
                </c:pt>
                <c:pt idx="8">
                  <c:v>446314739528</c:v>
                </c:pt>
                <c:pt idx="9">
                  <c:v>39207000000</c:v>
                </c:pt>
                <c:pt idx="10">
                  <c:v>12827000000</c:v>
                </c:pt>
                <c:pt idx="11">
                  <c:v>302571254131</c:v>
                </c:pt>
                <c:pt idx="12">
                  <c:v>5209000000</c:v>
                </c:pt>
                <c:pt idx="13">
                  <c:v>529606710418</c:v>
                </c:pt>
                <c:pt idx="14">
                  <c:v>1879613600</c:v>
                </c:pt>
                <c:pt idx="15">
                  <c:v>14390709095</c:v>
                </c:pt>
                <c:pt idx="16">
                  <c:v>20047848435</c:v>
                </c:pt>
                <c:pt idx="17">
                  <c:v>18340510789</c:v>
                </c:pt>
                <c:pt idx="18">
                  <c:v>1839758040766</c:v>
                </c:pt>
                <c:pt idx="19">
                  <c:v>86000000000</c:v>
                </c:pt>
                <c:pt idx="20">
                  <c:v>15745810235</c:v>
                </c:pt>
                <c:pt idx="21">
                  <c:v>1981845741</c:v>
                </c:pt>
                <c:pt idx="22">
                  <c:v>27089389787</c:v>
                </c:pt>
                <c:pt idx="23">
                  <c:v>38760467033</c:v>
                </c:pt>
                <c:pt idx="24">
                  <c:v>1736425629520</c:v>
                </c:pt>
                <c:pt idx="25">
                  <c:v>2220307369</c:v>
                </c:pt>
                <c:pt idx="26">
                  <c:v>282318159745</c:v>
                </c:pt>
                <c:pt idx="27">
                  <c:v>1185728677</c:v>
                </c:pt>
                <c:pt idx="28">
                  <c:v>10820591131</c:v>
                </c:pt>
                <c:pt idx="29">
                  <c:v>61773944174</c:v>
                </c:pt>
                <c:pt idx="30">
                  <c:v>60415553039</c:v>
                </c:pt>
                <c:pt idx="31">
                  <c:v>246489245495</c:v>
                </c:pt>
                <c:pt idx="32">
                  <c:v>47319624204</c:v>
                </c:pt>
                <c:pt idx="33">
                  <c:v>348078018464</c:v>
                </c:pt>
                <c:pt idx="34">
                  <c:v>3318716359</c:v>
                </c:pt>
                <c:pt idx="35">
                  <c:v>88941298258</c:v>
                </c:pt>
                <c:pt idx="36">
                  <c:v>107435665000</c:v>
                </c:pt>
                <c:pt idx="37">
                  <c:v>303175127598</c:v>
                </c:pt>
                <c:pt idx="38">
                  <c:v>27022640000</c:v>
                </c:pt>
                <c:pt idx="39">
                  <c:v>31386949981</c:v>
                </c:pt>
                <c:pt idx="40">
                  <c:v>3791304348</c:v>
                </c:pt>
                <c:pt idx="41">
                  <c:v>96107662398</c:v>
                </c:pt>
                <c:pt idx="42">
                  <c:v>5535548972</c:v>
                </c:pt>
                <c:pt idx="43">
                  <c:v>268761201365</c:v>
                </c:pt>
                <c:pt idx="44">
                  <c:v>2715518274227</c:v>
                </c:pt>
                <c:pt idx="45">
                  <c:v>1763819048</c:v>
                </c:pt>
                <c:pt idx="46">
                  <c:v>17743195770</c:v>
                </c:pt>
                <c:pt idx="47">
                  <c:v>3845630030824</c:v>
                </c:pt>
                <c:pt idx="48">
                  <c:v>66983634224</c:v>
                </c:pt>
                <c:pt idx="49">
                  <c:v>209852761469</c:v>
                </c:pt>
                <c:pt idx="50">
                  <c:v>1228170370</c:v>
                </c:pt>
                <c:pt idx="51">
                  <c:v>76710385880</c:v>
                </c:pt>
                <c:pt idx="52">
                  <c:v>13590281809</c:v>
                </c:pt>
                <c:pt idx="53">
                  <c:v>1340389411</c:v>
                </c:pt>
                <c:pt idx="54">
                  <c:v>8498981821</c:v>
                </c:pt>
                <c:pt idx="55">
                  <c:v>25095395475</c:v>
                </c:pt>
                <c:pt idx="56">
                  <c:v>160967157504</c:v>
                </c:pt>
                <c:pt idx="57">
                  <c:v>24188035739</c:v>
                </c:pt>
                <c:pt idx="58">
                  <c:v>1119190780753</c:v>
                </c:pt>
                <c:pt idx="59">
                  <c:v>445345282123</c:v>
                </c:pt>
                <c:pt idx="60">
                  <c:v>388698711348</c:v>
                </c:pt>
                <c:pt idx="61">
                  <c:v>395098666122</c:v>
                </c:pt>
                <c:pt idx="62">
                  <c:v>2001244392042</c:v>
                </c:pt>
                <c:pt idx="63">
                  <c:v>16458071068</c:v>
                </c:pt>
                <c:pt idx="64">
                  <c:v>5081769542380</c:v>
                </c:pt>
                <c:pt idx="65">
                  <c:v>180161741180</c:v>
                </c:pt>
                <c:pt idx="66">
                  <c:v>95503088538</c:v>
                </c:pt>
                <c:pt idx="67">
                  <c:v>194647202</c:v>
                </c:pt>
                <c:pt idx="68">
                  <c:v>134761198946</c:v>
                </c:pt>
                <c:pt idx="69">
                  <c:v>8454619608</c:v>
                </c:pt>
                <c:pt idx="70">
                  <c:v>18173839128</c:v>
                </c:pt>
                <c:pt idx="71">
                  <c:v>34117202555</c:v>
                </c:pt>
                <c:pt idx="72">
                  <c:v>53367042272</c:v>
                </c:pt>
                <c:pt idx="73">
                  <c:v>2460072444</c:v>
                </c:pt>
                <c:pt idx="74">
                  <c:v>3070518100</c:v>
                </c:pt>
                <c:pt idx="75">
                  <c:v>52076250948</c:v>
                </c:pt>
                <c:pt idx="76">
                  <c:v>54219315600</c:v>
                </c:pt>
                <c:pt idx="77">
                  <c:v>71104919108</c:v>
                </c:pt>
                <c:pt idx="78">
                  <c:v>14083906357</c:v>
                </c:pt>
                <c:pt idx="79">
                  <c:v>7666704427</c:v>
                </c:pt>
                <c:pt idx="80">
                  <c:v>364701517788</c:v>
                </c:pt>
                <c:pt idx="81">
                  <c:v>5729248472</c:v>
                </c:pt>
                <c:pt idx="82">
                  <c:v>14786156563</c:v>
                </c:pt>
                <c:pt idx="83">
                  <c:v>7593752450</c:v>
                </c:pt>
                <c:pt idx="84">
                  <c:v>14180444557</c:v>
                </c:pt>
                <c:pt idx="85">
                  <c:v>1258286717125</c:v>
                </c:pt>
                <c:pt idx="86">
                  <c:v>11955435457</c:v>
                </c:pt>
                <c:pt idx="87">
                  <c:v>13852850259</c:v>
                </c:pt>
                <c:pt idx="88">
                  <c:v>5494736901</c:v>
                </c:pt>
                <c:pt idx="89">
                  <c:v>14934159926</c:v>
                </c:pt>
                <c:pt idx="90">
                  <c:v>76085852617</c:v>
                </c:pt>
                <c:pt idx="91">
                  <c:v>12366527719</c:v>
                </c:pt>
                <c:pt idx="92">
                  <c:v>30641380604</c:v>
                </c:pt>
                <c:pt idx="93">
                  <c:v>909070395161</c:v>
                </c:pt>
                <c:pt idx="94">
                  <c:v>206928765544</c:v>
                </c:pt>
                <c:pt idx="95">
                  <c:v>12928145120</c:v>
                </c:pt>
                <c:pt idx="96">
                  <c:v>448120428859</c:v>
                </c:pt>
                <c:pt idx="97">
                  <c:v>10220781069</c:v>
                </c:pt>
                <c:pt idx="98">
                  <c:v>403336363636</c:v>
                </c:pt>
                <c:pt idx="99">
                  <c:v>304400000000</c:v>
                </c:pt>
                <c:pt idx="100">
                  <c:v>38145288940</c:v>
                </c:pt>
                <c:pt idx="101">
                  <c:v>376795508680</c:v>
                </c:pt>
                <c:pt idx="102">
                  <c:v>592164400688</c:v>
                </c:pt>
                <c:pt idx="103">
                  <c:v>237686075635</c:v>
                </c:pt>
                <c:pt idx="104">
                  <c:v>250077444017</c:v>
                </c:pt>
                <c:pt idx="105">
                  <c:v>1699876578871</c:v>
                </c:pt>
                <c:pt idx="106">
                  <c:v>1050992593</c:v>
                </c:pt>
                <c:pt idx="107">
                  <c:v>2122450630</c:v>
                </c:pt>
                <c:pt idx="108">
                  <c:v>825385185</c:v>
                </c:pt>
                <c:pt idx="109">
                  <c:v>850655017</c:v>
                </c:pt>
                <c:pt idx="110">
                  <c:v>429016605</c:v>
                </c:pt>
                <c:pt idx="111">
                  <c:v>23578084052</c:v>
                </c:pt>
                <c:pt idx="112">
                  <c:v>51409167351</c:v>
                </c:pt>
                <c:pt idx="113">
                  <c:v>1698843063</c:v>
                </c:pt>
                <c:pt idx="114">
                  <c:v>3941474311</c:v>
                </c:pt>
                <c:pt idx="115">
                  <c:v>372062527489</c:v>
                </c:pt>
                <c:pt idx="116">
                  <c:v>105422304976</c:v>
                </c:pt>
                <c:pt idx="117">
                  <c:v>53742159517</c:v>
                </c:pt>
                <c:pt idx="118">
                  <c:v>4720727278</c:v>
                </c:pt>
                <c:pt idx="119">
                  <c:v>351431649241</c:v>
                </c:pt>
                <c:pt idx="120">
                  <c:v>2029000000000</c:v>
                </c:pt>
                <c:pt idx="121">
                  <c:v>11997800751</c:v>
                </c:pt>
                <c:pt idx="122">
                  <c:v>1394116310769</c:v>
                </c:pt>
                <c:pt idx="123">
                  <c:v>84008783756</c:v>
                </c:pt>
                <c:pt idx="124">
                  <c:v>18902284476</c:v>
                </c:pt>
                <c:pt idx="125">
                  <c:v>3985250737</c:v>
                </c:pt>
                <c:pt idx="126">
                  <c:v>530832908738</c:v>
                </c:pt>
                <c:pt idx="127">
                  <c:v>703082435360</c:v>
                </c:pt>
                <c:pt idx="128">
                  <c:v>63177068175</c:v>
                </c:pt>
                <c:pt idx="129">
                  <c:v>543649976166</c:v>
                </c:pt>
                <c:pt idx="130">
                  <c:v>5459979417</c:v>
                </c:pt>
                <c:pt idx="131">
                  <c:v>450353314</c:v>
                </c:pt>
                <c:pt idx="132">
                  <c:v>24100202834</c:v>
                </c:pt>
                <c:pt idx="133">
                  <c:v>38797709924</c:v>
                </c:pt>
                <c:pt idx="134">
                  <c:v>34387229486</c:v>
                </c:pt>
                <c:pt idx="135">
                  <c:v>153781069118</c:v>
                </c:pt>
                <c:pt idx="136">
                  <c:v>421142267938</c:v>
                </c:pt>
                <c:pt idx="137">
                  <c:v>2827113184696</c:v>
                </c:pt>
                <c:pt idx="138">
                  <c:v>21427700000000</c:v>
                </c:pt>
                <c:pt idx="139">
                  <c:v>56045912952</c:v>
                </c:pt>
                <c:pt idx="140">
                  <c:v>57921286440</c:v>
                </c:pt>
                <c:pt idx="141">
                  <c:v>917058851</c:v>
                </c:pt>
                <c:pt idx="142">
                  <c:v>261921244843</c:v>
                </c:pt>
                <c:pt idx="143">
                  <c:v>26914402224</c:v>
                </c:pt>
                <c:pt idx="144">
                  <c:v>23064722446</c:v>
                </c:pt>
                <c:pt idx="145">
                  <c:v>21440758800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89-E446-A08C-672A5A86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Scatterplots!$G$2:$G$147</c:f>
              <c:numCache>
                <c:formatCode>#,##0</c:formatCode>
                <c:ptCount val="146"/>
                <c:pt idx="0">
                  <c:v>38041754</c:v>
                </c:pt>
                <c:pt idx="1">
                  <c:v>2854191</c:v>
                </c:pt>
                <c:pt idx="2">
                  <c:v>43053054</c:v>
                </c:pt>
                <c:pt idx="3">
                  <c:v>31825295</c:v>
                </c:pt>
                <c:pt idx="4">
                  <c:v>97118</c:v>
                </c:pt>
                <c:pt idx="5">
                  <c:v>44938712</c:v>
                </c:pt>
                <c:pt idx="6">
                  <c:v>2957731</c:v>
                </c:pt>
                <c:pt idx="7">
                  <c:v>25766605</c:v>
                </c:pt>
                <c:pt idx="8">
                  <c:v>8877067</c:v>
                </c:pt>
                <c:pt idx="9">
                  <c:v>10023318</c:v>
                </c:pt>
                <c:pt idx="10">
                  <c:v>389482</c:v>
                </c:pt>
                <c:pt idx="11">
                  <c:v>167310838</c:v>
                </c:pt>
                <c:pt idx="12">
                  <c:v>287025</c:v>
                </c:pt>
                <c:pt idx="13">
                  <c:v>11484055</c:v>
                </c:pt>
                <c:pt idx="14">
                  <c:v>390353</c:v>
                </c:pt>
                <c:pt idx="15">
                  <c:v>11801151</c:v>
                </c:pt>
                <c:pt idx="16">
                  <c:v>3301000</c:v>
                </c:pt>
                <c:pt idx="17">
                  <c:v>2346179</c:v>
                </c:pt>
                <c:pt idx="18">
                  <c:v>212559417</c:v>
                </c:pt>
                <c:pt idx="19">
                  <c:v>6975761</c:v>
                </c:pt>
                <c:pt idx="20">
                  <c:v>20321378</c:v>
                </c:pt>
                <c:pt idx="21">
                  <c:v>483628</c:v>
                </c:pt>
                <c:pt idx="22">
                  <c:v>16486542</c:v>
                </c:pt>
                <c:pt idx="23">
                  <c:v>25876380</c:v>
                </c:pt>
                <c:pt idx="24">
                  <c:v>36991981</c:v>
                </c:pt>
                <c:pt idx="25">
                  <c:v>4745185</c:v>
                </c:pt>
                <c:pt idx="26">
                  <c:v>18952038</c:v>
                </c:pt>
                <c:pt idx="27">
                  <c:v>850886</c:v>
                </c:pt>
                <c:pt idx="28">
                  <c:v>5380508</c:v>
                </c:pt>
                <c:pt idx="29">
                  <c:v>5047561</c:v>
                </c:pt>
                <c:pt idx="30">
                  <c:v>4067500</c:v>
                </c:pt>
                <c:pt idx="31">
                  <c:v>10669709</c:v>
                </c:pt>
                <c:pt idx="32">
                  <c:v>86790567</c:v>
                </c:pt>
                <c:pt idx="33">
                  <c:v>5818553</c:v>
                </c:pt>
                <c:pt idx="34">
                  <c:v>973560</c:v>
                </c:pt>
                <c:pt idx="35">
                  <c:v>10738958</c:v>
                </c:pt>
                <c:pt idx="36">
                  <c:v>17373662</c:v>
                </c:pt>
                <c:pt idx="37">
                  <c:v>100388073</c:v>
                </c:pt>
                <c:pt idx="38">
                  <c:v>6453553</c:v>
                </c:pt>
                <c:pt idx="39">
                  <c:v>1331824</c:v>
                </c:pt>
                <c:pt idx="40">
                  <c:v>1093238</c:v>
                </c:pt>
                <c:pt idx="41">
                  <c:v>112078730</c:v>
                </c:pt>
                <c:pt idx="42">
                  <c:v>889953</c:v>
                </c:pt>
                <c:pt idx="43">
                  <c:v>5520314</c:v>
                </c:pt>
                <c:pt idx="44">
                  <c:v>67059887</c:v>
                </c:pt>
                <c:pt idx="45">
                  <c:v>2347706</c:v>
                </c:pt>
                <c:pt idx="46">
                  <c:v>3720382</c:v>
                </c:pt>
                <c:pt idx="47">
                  <c:v>83132799</c:v>
                </c:pt>
                <c:pt idx="48">
                  <c:v>30792608</c:v>
                </c:pt>
                <c:pt idx="49">
                  <c:v>10716322</c:v>
                </c:pt>
                <c:pt idx="50">
                  <c:v>112003</c:v>
                </c:pt>
                <c:pt idx="51">
                  <c:v>16604026</c:v>
                </c:pt>
                <c:pt idx="52">
                  <c:v>12771246</c:v>
                </c:pt>
                <c:pt idx="53">
                  <c:v>1920922</c:v>
                </c:pt>
                <c:pt idx="54">
                  <c:v>11263077</c:v>
                </c:pt>
                <c:pt idx="55">
                  <c:v>9746117</c:v>
                </c:pt>
                <c:pt idx="56">
                  <c:v>9769949</c:v>
                </c:pt>
                <c:pt idx="57">
                  <c:v>361313</c:v>
                </c:pt>
                <c:pt idx="58">
                  <c:v>270203917</c:v>
                </c:pt>
                <c:pt idx="59">
                  <c:v>82913906</c:v>
                </c:pt>
                <c:pt idx="60">
                  <c:v>5007069</c:v>
                </c:pt>
                <c:pt idx="61">
                  <c:v>9053300</c:v>
                </c:pt>
                <c:pt idx="62">
                  <c:v>60297396</c:v>
                </c:pt>
                <c:pt idx="63">
                  <c:v>2948279</c:v>
                </c:pt>
                <c:pt idx="64">
                  <c:v>126226568</c:v>
                </c:pt>
                <c:pt idx="65">
                  <c:v>18513930</c:v>
                </c:pt>
                <c:pt idx="66">
                  <c:v>52573973</c:v>
                </c:pt>
                <c:pt idx="67">
                  <c:v>117606</c:v>
                </c:pt>
                <c:pt idx="68">
                  <c:v>4207083</c:v>
                </c:pt>
                <c:pt idx="69">
                  <c:v>6456900</c:v>
                </c:pt>
                <c:pt idx="70">
                  <c:v>7169455</c:v>
                </c:pt>
                <c:pt idx="71">
                  <c:v>1912789</c:v>
                </c:pt>
                <c:pt idx="72">
                  <c:v>6855713</c:v>
                </c:pt>
                <c:pt idx="73">
                  <c:v>2125268</c:v>
                </c:pt>
                <c:pt idx="74">
                  <c:v>4937374</c:v>
                </c:pt>
                <c:pt idx="75">
                  <c:v>6777452</c:v>
                </c:pt>
                <c:pt idx="76">
                  <c:v>2786844</c:v>
                </c:pt>
                <c:pt idx="77">
                  <c:v>645397</c:v>
                </c:pt>
                <c:pt idx="78">
                  <c:v>26969307</c:v>
                </c:pt>
                <c:pt idx="79">
                  <c:v>18628747</c:v>
                </c:pt>
                <c:pt idx="80">
                  <c:v>32447385</c:v>
                </c:pt>
                <c:pt idx="81">
                  <c:v>530953</c:v>
                </c:pt>
                <c:pt idx="82">
                  <c:v>502653</c:v>
                </c:pt>
                <c:pt idx="83">
                  <c:v>4525696</c:v>
                </c:pt>
                <c:pt idx="84">
                  <c:v>1265711</c:v>
                </c:pt>
                <c:pt idx="85">
                  <c:v>126014024</c:v>
                </c:pt>
                <c:pt idx="86">
                  <c:v>2657637</c:v>
                </c:pt>
                <c:pt idx="87">
                  <c:v>3225167</c:v>
                </c:pt>
                <c:pt idx="88">
                  <c:v>622137</c:v>
                </c:pt>
                <c:pt idx="89">
                  <c:v>30366036</c:v>
                </c:pt>
                <c:pt idx="90">
                  <c:v>54045420</c:v>
                </c:pt>
                <c:pt idx="91">
                  <c:v>2494530</c:v>
                </c:pt>
                <c:pt idx="92">
                  <c:v>28608710</c:v>
                </c:pt>
                <c:pt idx="93">
                  <c:v>17332850</c:v>
                </c:pt>
                <c:pt idx="94">
                  <c:v>4841000</c:v>
                </c:pt>
                <c:pt idx="95">
                  <c:v>23310715</c:v>
                </c:pt>
                <c:pt idx="96">
                  <c:v>200963599</c:v>
                </c:pt>
                <c:pt idx="97">
                  <c:v>1836713</c:v>
                </c:pt>
                <c:pt idx="98">
                  <c:v>5347896</c:v>
                </c:pt>
                <c:pt idx="99">
                  <c:v>216565318</c:v>
                </c:pt>
                <c:pt idx="100">
                  <c:v>7044636</c:v>
                </c:pt>
                <c:pt idx="101">
                  <c:v>108116615</c:v>
                </c:pt>
                <c:pt idx="102">
                  <c:v>37970874</c:v>
                </c:pt>
                <c:pt idx="103">
                  <c:v>10269417</c:v>
                </c:pt>
                <c:pt idx="104">
                  <c:v>19356544</c:v>
                </c:pt>
                <c:pt idx="105">
                  <c:v>144373535</c:v>
                </c:pt>
                <c:pt idx="106">
                  <c:v>52823</c:v>
                </c:pt>
                <c:pt idx="107">
                  <c:v>182790</c:v>
                </c:pt>
                <c:pt idx="108">
                  <c:v>100455</c:v>
                </c:pt>
                <c:pt idx="109">
                  <c:v>202506</c:v>
                </c:pt>
                <c:pt idx="110">
                  <c:v>215056</c:v>
                </c:pt>
                <c:pt idx="111">
                  <c:v>16296364</c:v>
                </c:pt>
                <c:pt idx="112">
                  <c:v>6944975</c:v>
                </c:pt>
                <c:pt idx="113">
                  <c:v>97625</c:v>
                </c:pt>
                <c:pt idx="114">
                  <c:v>7813215</c:v>
                </c:pt>
                <c:pt idx="115">
                  <c:v>5703569</c:v>
                </c:pt>
                <c:pt idx="116">
                  <c:v>5454073</c:v>
                </c:pt>
                <c:pt idx="117">
                  <c:v>2087946</c:v>
                </c:pt>
                <c:pt idx="118">
                  <c:v>15442905</c:v>
                </c:pt>
                <c:pt idx="119">
                  <c:v>58558270</c:v>
                </c:pt>
                <c:pt idx="120">
                  <c:v>51709098</c:v>
                </c:pt>
                <c:pt idx="121">
                  <c:v>11062113</c:v>
                </c:pt>
                <c:pt idx="122">
                  <c:v>47076781</c:v>
                </c:pt>
                <c:pt idx="123">
                  <c:v>21803000</c:v>
                </c:pt>
                <c:pt idx="124">
                  <c:v>42813238</c:v>
                </c:pt>
                <c:pt idx="125">
                  <c:v>581372</c:v>
                </c:pt>
                <c:pt idx="126">
                  <c:v>10285453</c:v>
                </c:pt>
                <c:pt idx="127">
                  <c:v>8574832</c:v>
                </c:pt>
                <c:pt idx="128">
                  <c:v>58005463</c:v>
                </c:pt>
                <c:pt idx="129">
                  <c:v>69625582</c:v>
                </c:pt>
                <c:pt idx="130">
                  <c:v>8082366</c:v>
                </c:pt>
                <c:pt idx="131">
                  <c:v>100209</c:v>
                </c:pt>
                <c:pt idx="132">
                  <c:v>1394973</c:v>
                </c:pt>
                <c:pt idx="133">
                  <c:v>11694719</c:v>
                </c:pt>
                <c:pt idx="134">
                  <c:v>44269594</c:v>
                </c:pt>
                <c:pt idx="135">
                  <c:v>44385155</c:v>
                </c:pt>
                <c:pt idx="136">
                  <c:v>9770529</c:v>
                </c:pt>
                <c:pt idx="137">
                  <c:v>66834405</c:v>
                </c:pt>
                <c:pt idx="138">
                  <c:v>328239523</c:v>
                </c:pt>
                <c:pt idx="139">
                  <c:v>3461734</c:v>
                </c:pt>
                <c:pt idx="140">
                  <c:v>33580650</c:v>
                </c:pt>
                <c:pt idx="141">
                  <c:v>299882</c:v>
                </c:pt>
                <c:pt idx="142">
                  <c:v>96462106</c:v>
                </c:pt>
                <c:pt idx="143">
                  <c:v>29161922</c:v>
                </c:pt>
                <c:pt idx="144">
                  <c:v>17861030</c:v>
                </c:pt>
                <c:pt idx="145">
                  <c:v>14645468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5-6444-A169-AE7918E8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Scatterplots!$H$2:$H$147</c:f>
              <c:numCache>
                <c:formatCode>General</c:formatCode>
                <c:ptCount val="146"/>
                <c:pt idx="0">
                  <c:v>47.9</c:v>
                </c:pt>
                <c:pt idx="1">
                  <c:v>7.8</c:v>
                </c:pt>
                <c:pt idx="2">
                  <c:v>20.100000000000001</c:v>
                </c:pt>
                <c:pt idx="3">
                  <c:v>51.6</c:v>
                </c:pt>
                <c:pt idx="4">
                  <c:v>5</c:v>
                </c:pt>
                <c:pt idx="5">
                  <c:v>8.8000000000000007</c:v>
                </c:pt>
                <c:pt idx="6">
                  <c:v>11</c:v>
                </c:pt>
                <c:pt idx="7">
                  <c:v>3.1</c:v>
                </c:pt>
                <c:pt idx="8">
                  <c:v>2.9</c:v>
                </c:pt>
                <c:pt idx="9">
                  <c:v>19.2</c:v>
                </c:pt>
                <c:pt idx="10">
                  <c:v>8.3000000000000007</c:v>
                </c:pt>
                <c:pt idx="11">
                  <c:v>25.1</c:v>
                </c:pt>
                <c:pt idx="12">
                  <c:v>11.3</c:v>
                </c:pt>
                <c:pt idx="13">
                  <c:v>2.9</c:v>
                </c:pt>
                <c:pt idx="14">
                  <c:v>11.2</c:v>
                </c:pt>
                <c:pt idx="15">
                  <c:v>60.5</c:v>
                </c:pt>
                <c:pt idx="16">
                  <c:v>5</c:v>
                </c:pt>
                <c:pt idx="17">
                  <c:v>30</c:v>
                </c:pt>
                <c:pt idx="18">
                  <c:v>12.8</c:v>
                </c:pt>
                <c:pt idx="19">
                  <c:v>5.9</c:v>
                </c:pt>
                <c:pt idx="20">
                  <c:v>49</c:v>
                </c:pt>
                <c:pt idx="21">
                  <c:v>16.7</c:v>
                </c:pt>
                <c:pt idx="22">
                  <c:v>24</c:v>
                </c:pt>
                <c:pt idx="23">
                  <c:v>50.6</c:v>
                </c:pt>
                <c:pt idx="24">
                  <c:v>4.3</c:v>
                </c:pt>
                <c:pt idx="25">
                  <c:v>84.5</c:v>
                </c:pt>
                <c:pt idx="26">
                  <c:v>6.2</c:v>
                </c:pt>
                <c:pt idx="27">
                  <c:v>51.3</c:v>
                </c:pt>
                <c:pt idx="28">
                  <c:v>36.200000000000003</c:v>
                </c:pt>
                <c:pt idx="29">
                  <c:v>7.6</c:v>
                </c:pt>
                <c:pt idx="30">
                  <c:v>4</c:v>
                </c:pt>
                <c:pt idx="31">
                  <c:v>2.7</c:v>
                </c:pt>
                <c:pt idx="32">
                  <c:v>68.2</c:v>
                </c:pt>
                <c:pt idx="33">
                  <c:v>3.6</c:v>
                </c:pt>
                <c:pt idx="34">
                  <c:v>49.8</c:v>
                </c:pt>
                <c:pt idx="35">
                  <c:v>24.1</c:v>
                </c:pt>
                <c:pt idx="36">
                  <c:v>12.2</c:v>
                </c:pt>
                <c:pt idx="37">
                  <c:v>18.100000000000001</c:v>
                </c:pt>
                <c:pt idx="38">
                  <c:v>11.8</c:v>
                </c:pt>
                <c:pt idx="39">
                  <c:v>2.1</c:v>
                </c:pt>
                <c:pt idx="41">
                  <c:v>39.1</c:v>
                </c:pt>
                <c:pt idx="42">
                  <c:v>21.6</c:v>
                </c:pt>
                <c:pt idx="43">
                  <c:v>1.4</c:v>
                </c:pt>
                <c:pt idx="44">
                  <c:v>3.4</c:v>
                </c:pt>
                <c:pt idx="45">
                  <c:v>39</c:v>
                </c:pt>
                <c:pt idx="46">
                  <c:v>8.6999999999999993</c:v>
                </c:pt>
                <c:pt idx="47">
                  <c:v>3.1</c:v>
                </c:pt>
                <c:pt idx="48">
                  <c:v>34.9</c:v>
                </c:pt>
                <c:pt idx="49">
                  <c:v>3.6</c:v>
                </c:pt>
                <c:pt idx="50">
                  <c:v>13.7</c:v>
                </c:pt>
                <c:pt idx="51">
                  <c:v>22.1</c:v>
                </c:pt>
                <c:pt idx="52">
                  <c:v>64.900000000000006</c:v>
                </c:pt>
                <c:pt idx="53">
                  <c:v>54</c:v>
                </c:pt>
                <c:pt idx="54">
                  <c:v>49.5</c:v>
                </c:pt>
                <c:pt idx="55">
                  <c:v>15.1</c:v>
                </c:pt>
                <c:pt idx="56">
                  <c:v>3.6</c:v>
                </c:pt>
                <c:pt idx="57">
                  <c:v>1.5</c:v>
                </c:pt>
                <c:pt idx="58">
                  <c:v>21.1</c:v>
                </c:pt>
                <c:pt idx="59">
                  <c:v>12.4</c:v>
                </c:pt>
                <c:pt idx="60">
                  <c:v>3.1</c:v>
                </c:pt>
                <c:pt idx="61">
                  <c:v>3</c:v>
                </c:pt>
                <c:pt idx="62">
                  <c:v>2.6</c:v>
                </c:pt>
                <c:pt idx="63">
                  <c:v>12.4</c:v>
                </c:pt>
                <c:pt idx="64">
                  <c:v>1.8</c:v>
                </c:pt>
                <c:pt idx="65">
                  <c:v>8.8000000000000007</c:v>
                </c:pt>
                <c:pt idx="66">
                  <c:v>30.6</c:v>
                </c:pt>
                <c:pt idx="67">
                  <c:v>41.2</c:v>
                </c:pt>
                <c:pt idx="68">
                  <c:v>6.7</c:v>
                </c:pt>
                <c:pt idx="69">
                  <c:v>16.899999999999999</c:v>
                </c:pt>
                <c:pt idx="70">
                  <c:v>37.6</c:v>
                </c:pt>
                <c:pt idx="71">
                  <c:v>3.3</c:v>
                </c:pt>
                <c:pt idx="72">
                  <c:v>6.4</c:v>
                </c:pt>
                <c:pt idx="73">
                  <c:v>65.7</c:v>
                </c:pt>
                <c:pt idx="74">
                  <c:v>53.5</c:v>
                </c:pt>
                <c:pt idx="75">
                  <c:v>10.199999999999999</c:v>
                </c:pt>
                <c:pt idx="76">
                  <c:v>3.3</c:v>
                </c:pt>
                <c:pt idx="77">
                  <c:v>1.9</c:v>
                </c:pt>
                <c:pt idx="78">
                  <c:v>38.200000000000003</c:v>
                </c:pt>
                <c:pt idx="79">
                  <c:v>35.299999999999997</c:v>
                </c:pt>
                <c:pt idx="80">
                  <c:v>6.7</c:v>
                </c:pt>
                <c:pt idx="81">
                  <c:v>7.4</c:v>
                </c:pt>
                <c:pt idx="82">
                  <c:v>6.1</c:v>
                </c:pt>
                <c:pt idx="83">
                  <c:v>51.5</c:v>
                </c:pt>
                <c:pt idx="84">
                  <c:v>13.6</c:v>
                </c:pt>
                <c:pt idx="85">
                  <c:v>11</c:v>
                </c:pt>
                <c:pt idx="86">
                  <c:v>13.6</c:v>
                </c:pt>
                <c:pt idx="87">
                  <c:v>14</c:v>
                </c:pt>
                <c:pt idx="88">
                  <c:v>2.2999999999999998</c:v>
                </c:pt>
                <c:pt idx="89">
                  <c:v>54</c:v>
                </c:pt>
                <c:pt idx="90">
                  <c:v>36.799999999999997</c:v>
                </c:pt>
                <c:pt idx="91">
                  <c:v>29</c:v>
                </c:pt>
                <c:pt idx="92">
                  <c:v>26.7</c:v>
                </c:pt>
                <c:pt idx="93">
                  <c:v>3.3</c:v>
                </c:pt>
                <c:pt idx="94">
                  <c:v>4.7</c:v>
                </c:pt>
                <c:pt idx="95">
                  <c:v>48</c:v>
                </c:pt>
                <c:pt idx="96">
                  <c:v>75.7</c:v>
                </c:pt>
                <c:pt idx="98">
                  <c:v>2.1</c:v>
                </c:pt>
                <c:pt idx="99">
                  <c:v>57.2</c:v>
                </c:pt>
                <c:pt idx="100">
                  <c:v>17.2</c:v>
                </c:pt>
                <c:pt idx="101">
                  <c:v>22.5</c:v>
                </c:pt>
                <c:pt idx="102">
                  <c:v>3.8</c:v>
                </c:pt>
                <c:pt idx="103">
                  <c:v>3.1</c:v>
                </c:pt>
                <c:pt idx="104">
                  <c:v>6.1</c:v>
                </c:pt>
                <c:pt idx="105">
                  <c:v>6.1</c:v>
                </c:pt>
                <c:pt idx="106">
                  <c:v>9.8000000000000007</c:v>
                </c:pt>
                <c:pt idx="107">
                  <c:v>14.9</c:v>
                </c:pt>
                <c:pt idx="108">
                  <c:v>14.8</c:v>
                </c:pt>
                <c:pt idx="109">
                  <c:v>13.6</c:v>
                </c:pt>
                <c:pt idx="110">
                  <c:v>24.4</c:v>
                </c:pt>
                <c:pt idx="111">
                  <c:v>31.8</c:v>
                </c:pt>
                <c:pt idx="112">
                  <c:v>4.8</c:v>
                </c:pt>
                <c:pt idx="113">
                  <c:v>12.4</c:v>
                </c:pt>
                <c:pt idx="114">
                  <c:v>78.5</c:v>
                </c:pt>
                <c:pt idx="115">
                  <c:v>2.2999999999999998</c:v>
                </c:pt>
                <c:pt idx="116">
                  <c:v>4.5999999999999996</c:v>
                </c:pt>
                <c:pt idx="117">
                  <c:v>1.7</c:v>
                </c:pt>
                <c:pt idx="118">
                  <c:v>76.599999999999994</c:v>
                </c:pt>
                <c:pt idx="119">
                  <c:v>28.5</c:v>
                </c:pt>
                <c:pt idx="120">
                  <c:v>2.7</c:v>
                </c:pt>
                <c:pt idx="121">
                  <c:v>63.7</c:v>
                </c:pt>
                <c:pt idx="122">
                  <c:v>2.5</c:v>
                </c:pt>
                <c:pt idx="123">
                  <c:v>6.4</c:v>
                </c:pt>
                <c:pt idx="124">
                  <c:v>42.1</c:v>
                </c:pt>
                <c:pt idx="125">
                  <c:v>16.899999999999999</c:v>
                </c:pt>
                <c:pt idx="126">
                  <c:v>2.2000000000000002</c:v>
                </c:pt>
                <c:pt idx="127">
                  <c:v>3.7</c:v>
                </c:pt>
                <c:pt idx="128">
                  <c:v>37.6</c:v>
                </c:pt>
                <c:pt idx="129">
                  <c:v>7.8</c:v>
                </c:pt>
                <c:pt idx="130">
                  <c:v>47.4</c:v>
                </c:pt>
                <c:pt idx="131">
                  <c:v>13.4</c:v>
                </c:pt>
                <c:pt idx="132">
                  <c:v>16.399999999999999</c:v>
                </c:pt>
                <c:pt idx="133">
                  <c:v>14.6</c:v>
                </c:pt>
                <c:pt idx="134">
                  <c:v>33.799999999999997</c:v>
                </c:pt>
                <c:pt idx="135">
                  <c:v>7.5</c:v>
                </c:pt>
                <c:pt idx="136">
                  <c:v>6.5</c:v>
                </c:pt>
                <c:pt idx="137">
                  <c:v>3.6</c:v>
                </c:pt>
                <c:pt idx="138">
                  <c:v>5.6</c:v>
                </c:pt>
                <c:pt idx="139">
                  <c:v>6.4</c:v>
                </c:pt>
                <c:pt idx="140">
                  <c:v>19.100000000000001</c:v>
                </c:pt>
                <c:pt idx="141">
                  <c:v>22.3</c:v>
                </c:pt>
                <c:pt idx="142">
                  <c:v>16.5</c:v>
                </c:pt>
                <c:pt idx="143">
                  <c:v>42.9</c:v>
                </c:pt>
                <c:pt idx="144">
                  <c:v>40.4</c:v>
                </c:pt>
                <c:pt idx="145">
                  <c:v>33.9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6-EC47-8698-664D22FF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Minimum wage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Scatterplots!$I$2:$I$147</c:f>
              <c:numCache>
                <c:formatCode>"$"#,##0.00_);[Red]\("$"#,##0.00\)</c:formatCode>
                <c:ptCount val="146"/>
                <c:pt idx="0">
                  <c:v>0.43</c:v>
                </c:pt>
                <c:pt idx="1">
                  <c:v>1.1200000000000001</c:v>
                </c:pt>
                <c:pt idx="2">
                  <c:v>0.95</c:v>
                </c:pt>
                <c:pt idx="3">
                  <c:v>0.71</c:v>
                </c:pt>
                <c:pt idx="4">
                  <c:v>3.04</c:v>
                </c:pt>
                <c:pt idx="5">
                  <c:v>3.35</c:v>
                </c:pt>
                <c:pt idx="6">
                  <c:v>0.66</c:v>
                </c:pt>
                <c:pt idx="7">
                  <c:v>13.59</c:v>
                </c:pt>
                <c:pt idx="9">
                  <c:v>0.47</c:v>
                </c:pt>
                <c:pt idx="10">
                  <c:v>5.25</c:v>
                </c:pt>
                <c:pt idx="11">
                  <c:v>0.51</c:v>
                </c:pt>
                <c:pt idx="12">
                  <c:v>3.13</c:v>
                </c:pt>
                <c:pt idx="13">
                  <c:v>10.31</c:v>
                </c:pt>
                <c:pt idx="14">
                  <c:v>1.65</c:v>
                </c:pt>
                <c:pt idx="15">
                  <c:v>0.39</c:v>
                </c:pt>
                <c:pt idx="16">
                  <c:v>1.04</c:v>
                </c:pt>
                <c:pt idx="17">
                  <c:v>0.28999999999999998</c:v>
                </c:pt>
                <c:pt idx="18">
                  <c:v>1.53</c:v>
                </c:pt>
                <c:pt idx="19">
                  <c:v>1.57</c:v>
                </c:pt>
                <c:pt idx="20">
                  <c:v>0.34</c:v>
                </c:pt>
                <c:pt idx="21">
                  <c:v>0.68</c:v>
                </c:pt>
                <c:pt idx="23">
                  <c:v>0.35</c:v>
                </c:pt>
                <c:pt idx="24">
                  <c:v>9.51</c:v>
                </c:pt>
                <c:pt idx="25">
                  <c:v>0.37</c:v>
                </c:pt>
                <c:pt idx="26">
                  <c:v>2</c:v>
                </c:pt>
                <c:pt idx="27">
                  <c:v>0.71</c:v>
                </c:pt>
                <c:pt idx="28">
                  <c:v>0.88</c:v>
                </c:pt>
                <c:pt idx="29">
                  <c:v>1.84</c:v>
                </c:pt>
                <c:pt idx="30">
                  <c:v>2.92</c:v>
                </c:pt>
                <c:pt idx="31">
                  <c:v>3</c:v>
                </c:pt>
                <c:pt idx="32">
                  <c:v>0.18</c:v>
                </c:pt>
                <c:pt idx="35">
                  <c:v>0.4</c:v>
                </c:pt>
                <c:pt idx="36">
                  <c:v>2.46</c:v>
                </c:pt>
                <c:pt idx="38">
                  <c:v>0.5</c:v>
                </c:pt>
                <c:pt idx="39">
                  <c:v>3.14</c:v>
                </c:pt>
                <c:pt idx="42">
                  <c:v>1.28</c:v>
                </c:pt>
                <c:pt idx="44">
                  <c:v>11.16</c:v>
                </c:pt>
                <c:pt idx="45">
                  <c:v>0.13</c:v>
                </c:pt>
                <c:pt idx="46">
                  <c:v>0.05</c:v>
                </c:pt>
                <c:pt idx="47">
                  <c:v>9.99</c:v>
                </c:pt>
                <c:pt idx="48">
                  <c:v>0.27</c:v>
                </c:pt>
                <c:pt idx="49">
                  <c:v>4.46</c:v>
                </c:pt>
                <c:pt idx="51">
                  <c:v>1.6</c:v>
                </c:pt>
                <c:pt idx="53">
                  <c:v>0.16</c:v>
                </c:pt>
                <c:pt idx="54">
                  <c:v>0.25</c:v>
                </c:pt>
                <c:pt idx="55">
                  <c:v>1.01</c:v>
                </c:pt>
                <c:pt idx="56">
                  <c:v>2.62</c:v>
                </c:pt>
                <c:pt idx="58">
                  <c:v>0.48</c:v>
                </c:pt>
                <c:pt idx="59">
                  <c:v>1.58</c:v>
                </c:pt>
                <c:pt idx="60">
                  <c:v>10.79</c:v>
                </c:pt>
                <c:pt idx="61">
                  <c:v>7.58</c:v>
                </c:pt>
                <c:pt idx="63">
                  <c:v>1.33</c:v>
                </c:pt>
                <c:pt idx="64">
                  <c:v>6.77</c:v>
                </c:pt>
                <c:pt idx="65">
                  <c:v>0.41</c:v>
                </c:pt>
                <c:pt idx="66">
                  <c:v>0.25</c:v>
                </c:pt>
                <c:pt idx="68">
                  <c:v>0.95</c:v>
                </c:pt>
                <c:pt idx="69">
                  <c:v>0.09</c:v>
                </c:pt>
                <c:pt idx="70">
                  <c:v>0.83</c:v>
                </c:pt>
                <c:pt idx="71">
                  <c:v>2.8</c:v>
                </c:pt>
                <c:pt idx="72">
                  <c:v>2.15</c:v>
                </c:pt>
                <c:pt idx="73">
                  <c:v>0.41</c:v>
                </c:pt>
                <c:pt idx="74">
                  <c:v>0.17</c:v>
                </c:pt>
                <c:pt idx="75">
                  <c:v>1.88</c:v>
                </c:pt>
                <c:pt idx="76">
                  <c:v>2.41</c:v>
                </c:pt>
                <c:pt idx="77">
                  <c:v>13.05</c:v>
                </c:pt>
                <c:pt idx="78">
                  <c:v>0.21</c:v>
                </c:pt>
                <c:pt idx="79">
                  <c:v>0.12</c:v>
                </c:pt>
                <c:pt idx="80">
                  <c:v>0.93</c:v>
                </c:pt>
                <c:pt idx="82">
                  <c:v>5.07</c:v>
                </c:pt>
                <c:pt idx="83">
                  <c:v>0.53</c:v>
                </c:pt>
                <c:pt idx="84">
                  <c:v>0.38</c:v>
                </c:pt>
                <c:pt idx="85">
                  <c:v>0.49</c:v>
                </c:pt>
                <c:pt idx="86">
                  <c:v>0.31</c:v>
                </c:pt>
                <c:pt idx="87">
                  <c:v>0.65</c:v>
                </c:pt>
                <c:pt idx="88">
                  <c:v>1.23</c:v>
                </c:pt>
                <c:pt idx="89">
                  <c:v>0.27</c:v>
                </c:pt>
                <c:pt idx="90">
                  <c:v>0.39</c:v>
                </c:pt>
                <c:pt idx="92">
                  <c:v>0.36</c:v>
                </c:pt>
                <c:pt idx="93">
                  <c:v>10.29</c:v>
                </c:pt>
                <c:pt idx="94">
                  <c:v>11.49</c:v>
                </c:pt>
                <c:pt idx="95">
                  <c:v>0.28999999999999998</c:v>
                </c:pt>
                <c:pt idx="96">
                  <c:v>0.54</c:v>
                </c:pt>
                <c:pt idx="99">
                  <c:v>0.69</c:v>
                </c:pt>
                <c:pt idx="100">
                  <c:v>1.55</c:v>
                </c:pt>
                <c:pt idx="101">
                  <c:v>1.1200000000000001</c:v>
                </c:pt>
                <c:pt idx="102">
                  <c:v>2.93</c:v>
                </c:pt>
                <c:pt idx="103">
                  <c:v>3.78</c:v>
                </c:pt>
                <c:pt idx="104">
                  <c:v>2.25</c:v>
                </c:pt>
                <c:pt idx="105">
                  <c:v>0.53</c:v>
                </c:pt>
                <c:pt idx="106">
                  <c:v>3.33</c:v>
                </c:pt>
                <c:pt idx="108">
                  <c:v>1.1599999999999999</c:v>
                </c:pt>
                <c:pt idx="109">
                  <c:v>0.78</c:v>
                </c:pt>
                <c:pt idx="111">
                  <c:v>0.31</c:v>
                </c:pt>
                <c:pt idx="112">
                  <c:v>1.57</c:v>
                </c:pt>
                <c:pt idx="113">
                  <c:v>2</c:v>
                </c:pt>
                <c:pt idx="114">
                  <c:v>0.56999999999999995</c:v>
                </c:pt>
                <c:pt idx="116">
                  <c:v>3.11</c:v>
                </c:pt>
                <c:pt idx="117">
                  <c:v>5.25</c:v>
                </c:pt>
                <c:pt idx="120">
                  <c:v>6.49</c:v>
                </c:pt>
                <c:pt idx="122">
                  <c:v>5.6</c:v>
                </c:pt>
                <c:pt idx="123">
                  <c:v>0.35</c:v>
                </c:pt>
                <c:pt idx="124">
                  <c:v>0.41</c:v>
                </c:pt>
                <c:pt idx="128">
                  <c:v>0.09</c:v>
                </c:pt>
                <c:pt idx="129">
                  <c:v>1.06</c:v>
                </c:pt>
                <c:pt idx="130">
                  <c:v>0.34</c:v>
                </c:pt>
                <c:pt idx="132">
                  <c:v>2.25</c:v>
                </c:pt>
                <c:pt idx="133">
                  <c:v>0.47</c:v>
                </c:pt>
                <c:pt idx="134">
                  <c:v>0.01</c:v>
                </c:pt>
                <c:pt idx="135">
                  <c:v>0.84</c:v>
                </c:pt>
                <c:pt idx="137">
                  <c:v>10.130000000000001</c:v>
                </c:pt>
                <c:pt idx="138">
                  <c:v>7.25</c:v>
                </c:pt>
                <c:pt idx="139">
                  <c:v>1.66</c:v>
                </c:pt>
                <c:pt idx="140">
                  <c:v>0.24</c:v>
                </c:pt>
                <c:pt idx="141">
                  <c:v>1.56</c:v>
                </c:pt>
                <c:pt idx="142">
                  <c:v>0.73</c:v>
                </c:pt>
                <c:pt idx="144">
                  <c:v>0.24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0-E048-9021-6BC118B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Minimum</a:t>
                </a:r>
                <a:r>
                  <a:rPr lang="en-GB" baseline="0"/>
                  <a:t> wage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Scatterplots!$J$2:$J$147</c:f>
              <c:numCache>
                <c:formatCode>0.00%</c:formatCode>
                <c:ptCount val="146"/>
                <c:pt idx="0">
                  <c:v>0.11119999999999999</c:v>
                </c:pt>
                <c:pt idx="1">
                  <c:v>0.12330000000000001</c:v>
                </c:pt>
                <c:pt idx="2">
                  <c:v>0.11700000000000001</c:v>
                </c:pt>
                <c:pt idx="3">
                  <c:v>6.8900000000000003E-2</c:v>
                </c:pt>
                <c:pt idx="5">
                  <c:v>9.7900000000000001E-2</c:v>
                </c:pt>
                <c:pt idx="6">
                  <c:v>0.1699</c:v>
                </c:pt>
                <c:pt idx="7">
                  <c:v>5.2699999999999997E-2</c:v>
                </c:pt>
                <c:pt idx="8">
                  <c:v>4.6699999999999998E-2</c:v>
                </c:pt>
                <c:pt idx="9">
                  <c:v>5.5100000000000003E-2</c:v>
                </c:pt>
                <c:pt idx="10">
                  <c:v>0.1036</c:v>
                </c:pt>
                <c:pt idx="11">
                  <c:v>4.19E-2</c:v>
                </c:pt>
                <c:pt idx="12">
                  <c:v>0.1033</c:v>
                </c:pt>
                <c:pt idx="13">
                  <c:v>5.5899999999999998E-2</c:v>
                </c:pt>
                <c:pt idx="14">
                  <c:v>6.4100000000000004E-2</c:v>
                </c:pt>
                <c:pt idx="15">
                  <c:v>2.23E-2</c:v>
                </c:pt>
                <c:pt idx="16">
                  <c:v>0.1842</c:v>
                </c:pt>
                <c:pt idx="17">
                  <c:v>0.18190000000000001</c:v>
                </c:pt>
                <c:pt idx="18">
                  <c:v>0.1208</c:v>
                </c:pt>
                <c:pt idx="19">
                  <c:v>4.3400000000000001E-2</c:v>
                </c:pt>
                <c:pt idx="20">
                  <c:v>6.2600000000000003E-2</c:v>
                </c:pt>
                <c:pt idx="21">
                  <c:v>0.1225</c:v>
                </c:pt>
                <c:pt idx="22">
                  <c:v>6.7999999999999996E-3</c:v>
                </c:pt>
                <c:pt idx="23">
                  <c:v>3.3799999999999997E-2</c:v>
                </c:pt>
                <c:pt idx="24">
                  <c:v>5.5599999999999997E-2</c:v>
                </c:pt>
                <c:pt idx="25">
                  <c:v>3.6799999999999999E-2</c:v>
                </c:pt>
                <c:pt idx="26">
                  <c:v>7.0900000000000005E-2</c:v>
                </c:pt>
                <c:pt idx="27">
                  <c:v>4.3400000000000001E-2</c:v>
                </c:pt>
                <c:pt idx="28">
                  <c:v>9.4700000000000006E-2</c:v>
                </c:pt>
                <c:pt idx="29">
                  <c:v>0.11849999999999999</c:v>
                </c:pt>
                <c:pt idx="30">
                  <c:v>6.93E-2</c:v>
                </c:pt>
                <c:pt idx="31">
                  <c:v>1.9300000000000001E-2</c:v>
                </c:pt>
                <c:pt idx="32">
                  <c:v>4.24E-2</c:v>
                </c:pt>
                <c:pt idx="33">
                  <c:v>4.9099999999999998E-2</c:v>
                </c:pt>
                <c:pt idx="34">
                  <c:v>0.10299999999999999</c:v>
                </c:pt>
                <c:pt idx="35">
                  <c:v>5.8400000000000001E-2</c:v>
                </c:pt>
                <c:pt idx="36">
                  <c:v>3.9699999999999999E-2</c:v>
                </c:pt>
                <c:pt idx="37">
                  <c:v>0.1076</c:v>
                </c:pt>
                <c:pt idx="38">
                  <c:v>4.1099999999999998E-2</c:v>
                </c:pt>
                <c:pt idx="39">
                  <c:v>5.11E-2</c:v>
                </c:pt>
                <c:pt idx="41">
                  <c:v>2.0799999999999999E-2</c:v>
                </c:pt>
                <c:pt idx="42">
                  <c:v>4.1000000000000002E-2</c:v>
                </c:pt>
                <c:pt idx="43">
                  <c:v>6.59E-2</c:v>
                </c:pt>
                <c:pt idx="44">
                  <c:v>8.43E-2</c:v>
                </c:pt>
                <c:pt idx="45">
                  <c:v>9.06E-2</c:v>
                </c:pt>
                <c:pt idx="46">
                  <c:v>0.14399999999999999</c:v>
                </c:pt>
                <c:pt idx="47">
                  <c:v>3.04E-2</c:v>
                </c:pt>
                <c:pt idx="48">
                  <c:v>4.3299999999999998E-2</c:v>
                </c:pt>
                <c:pt idx="49">
                  <c:v>0.1724</c:v>
                </c:pt>
                <c:pt idx="51">
                  <c:v>2.46E-2</c:v>
                </c:pt>
                <c:pt idx="52">
                  <c:v>4.2999999999999997E-2</c:v>
                </c:pt>
                <c:pt idx="53">
                  <c:v>2.47E-2</c:v>
                </c:pt>
                <c:pt idx="54">
                  <c:v>0.13780000000000001</c:v>
                </c:pt>
                <c:pt idx="55">
                  <c:v>5.3900000000000003E-2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4.6899999999999997E-2</c:v>
                </c:pt>
                <c:pt idx="59">
                  <c:v>0.1138</c:v>
                </c:pt>
                <c:pt idx="60">
                  <c:v>4.9299999999999997E-2</c:v>
                </c:pt>
                <c:pt idx="61">
                  <c:v>3.8600000000000002E-2</c:v>
                </c:pt>
                <c:pt idx="62">
                  <c:v>9.8900000000000002E-2</c:v>
                </c:pt>
                <c:pt idx="63">
                  <c:v>0.08</c:v>
                </c:pt>
                <c:pt idx="64">
                  <c:v>2.29E-2</c:v>
                </c:pt>
                <c:pt idx="65">
                  <c:v>4.5900000000000003E-2</c:v>
                </c:pt>
                <c:pt idx="66">
                  <c:v>2.64E-2</c:v>
                </c:pt>
                <c:pt idx="68">
                  <c:v>2.18E-2</c:v>
                </c:pt>
                <c:pt idx="69">
                  <c:v>6.3299999999999995E-2</c:v>
                </c:pt>
                <c:pt idx="70">
                  <c:v>6.3E-3</c:v>
                </c:pt>
                <c:pt idx="71">
                  <c:v>6.5199999999999994E-2</c:v>
                </c:pt>
                <c:pt idx="72">
                  <c:v>6.2300000000000001E-2</c:v>
                </c:pt>
                <c:pt idx="73">
                  <c:v>0.2341</c:v>
                </c:pt>
                <c:pt idx="74">
                  <c:v>2.81E-2</c:v>
                </c:pt>
                <c:pt idx="75">
                  <c:v>0.18559999999999999</c:v>
                </c:pt>
                <c:pt idx="76">
                  <c:v>6.3500000000000001E-2</c:v>
                </c:pt>
                <c:pt idx="77">
                  <c:v>5.3600000000000002E-2</c:v>
                </c:pt>
                <c:pt idx="78">
                  <c:v>1.7600000000000001E-2</c:v>
                </c:pt>
                <c:pt idx="79">
                  <c:v>5.6500000000000002E-2</c:v>
                </c:pt>
                <c:pt idx="80">
                  <c:v>3.32E-2</c:v>
                </c:pt>
                <c:pt idx="81">
                  <c:v>6.1400000000000003E-2</c:v>
                </c:pt>
                <c:pt idx="82">
                  <c:v>3.4700000000000002E-2</c:v>
                </c:pt>
                <c:pt idx="83">
                  <c:v>9.5500000000000002E-2</c:v>
                </c:pt>
                <c:pt idx="84">
                  <c:v>6.6699999999999995E-2</c:v>
                </c:pt>
                <c:pt idx="85">
                  <c:v>3.4200000000000001E-2</c:v>
                </c:pt>
                <c:pt idx="86">
                  <c:v>5.4699999999999999E-2</c:v>
                </c:pt>
                <c:pt idx="87">
                  <c:v>6.0100000000000001E-2</c:v>
                </c:pt>
                <c:pt idx="88">
                  <c:v>0.14879999999999999</c:v>
                </c:pt>
                <c:pt idx="89">
                  <c:v>3.2399999999999998E-2</c:v>
                </c:pt>
                <c:pt idx="90">
                  <c:v>1.5800000000000002E-2</c:v>
                </c:pt>
                <c:pt idx="91">
                  <c:v>0.20269999999999999</c:v>
                </c:pt>
                <c:pt idx="92">
                  <c:v>1.41E-2</c:v>
                </c:pt>
                <c:pt idx="93">
                  <c:v>3.2000000000000001E-2</c:v>
                </c:pt>
                <c:pt idx="94">
                  <c:v>4.07E-2</c:v>
                </c:pt>
                <c:pt idx="95">
                  <c:v>4.7000000000000002E-3</c:v>
                </c:pt>
                <c:pt idx="96">
                  <c:v>8.1000000000000003E-2</c:v>
                </c:pt>
                <c:pt idx="98">
                  <c:v>3.3500000000000002E-2</c:v>
                </c:pt>
                <c:pt idx="99">
                  <c:v>4.4499999999999998E-2</c:v>
                </c:pt>
                <c:pt idx="100">
                  <c:v>4.8099999999999997E-2</c:v>
                </c:pt>
                <c:pt idx="101">
                  <c:v>2.1499999999999998E-2</c:v>
                </c:pt>
                <c:pt idx="102">
                  <c:v>3.4700000000000002E-2</c:v>
                </c:pt>
                <c:pt idx="103">
                  <c:v>6.3299999999999995E-2</c:v>
                </c:pt>
                <c:pt idx="104">
                  <c:v>3.9800000000000002E-2</c:v>
                </c:pt>
                <c:pt idx="105">
                  <c:v>4.5900000000000003E-2</c:v>
                </c:pt>
                <c:pt idx="107">
                  <c:v>0.20710000000000001</c:v>
                </c:pt>
                <c:pt idx="108">
                  <c:v>0.1888</c:v>
                </c:pt>
                <c:pt idx="109">
                  <c:v>8.3599999999999994E-2</c:v>
                </c:pt>
                <c:pt idx="110">
                  <c:v>0.13370000000000001</c:v>
                </c:pt>
                <c:pt idx="111">
                  <c:v>6.6000000000000003E-2</c:v>
                </c:pt>
                <c:pt idx="112">
                  <c:v>0.12690000000000001</c:v>
                </c:pt>
                <c:pt idx="114">
                  <c:v>4.4299999999999999E-2</c:v>
                </c:pt>
                <c:pt idx="115">
                  <c:v>4.1099999999999998E-2</c:v>
                </c:pt>
                <c:pt idx="116">
                  <c:v>5.5599999999999997E-2</c:v>
                </c:pt>
                <c:pt idx="117">
                  <c:v>4.2000000000000003E-2</c:v>
                </c:pt>
                <c:pt idx="118">
                  <c:v>0.1135</c:v>
                </c:pt>
                <c:pt idx="119">
                  <c:v>0.28179999999999999</c:v>
                </c:pt>
                <c:pt idx="120">
                  <c:v>4.1500000000000002E-2</c:v>
                </c:pt>
                <c:pt idx="121">
                  <c:v>0.12239999999999999</c:v>
                </c:pt>
                <c:pt idx="122">
                  <c:v>0.1396</c:v>
                </c:pt>
                <c:pt idx="123">
                  <c:v>4.2000000000000003E-2</c:v>
                </c:pt>
                <c:pt idx="124">
                  <c:v>0.1653</c:v>
                </c:pt>
                <c:pt idx="125">
                  <c:v>7.3300000000000004E-2</c:v>
                </c:pt>
                <c:pt idx="126">
                  <c:v>6.4799999999999996E-2</c:v>
                </c:pt>
                <c:pt idx="127">
                  <c:v>4.58E-2</c:v>
                </c:pt>
                <c:pt idx="128">
                  <c:v>1.9800000000000002E-2</c:v>
                </c:pt>
                <c:pt idx="129">
                  <c:v>7.4999999999999997E-3</c:v>
                </c:pt>
                <c:pt idx="130">
                  <c:v>2.0400000000000001E-2</c:v>
                </c:pt>
                <c:pt idx="131">
                  <c:v>1.12E-2</c:v>
                </c:pt>
                <c:pt idx="132">
                  <c:v>2.69E-2</c:v>
                </c:pt>
                <c:pt idx="133">
                  <c:v>0.16020000000000001</c:v>
                </c:pt>
                <c:pt idx="134">
                  <c:v>1.84E-2</c:v>
                </c:pt>
                <c:pt idx="135">
                  <c:v>8.8800000000000004E-2</c:v>
                </c:pt>
                <c:pt idx="136">
                  <c:v>2.35E-2</c:v>
                </c:pt>
                <c:pt idx="137">
                  <c:v>3.85E-2</c:v>
                </c:pt>
                <c:pt idx="138">
                  <c:v>0.14699999999999999</c:v>
                </c:pt>
                <c:pt idx="139">
                  <c:v>8.7300000000000003E-2</c:v>
                </c:pt>
                <c:pt idx="140">
                  <c:v>5.9200000000000003E-2</c:v>
                </c:pt>
                <c:pt idx="141">
                  <c:v>4.3900000000000002E-2</c:v>
                </c:pt>
                <c:pt idx="142">
                  <c:v>2.01E-2</c:v>
                </c:pt>
                <c:pt idx="143">
                  <c:v>0.12909999999999999</c:v>
                </c:pt>
                <c:pt idx="144">
                  <c:v>0.1143</c:v>
                </c:pt>
                <c:pt idx="145">
                  <c:v>4.9500000000000002E-2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2-B949-A224-8D3C812AF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Scatterplots!$K$2:$K$147</c:f>
              <c:numCache>
                <c:formatCode>0.00%</c:formatCode>
                <c:ptCount val="146"/>
                <c:pt idx="0">
                  <c:v>0.48899999999999999</c:v>
                </c:pt>
                <c:pt idx="1">
                  <c:v>0.55700000000000005</c:v>
                </c:pt>
                <c:pt idx="2">
                  <c:v>0.41199999999999998</c:v>
                </c:pt>
                <c:pt idx="3">
                  <c:v>0.77500000000000002</c:v>
                </c:pt>
                <c:pt idx="5">
                  <c:v>0.61299999999999999</c:v>
                </c:pt>
                <c:pt idx="6">
                  <c:v>0.55600000000000005</c:v>
                </c:pt>
                <c:pt idx="7">
                  <c:v>0.65500000000000003</c:v>
                </c:pt>
                <c:pt idx="8">
                  <c:v>0.60699999999999998</c:v>
                </c:pt>
                <c:pt idx="9">
                  <c:v>0.66500000000000004</c:v>
                </c:pt>
                <c:pt idx="10">
                  <c:v>0.746</c:v>
                </c:pt>
                <c:pt idx="11">
                  <c:v>0.59</c:v>
                </c:pt>
                <c:pt idx="12">
                  <c:v>0.65200000000000002</c:v>
                </c:pt>
                <c:pt idx="13">
                  <c:v>0.53600000000000003</c:v>
                </c:pt>
                <c:pt idx="14">
                  <c:v>0.65100000000000002</c:v>
                </c:pt>
                <c:pt idx="15">
                  <c:v>0.70899999999999996</c:v>
                </c:pt>
                <c:pt idx="16">
                  <c:v>0.46400000000000002</c:v>
                </c:pt>
                <c:pt idx="17">
                  <c:v>0.70799999999999996</c:v>
                </c:pt>
                <c:pt idx="18">
                  <c:v>0.63900000000000001</c:v>
                </c:pt>
                <c:pt idx="19">
                  <c:v>0.55400000000000005</c:v>
                </c:pt>
                <c:pt idx="20">
                  <c:v>0.66400000000000003</c:v>
                </c:pt>
                <c:pt idx="21">
                  <c:v>0.60499999999999998</c:v>
                </c:pt>
                <c:pt idx="22">
                  <c:v>0.82299999999999995</c:v>
                </c:pt>
                <c:pt idx="23">
                  <c:v>0.76100000000000001</c:v>
                </c:pt>
                <c:pt idx="24">
                  <c:v>0.65100000000000002</c:v>
                </c:pt>
                <c:pt idx="25">
                  <c:v>0.72</c:v>
                </c:pt>
                <c:pt idx="26">
                  <c:v>0.626</c:v>
                </c:pt>
                <c:pt idx="27">
                  <c:v>0.433</c:v>
                </c:pt>
                <c:pt idx="28">
                  <c:v>0.69399999999999995</c:v>
                </c:pt>
                <c:pt idx="29">
                  <c:v>0.621</c:v>
                </c:pt>
                <c:pt idx="30">
                  <c:v>0.51200000000000001</c:v>
                </c:pt>
                <c:pt idx="31">
                  <c:v>0.60599999999999998</c:v>
                </c:pt>
                <c:pt idx="32">
                  <c:v>0.63500000000000001</c:v>
                </c:pt>
                <c:pt idx="33">
                  <c:v>0.622</c:v>
                </c:pt>
                <c:pt idx="34">
                  <c:v>0.60199999999999998</c:v>
                </c:pt>
                <c:pt idx="35">
                  <c:v>0.64300000000000002</c:v>
                </c:pt>
                <c:pt idx="36">
                  <c:v>0.68</c:v>
                </c:pt>
                <c:pt idx="37">
                  <c:v>0.46400000000000002</c:v>
                </c:pt>
                <c:pt idx="38">
                  <c:v>0.59099999999999997</c:v>
                </c:pt>
                <c:pt idx="39">
                  <c:v>0.63600000000000001</c:v>
                </c:pt>
                <c:pt idx="41">
                  <c:v>0.79600000000000004</c:v>
                </c:pt>
                <c:pt idx="42">
                  <c:v>0.57599999999999996</c:v>
                </c:pt>
                <c:pt idx="43">
                  <c:v>0.59099999999999997</c:v>
                </c:pt>
                <c:pt idx="44">
                  <c:v>0.55100000000000005</c:v>
                </c:pt>
                <c:pt idx="45">
                  <c:v>0.59399999999999997</c:v>
                </c:pt>
                <c:pt idx="46">
                  <c:v>0.68300000000000005</c:v>
                </c:pt>
                <c:pt idx="47">
                  <c:v>0.60799999999999998</c:v>
                </c:pt>
                <c:pt idx="48">
                  <c:v>0.67800000000000005</c:v>
                </c:pt>
                <c:pt idx="49">
                  <c:v>0.51800000000000002</c:v>
                </c:pt>
                <c:pt idx="51">
                  <c:v>0.623</c:v>
                </c:pt>
                <c:pt idx="52">
                  <c:v>0.61499999999999999</c:v>
                </c:pt>
                <c:pt idx="53">
                  <c:v>0.72</c:v>
                </c:pt>
                <c:pt idx="54">
                  <c:v>0.67200000000000004</c:v>
                </c:pt>
                <c:pt idx="55">
                  <c:v>0.68799999999999994</c:v>
                </c:pt>
                <c:pt idx="56">
                  <c:v>0.56499999999999995</c:v>
                </c:pt>
                <c:pt idx="57">
                  <c:v>0.75</c:v>
                </c:pt>
                <c:pt idx="58">
                  <c:v>0.67500000000000004</c:v>
                </c:pt>
                <c:pt idx="59">
                  <c:v>0.44700000000000001</c:v>
                </c:pt>
                <c:pt idx="60">
                  <c:v>0.621</c:v>
                </c:pt>
                <c:pt idx="61">
                  <c:v>0.64</c:v>
                </c:pt>
                <c:pt idx="62">
                  <c:v>0.496</c:v>
                </c:pt>
                <c:pt idx="63">
                  <c:v>0.66</c:v>
                </c:pt>
                <c:pt idx="64">
                  <c:v>0.61699999999999999</c:v>
                </c:pt>
                <c:pt idx="65">
                  <c:v>0.68799999999999994</c:v>
                </c:pt>
                <c:pt idx="66">
                  <c:v>0.747</c:v>
                </c:pt>
                <c:pt idx="68">
                  <c:v>0.73499999999999999</c:v>
                </c:pt>
                <c:pt idx="69">
                  <c:v>0.59799999999999998</c:v>
                </c:pt>
                <c:pt idx="70">
                  <c:v>0.78500000000000003</c:v>
                </c:pt>
                <c:pt idx="71">
                  <c:v>0.61399999999999999</c:v>
                </c:pt>
                <c:pt idx="72">
                  <c:v>0.47</c:v>
                </c:pt>
                <c:pt idx="73">
                  <c:v>0.67900000000000005</c:v>
                </c:pt>
                <c:pt idx="74">
                  <c:v>0.76300000000000001</c:v>
                </c:pt>
                <c:pt idx="75">
                  <c:v>0.497</c:v>
                </c:pt>
                <c:pt idx="76">
                  <c:v>0.61599999999999999</c:v>
                </c:pt>
                <c:pt idx="77">
                  <c:v>0.59299999999999997</c:v>
                </c:pt>
                <c:pt idx="78">
                  <c:v>0.86099999999999999</c:v>
                </c:pt>
                <c:pt idx="79">
                  <c:v>0.76700000000000002</c:v>
                </c:pt>
                <c:pt idx="80">
                  <c:v>0.64300000000000002</c:v>
                </c:pt>
                <c:pt idx="81">
                  <c:v>0.69799999999999995</c:v>
                </c:pt>
                <c:pt idx="82">
                  <c:v>0.56499999999999995</c:v>
                </c:pt>
                <c:pt idx="83">
                  <c:v>0.45900000000000002</c:v>
                </c:pt>
                <c:pt idx="84">
                  <c:v>0.58299999999999996</c:v>
                </c:pt>
                <c:pt idx="85">
                  <c:v>0.60699999999999998</c:v>
                </c:pt>
                <c:pt idx="86">
                  <c:v>0.43099999999999999</c:v>
                </c:pt>
                <c:pt idx="87">
                  <c:v>0.59699999999999998</c:v>
                </c:pt>
                <c:pt idx="88">
                  <c:v>0.54400000000000004</c:v>
                </c:pt>
                <c:pt idx="89">
                  <c:v>0.78100000000000003</c:v>
                </c:pt>
                <c:pt idx="90">
                  <c:v>0.61699999999999999</c:v>
                </c:pt>
                <c:pt idx="91">
                  <c:v>0.59499999999999997</c:v>
                </c:pt>
                <c:pt idx="92">
                  <c:v>0.83799999999999997</c:v>
                </c:pt>
                <c:pt idx="93">
                  <c:v>0.63600000000000001</c:v>
                </c:pt>
                <c:pt idx="94">
                  <c:v>0.69899999999999995</c:v>
                </c:pt>
                <c:pt idx="95">
                  <c:v>0.72</c:v>
                </c:pt>
                <c:pt idx="96">
                  <c:v>0.52900000000000003</c:v>
                </c:pt>
                <c:pt idx="98">
                  <c:v>0.63800000000000001</c:v>
                </c:pt>
                <c:pt idx="99">
                  <c:v>0.52600000000000002</c:v>
                </c:pt>
                <c:pt idx="100">
                  <c:v>0.72099999999999997</c:v>
                </c:pt>
                <c:pt idx="101">
                  <c:v>0.59599999999999997</c:v>
                </c:pt>
                <c:pt idx="102">
                  <c:v>0.56699999999999995</c:v>
                </c:pt>
                <c:pt idx="103">
                  <c:v>0.58799999999999997</c:v>
                </c:pt>
                <c:pt idx="104">
                  <c:v>0.54700000000000004</c:v>
                </c:pt>
                <c:pt idx="105">
                  <c:v>0.61799999999999999</c:v>
                </c:pt>
                <c:pt idx="107">
                  <c:v>0.67100000000000004</c:v>
                </c:pt>
                <c:pt idx="108">
                  <c:v>0.65900000000000003</c:v>
                </c:pt>
                <c:pt idx="109">
                  <c:v>0.437</c:v>
                </c:pt>
                <c:pt idx="110">
                  <c:v>0.57799999999999996</c:v>
                </c:pt>
                <c:pt idx="111">
                  <c:v>0.45700000000000002</c:v>
                </c:pt>
                <c:pt idx="112">
                  <c:v>0.54900000000000004</c:v>
                </c:pt>
                <c:pt idx="114">
                  <c:v>0.57899999999999996</c:v>
                </c:pt>
                <c:pt idx="115">
                  <c:v>0.70499999999999996</c:v>
                </c:pt>
                <c:pt idx="116">
                  <c:v>0.59499999999999997</c:v>
                </c:pt>
                <c:pt idx="117">
                  <c:v>0.58399999999999996</c:v>
                </c:pt>
                <c:pt idx="118">
                  <c:v>0.47399999999999998</c:v>
                </c:pt>
                <c:pt idx="119">
                  <c:v>0.56000000000000005</c:v>
                </c:pt>
                <c:pt idx="120">
                  <c:v>0.63</c:v>
                </c:pt>
                <c:pt idx="121">
                  <c:v>0.72399999999999998</c:v>
                </c:pt>
                <c:pt idx="122">
                  <c:v>0.57499999999999996</c:v>
                </c:pt>
                <c:pt idx="123">
                  <c:v>0.53900000000000003</c:v>
                </c:pt>
                <c:pt idx="124">
                  <c:v>0.48399999999999999</c:v>
                </c:pt>
                <c:pt idx="125">
                  <c:v>0.51100000000000001</c:v>
                </c:pt>
                <c:pt idx="126">
                  <c:v>0.64600000000000002</c:v>
                </c:pt>
                <c:pt idx="127">
                  <c:v>0.68300000000000005</c:v>
                </c:pt>
                <c:pt idx="128">
                  <c:v>0.83399999999999996</c:v>
                </c:pt>
                <c:pt idx="129">
                  <c:v>0.67300000000000004</c:v>
                </c:pt>
                <c:pt idx="130">
                  <c:v>0.77600000000000002</c:v>
                </c:pt>
                <c:pt idx="131">
                  <c:v>0.59799999999999998</c:v>
                </c:pt>
                <c:pt idx="132">
                  <c:v>0.6</c:v>
                </c:pt>
                <c:pt idx="133">
                  <c:v>0.46100000000000002</c:v>
                </c:pt>
                <c:pt idx="134">
                  <c:v>0.70299999999999996</c:v>
                </c:pt>
                <c:pt idx="135">
                  <c:v>0.54200000000000004</c:v>
                </c:pt>
                <c:pt idx="136">
                  <c:v>0.82099999999999995</c:v>
                </c:pt>
                <c:pt idx="137">
                  <c:v>0.628</c:v>
                </c:pt>
                <c:pt idx="138">
                  <c:v>0.62</c:v>
                </c:pt>
                <c:pt idx="139">
                  <c:v>0.64</c:v>
                </c:pt>
                <c:pt idx="140">
                  <c:v>0.65100000000000002</c:v>
                </c:pt>
                <c:pt idx="141">
                  <c:v>0.69899999999999995</c:v>
                </c:pt>
                <c:pt idx="142">
                  <c:v>0.77400000000000002</c:v>
                </c:pt>
                <c:pt idx="143">
                  <c:v>0.38</c:v>
                </c:pt>
                <c:pt idx="144">
                  <c:v>0.746</c:v>
                </c:pt>
                <c:pt idx="145">
                  <c:v>0.83099999999999996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3-9548-A274-9FA81791D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Scatterplots!$L$3:$L$147</c:f>
              <c:numCache>
                <c:formatCode>General</c:formatCode>
                <c:ptCount val="145"/>
                <c:pt idx="0">
                  <c:v>15.97</c:v>
                </c:pt>
                <c:pt idx="1">
                  <c:v>26.3</c:v>
                </c:pt>
                <c:pt idx="2">
                  <c:v>26.69</c:v>
                </c:pt>
                <c:pt idx="4">
                  <c:v>16.75</c:v>
                </c:pt>
                <c:pt idx="5">
                  <c:v>7.56</c:v>
                </c:pt>
                <c:pt idx="6">
                  <c:v>24.35</c:v>
                </c:pt>
                <c:pt idx="7">
                  <c:v>9.0399999999999991</c:v>
                </c:pt>
                <c:pt idx="8">
                  <c:v>12.21</c:v>
                </c:pt>
                <c:pt idx="10">
                  <c:v>28.04</c:v>
                </c:pt>
                <c:pt idx="12">
                  <c:v>11.73</c:v>
                </c:pt>
                <c:pt idx="13">
                  <c:v>25.71</c:v>
                </c:pt>
                <c:pt idx="14">
                  <c:v>29.71</c:v>
                </c:pt>
                <c:pt idx="15">
                  <c:v>13.77</c:v>
                </c:pt>
                <c:pt idx="16">
                  <c:v>26.06</c:v>
                </c:pt>
                <c:pt idx="17">
                  <c:v>27.48</c:v>
                </c:pt>
                <c:pt idx="18">
                  <c:v>12.78</c:v>
                </c:pt>
                <c:pt idx="19">
                  <c:v>30.98</c:v>
                </c:pt>
                <c:pt idx="21">
                  <c:v>27.21</c:v>
                </c:pt>
                <c:pt idx="22">
                  <c:v>26.45</c:v>
                </c:pt>
                <c:pt idx="23">
                  <c:v>-3.57</c:v>
                </c:pt>
                <c:pt idx="25">
                  <c:v>11.11</c:v>
                </c:pt>
                <c:pt idx="27">
                  <c:v>27.07</c:v>
                </c:pt>
                <c:pt idx="28">
                  <c:v>26.48</c:v>
                </c:pt>
                <c:pt idx="29">
                  <c:v>13.45</c:v>
                </c:pt>
                <c:pt idx="30">
                  <c:v>10.039999999999999</c:v>
                </c:pt>
                <c:pt idx="32">
                  <c:v>9.57</c:v>
                </c:pt>
                <c:pt idx="34">
                  <c:v>24.77</c:v>
                </c:pt>
                <c:pt idx="35">
                  <c:v>24.81</c:v>
                </c:pt>
                <c:pt idx="36">
                  <c:v>26.31</c:v>
                </c:pt>
                <c:pt idx="37">
                  <c:v>28.2</c:v>
                </c:pt>
                <c:pt idx="38">
                  <c:v>5.33</c:v>
                </c:pt>
                <c:pt idx="40">
                  <c:v>25.42</c:v>
                </c:pt>
                <c:pt idx="41">
                  <c:v>26.42</c:v>
                </c:pt>
                <c:pt idx="42">
                  <c:v>-0.28999999999999998</c:v>
                </c:pt>
                <c:pt idx="43">
                  <c:v>12.81</c:v>
                </c:pt>
                <c:pt idx="44">
                  <c:v>30.92</c:v>
                </c:pt>
                <c:pt idx="45">
                  <c:v>8.34</c:v>
                </c:pt>
                <c:pt idx="46">
                  <c:v>9.8800000000000008</c:v>
                </c:pt>
                <c:pt idx="47">
                  <c:v>29.42</c:v>
                </c:pt>
                <c:pt idx="48">
                  <c:v>15.95</c:v>
                </c:pt>
                <c:pt idx="50">
                  <c:v>23.95</c:v>
                </c:pt>
                <c:pt idx="51">
                  <c:v>27.83</c:v>
                </c:pt>
                <c:pt idx="53">
                  <c:v>23.45</c:v>
                </c:pt>
                <c:pt idx="54">
                  <c:v>24.22</c:v>
                </c:pt>
                <c:pt idx="55">
                  <c:v>12.39</c:v>
                </c:pt>
                <c:pt idx="56">
                  <c:v>0.93</c:v>
                </c:pt>
                <c:pt idx="57">
                  <c:v>26.94</c:v>
                </c:pt>
                <c:pt idx="58">
                  <c:v>19.7</c:v>
                </c:pt>
                <c:pt idx="59">
                  <c:v>11.38</c:v>
                </c:pt>
                <c:pt idx="60">
                  <c:v>21.39</c:v>
                </c:pt>
                <c:pt idx="61">
                  <c:v>15.04</c:v>
                </c:pt>
                <c:pt idx="62">
                  <c:v>27.71</c:v>
                </c:pt>
                <c:pt idx="63">
                  <c:v>12.45</c:v>
                </c:pt>
                <c:pt idx="64">
                  <c:v>8.56</c:v>
                </c:pt>
                <c:pt idx="65">
                  <c:v>24.82</c:v>
                </c:pt>
                <c:pt idx="67">
                  <c:v>28</c:v>
                </c:pt>
                <c:pt idx="68">
                  <c:v>4.0199999999999996</c:v>
                </c:pt>
                <c:pt idx="69">
                  <c:v>24.36</c:v>
                </c:pt>
                <c:pt idx="70">
                  <c:v>6.38</c:v>
                </c:pt>
                <c:pt idx="71">
                  <c:v>19.72</c:v>
                </c:pt>
                <c:pt idx="72">
                  <c:v>16.420000000000002</c:v>
                </c:pt>
                <c:pt idx="75">
                  <c:v>7.1</c:v>
                </c:pt>
                <c:pt idx="76">
                  <c:v>11.01</c:v>
                </c:pt>
                <c:pt idx="77">
                  <c:v>23.5</c:v>
                </c:pt>
                <c:pt idx="78">
                  <c:v>24.66</c:v>
                </c:pt>
                <c:pt idx="79">
                  <c:v>26.14</c:v>
                </c:pt>
                <c:pt idx="81">
                  <c:v>19.43</c:v>
                </c:pt>
                <c:pt idx="83">
                  <c:v>25</c:v>
                </c:pt>
                <c:pt idx="84">
                  <c:v>21.06</c:v>
                </c:pt>
                <c:pt idx="85">
                  <c:v>11.23</c:v>
                </c:pt>
                <c:pt idx="86">
                  <c:v>3.04</c:v>
                </c:pt>
                <c:pt idx="87">
                  <c:v>14.31</c:v>
                </c:pt>
                <c:pt idx="88">
                  <c:v>25.22</c:v>
                </c:pt>
                <c:pt idx="89">
                  <c:v>24.04</c:v>
                </c:pt>
                <c:pt idx="90">
                  <c:v>25.35</c:v>
                </c:pt>
                <c:pt idx="91">
                  <c:v>28.78</c:v>
                </c:pt>
                <c:pt idx="92">
                  <c:v>11.3</c:v>
                </c:pt>
                <c:pt idx="93">
                  <c:v>11.8</c:v>
                </c:pt>
                <c:pt idx="94">
                  <c:v>31.42</c:v>
                </c:pt>
                <c:pt idx="95">
                  <c:v>28.96</c:v>
                </c:pt>
                <c:pt idx="96">
                  <c:v>11.38</c:v>
                </c:pt>
                <c:pt idx="97">
                  <c:v>0.15</c:v>
                </c:pt>
                <c:pt idx="98">
                  <c:v>23.46</c:v>
                </c:pt>
                <c:pt idx="99">
                  <c:v>27.61</c:v>
                </c:pt>
                <c:pt idx="100">
                  <c:v>27.01</c:v>
                </c:pt>
                <c:pt idx="101">
                  <c:v>9.25</c:v>
                </c:pt>
                <c:pt idx="102">
                  <c:v>16.3</c:v>
                </c:pt>
                <c:pt idx="104">
                  <c:v>-4.21</c:v>
                </c:pt>
                <c:pt idx="110">
                  <c:v>30.78</c:v>
                </c:pt>
                <c:pt idx="111">
                  <c:v>11.97</c:v>
                </c:pt>
                <c:pt idx="112">
                  <c:v>27.19</c:v>
                </c:pt>
                <c:pt idx="114">
                  <c:v>28.48</c:v>
                </c:pt>
                <c:pt idx="115">
                  <c:v>10.79</c:v>
                </c:pt>
                <c:pt idx="116">
                  <c:v>13.15</c:v>
                </c:pt>
                <c:pt idx="118">
                  <c:v>19.760000000000002</c:v>
                </c:pt>
                <c:pt idx="119">
                  <c:v>14.49</c:v>
                </c:pt>
                <c:pt idx="121">
                  <c:v>15.15</c:v>
                </c:pt>
                <c:pt idx="122">
                  <c:v>27.7</c:v>
                </c:pt>
                <c:pt idx="123">
                  <c:v>31.36</c:v>
                </c:pt>
                <c:pt idx="124">
                  <c:v>25.55</c:v>
                </c:pt>
                <c:pt idx="125">
                  <c:v>2.11</c:v>
                </c:pt>
                <c:pt idx="126">
                  <c:v>8.7200000000000006</c:v>
                </c:pt>
                <c:pt idx="127">
                  <c:v>23.49</c:v>
                </c:pt>
                <c:pt idx="128">
                  <c:v>26.93</c:v>
                </c:pt>
                <c:pt idx="129">
                  <c:v>29.48</c:v>
                </c:pt>
                <c:pt idx="132">
                  <c:v>21.37</c:v>
                </c:pt>
                <c:pt idx="133">
                  <c:v>26.52</c:v>
                </c:pt>
                <c:pt idx="134">
                  <c:v>9.7100000000000009</c:v>
                </c:pt>
                <c:pt idx="135">
                  <c:v>32.15</c:v>
                </c:pt>
                <c:pt idx="136">
                  <c:v>10.43</c:v>
                </c:pt>
                <c:pt idx="137">
                  <c:v>8.0399999999999991</c:v>
                </c:pt>
                <c:pt idx="138">
                  <c:v>20.39</c:v>
                </c:pt>
                <c:pt idx="139">
                  <c:v>14.3</c:v>
                </c:pt>
                <c:pt idx="141">
                  <c:v>24.66</c:v>
                </c:pt>
                <c:pt idx="143">
                  <c:v>26.75</c:v>
                </c:pt>
                <c:pt idx="144">
                  <c:v>25.37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D-9148-A89F-5F469D88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Scatterplots!$M$3:$M$147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10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5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1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A-0048-AA7D-7FF1940F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Scatterplots!$N$3:$N$147</c:f>
              <c:numCache>
                <c:formatCode>General</c:formatCode>
                <c:ptCount val="145"/>
                <c:pt idx="0">
                  <c:v>1485</c:v>
                </c:pt>
                <c:pt idx="1">
                  <c:v>89</c:v>
                </c:pt>
                <c:pt idx="2">
                  <c:v>1010</c:v>
                </c:pt>
                <c:pt idx="3">
                  <c:v>1030</c:v>
                </c:pt>
                <c:pt idx="4">
                  <c:v>591</c:v>
                </c:pt>
                <c:pt idx="5">
                  <c:v>562</c:v>
                </c:pt>
                <c:pt idx="6">
                  <c:v>534</c:v>
                </c:pt>
                <c:pt idx="7">
                  <c:v>1110</c:v>
                </c:pt>
                <c:pt idx="8">
                  <c:v>447</c:v>
                </c:pt>
                <c:pt idx="9">
                  <c:v>1292</c:v>
                </c:pt>
                <c:pt idx="10">
                  <c:v>2666</c:v>
                </c:pt>
                <c:pt idx="11">
                  <c:v>1422</c:v>
                </c:pt>
                <c:pt idx="12">
                  <c:v>847</c:v>
                </c:pt>
                <c:pt idx="13">
                  <c:v>1705</c:v>
                </c:pt>
                <c:pt idx="14">
                  <c:v>1039</c:v>
                </c:pt>
                <c:pt idx="15">
                  <c:v>1028</c:v>
                </c:pt>
                <c:pt idx="16">
                  <c:v>416</c:v>
                </c:pt>
                <c:pt idx="17">
                  <c:v>1761</c:v>
                </c:pt>
                <c:pt idx="18">
                  <c:v>608</c:v>
                </c:pt>
                <c:pt idx="19">
                  <c:v>748</c:v>
                </c:pt>
                <c:pt idx="20">
                  <c:v>228</c:v>
                </c:pt>
                <c:pt idx="21">
                  <c:v>1904</c:v>
                </c:pt>
                <c:pt idx="22">
                  <c:v>1604</c:v>
                </c:pt>
                <c:pt idx="23">
                  <c:v>537</c:v>
                </c:pt>
                <c:pt idx="24">
                  <c:v>1343</c:v>
                </c:pt>
                <c:pt idx="25">
                  <c:v>1522</c:v>
                </c:pt>
                <c:pt idx="26">
                  <c:v>900</c:v>
                </c:pt>
                <c:pt idx="27">
                  <c:v>1646</c:v>
                </c:pt>
                <c:pt idx="28">
                  <c:v>2926</c:v>
                </c:pt>
                <c:pt idx="29">
                  <c:v>1113</c:v>
                </c:pt>
                <c:pt idx="30">
                  <c:v>677</c:v>
                </c:pt>
                <c:pt idx="31">
                  <c:v>1543</c:v>
                </c:pt>
                <c:pt idx="32">
                  <c:v>703</c:v>
                </c:pt>
                <c:pt idx="33">
                  <c:v>220</c:v>
                </c:pt>
                <c:pt idx="34">
                  <c:v>1410</c:v>
                </c:pt>
                <c:pt idx="35">
                  <c:v>2274</c:v>
                </c:pt>
                <c:pt idx="36">
                  <c:v>18.100000000000001</c:v>
                </c:pt>
                <c:pt idx="37">
                  <c:v>1784</c:v>
                </c:pt>
                <c:pt idx="38">
                  <c:v>626</c:v>
                </c:pt>
                <c:pt idx="39">
                  <c:v>788</c:v>
                </c:pt>
                <c:pt idx="40">
                  <c:v>848</c:v>
                </c:pt>
                <c:pt idx="41">
                  <c:v>2592</c:v>
                </c:pt>
                <c:pt idx="42">
                  <c:v>536</c:v>
                </c:pt>
                <c:pt idx="43">
                  <c:v>867</c:v>
                </c:pt>
                <c:pt idx="44">
                  <c:v>836</c:v>
                </c:pt>
                <c:pt idx="45">
                  <c:v>1026</c:v>
                </c:pt>
                <c:pt idx="46">
                  <c:v>700</c:v>
                </c:pt>
                <c:pt idx="47">
                  <c:v>1187</c:v>
                </c:pt>
                <c:pt idx="48">
                  <c:v>652</c:v>
                </c:pt>
                <c:pt idx="49">
                  <c:v>2350</c:v>
                </c:pt>
                <c:pt idx="50">
                  <c:v>1996</c:v>
                </c:pt>
                <c:pt idx="51">
                  <c:v>1651</c:v>
                </c:pt>
                <c:pt idx="52">
                  <c:v>1577</c:v>
                </c:pt>
                <c:pt idx="53">
                  <c:v>1440</c:v>
                </c:pt>
                <c:pt idx="54">
                  <c:v>1976</c:v>
                </c:pt>
                <c:pt idx="55">
                  <c:v>589</c:v>
                </c:pt>
                <c:pt idx="56">
                  <c:v>1940</c:v>
                </c:pt>
                <c:pt idx="57">
                  <c:v>2702</c:v>
                </c:pt>
                <c:pt idx="58">
                  <c:v>228</c:v>
                </c:pt>
                <c:pt idx="59">
                  <c:v>1118</c:v>
                </c:pt>
                <c:pt idx="60">
                  <c:v>435</c:v>
                </c:pt>
                <c:pt idx="61">
                  <c:v>832</c:v>
                </c:pt>
                <c:pt idx="62">
                  <c:v>2051</c:v>
                </c:pt>
                <c:pt idx="63">
                  <c:v>1668</c:v>
                </c:pt>
                <c:pt idx="64">
                  <c:v>250</c:v>
                </c:pt>
                <c:pt idx="65">
                  <c:v>630</c:v>
                </c:pt>
                <c:pt idx="67">
                  <c:v>121</c:v>
                </c:pt>
                <c:pt idx="68">
                  <c:v>533</c:v>
                </c:pt>
                <c:pt idx="69">
                  <c:v>1834</c:v>
                </c:pt>
                <c:pt idx="70">
                  <c:v>667</c:v>
                </c:pt>
                <c:pt idx="71">
                  <c:v>661</c:v>
                </c:pt>
                <c:pt idx="72">
                  <c:v>788</c:v>
                </c:pt>
                <c:pt idx="73">
                  <c:v>2391</c:v>
                </c:pt>
                <c:pt idx="74">
                  <c:v>56</c:v>
                </c:pt>
                <c:pt idx="75">
                  <c:v>656</c:v>
                </c:pt>
                <c:pt idx="76">
                  <c:v>934</c:v>
                </c:pt>
                <c:pt idx="77">
                  <c:v>1513</c:v>
                </c:pt>
                <c:pt idx="78">
                  <c:v>1181</c:v>
                </c:pt>
                <c:pt idx="79">
                  <c:v>2875</c:v>
                </c:pt>
                <c:pt idx="80">
                  <c:v>1972</c:v>
                </c:pt>
                <c:pt idx="81">
                  <c:v>560</c:v>
                </c:pt>
                <c:pt idx="82">
                  <c:v>92</c:v>
                </c:pt>
                <c:pt idx="83">
                  <c:v>2041</c:v>
                </c:pt>
                <c:pt idx="84">
                  <c:v>758</c:v>
                </c:pt>
                <c:pt idx="85">
                  <c:v>450</c:v>
                </c:pt>
                <c:pt idx="86">
                  <c:v>241</c:v>
                </c:pt>
                <c:pt idx="88">
                  <c:v>1032</c:v>
                </c:pt>
                <c:pt idx="89">
                  <c:v>2091</c:v>
                </c:pt>
                <c:pt idx="90">
                  <c:v>285</c:v>
                </c:pt>
                <c:pt idx="91">
                  <c:v>1500</c:v>
                </c:pt>
                <c:pt idx="92">
                  <c:v>778</c:v>
                </c:pt>
                <c:pt idx="93">
                  <c:v>1732</c:v>
                </c:pt>
                <c:pt idx="94">
                  <c:v>151</c:v>
                </c:pt>
                <c:pt idx="95">
                  <c:v>1150</c:v>
                </c:pt>
                <c:pt idx="96">
                  <c:v>619</c:v>
                </c:pt>
                <c:pt idx="97">
                  <c:v>1414</c:v>
                </c:pt>
                <c:pt idx="98">
                  <c:v>494</c:v>
                </c:pt>
                <c:pt idx="99">
                  <c:v>1130</c:v>
                </c:pt>
                <c:pt idx="100">
                  <c:v>2348</c:v>
                </c:pt>
                <c:pt idx="101">
                  <c:v>600</c:v>
                </c:pt>
                <c:pt idx="102">
                  <c:v>854</c:v>
                </c:pt>
                <c:pt idx="103">
                  <c:v>637</c:v>
                </c:pt>
                <c:pt idx="104">
                  <c:v>460</c:v>
                </c:pt>
                <c:pt idx="105">
                  <c:v>1427</c:v>
                </c:pt>
                <c:pt idx="106">
                  <c:v>2301</c:v>
                </c:pt>
                <c:pt idx="107">
                  <c:v>1583</c:v>
                </c:pt>
                <c:pt idx="108">
                  <c:v>2880</c:v>
                </c:pt>
                <c:pt idx="109">
                  <c:v>3200</c:v>
                </c:pt>
                <c:pt idx="110">
                  <c:v>686</c:v>
                </c:pt>
                <c:pt idx="112">
                  <c:v>2330</c:v>
                </c:pt>
                <c:pt idx="113">
                  <c:v>2526</c:v>
                </c:pt>
                <c:pt idx="114">
                  <c:v>2497</c:v>
                </c:pt>
                <c:pt idx="115">
                  <c:v>824</c:v>
                </c:pt>
                <c:pt idx="116">
                  <c:v>1162</c:v>
                </c:pt>
                <c:pt idx="117">
                  <c:v>282</c:v>
                </c:pt>
                <c:pt idx="118">
                  <c:v>495</c:v>
                </c:pt>
                <c:pt idx="119">
                  <c:v>1274</c:v>
                </c:pt>
                <c:pt idx="120">
                  <c:v>900</c:v>
                </c:pt>
                <c:pt idx="121">
                  <c:v>636</c:v>
                </c:pt>
                <c:pt idx="122">
                  <c:v>1712</c:v>
                </c:pt>
                <c:pt idx="123">
                  <c:v>250</c:v>
                </c:pt>
                <c:pt idx="124">
                  <c:v>2331</c:v>
                </c:pt>
                <c:pt idx="125">
                  <c:v>624</c:v>
                </c:pt>
                <c:pt idx="126">
                  <c:v>1537</c:v>
                </c:pt>
                <c:pt idx="127">
                  <c:v>1071</c:v>
                </c:pt>
                <c:pt idx="128">
                  <c:v>1622</c:v>
                </c:pt>
                <c:pt idx="129">
                  <c:v>1168</c:v>
                </c:pt>
                <c:pt idx="131">
                  <c:v>2200</c:v>
                </c:pt>
                <c:pt idx="132">
                  <c:v>207</c:v>
                </c:pt>
                <c:pt idx="133">
                  <c:v>1180</c:v>
                </c:pt>
                <c:pt idx="134">
                  <c:v>565</c:v>
                </c:pt>
                <c:pt idx="135">
                  <c:v>78</c:v>
                </c:pt>
                <c:pt idx="136">
                  <c:v>1220</c:v>
                </c:pt>
                <c:pt idx="137">
                  <c:v>715</c:v>
                </c:pt>
                <c:pt idx="138">
                  <c:v>1300</c:v>
                </c:pt>
                <c:pt idx="139">
                  <c:v>206</c:v>
                </c:pt>
                <c:pt idx="140">
                  <c:v>2000</c:v>
                </c:pt>
                <c:pt idx="141">
                  <c:v>1821</c:v>
                </c:pt>
                <c:pt idx="142">
                  <c:v>167</c:v>
                </c:pt>
                <c:pt idx="143">
                  <c:v>1020</c:v>
                </c:pt>
                <c:pt idx="144">
                  <c:v>657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D84A-9232-04A2C4D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Gini's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Scatterplots!$O$3:$O$147</c:f>
              <c:numCache>
                <c:formatCode>General</c:formatCode>
                <c:ptCount val="145"/>
                <c:pt idx="0">
                  <c:v>29.4</c:v>
                </c:pt>
                <c:pt idx="1">
                  <c:v>27.6</c:v>
                </c:pt>
                <c:pt idx="2">
                  <c:v>51.3</c:v>
                </c:pt>
                <c:pt idx="4">
                  <c:v>42</c:v>
                </c:pt>
                <c:pt idx="5">
                  <c:v>27.9</c:v>
                </c:pt>
                <c:pt idx="6">
                  <c:v>34.299999999999997</c:v>
                </c:pt>
                <c:pt idx="7">
                  <c:v>29.8</c:v>
                </c:pt>
                <c:pt idx="10">
                  <c:v>31.8</c:v>
                </c:pt>
                <c:pt idx="12">
                  <c:v>26</c:v>
                </c:pt>
                <c:pt idx="14">
                  <c:v>37.9</c:v>
                </c:pt>
                <c:pt idx="16">
                  <c:v>53.3</c:v>
                </c:pt>
                <c:pt idx="17">
                  <c:v>52.9</c:v>
                </c:pt>
                <c:pt idx="18">
                  <c:v>40.5</c:v>
                </c:pt>
                <c:pt idx="19">
                  <c:v>43</c:v>
                </c:pt>
                <c:pt idx="20">
                  <c:v>42.4</c:v>
                </c:pt>
                <c:pt idx="22">
                  <c:v>46.6</c:v>
                </c:pt>
                <c:pt idx="23">
                  <c:v>31.7</c:v>
                </c:pt>
                <c:pt idx="24">
                  <c:v>43</c:v>
                </c:pt>
                <c:pt idx="25">
                  <c:v>44.9</c:v>
                </c:pt>
                <c:pt idx="26">
                  <c:v>45.3</c:v>
                </c:pt>
                <c:pt idx="27">
                  <c:v>48.9</c:v>
                </c:pt>
                <c:pt idx="28">
                  <c:v>47.2</c:v>
                </c:pt>
                <c:pt idx="29">
                  <c:v>29.5</c:v>
                </c:pt>
                <c:pt idx="30">
                  <c:v>26.2</c:v>
                </c:pt>
                <c:pt idx="31">
                  <c:v>42.1</c:v>
                </c:pt>
                <c:pt idx="32">
                  <c:v>27.5</c:v>
                </c:pt>
                <c:pt idx="33">
                  <c:v>41.6</c:v>
                </c:pt>
                <c:pt idx="34">
                  <c:v>38.5</c:v>
                </c:pt>
                <c:pt idx="35">
                  <c:v>45.5</c:v>
                </c:pt>
                <c:pt idx="37">
                  <c:v>38.799999999999997</c:v>
                </c:pt>
                <c:pt idx="38">
                  <c:v>30.7</c:v>
                </c:pt>
                <c:pt idx="39">
                  <c:v>54.6</c:v>
                </c:pt>
                <c:pt idx="40">
                  <c:v>35</c:v>
                </c:pt>
                <c:pt idx="41">
                  <c:v>30.7</c:v>
                </c:pt>
                <c:pt idx="42">
                  <c:v>27.1</c:v>
                </c:pt>
                <c:pt idx="43">
                  <c:v>30.7</c:v>
                </c:pt>
                <c:pt idx="44">
                  <c:v>38.799999999999997</c:v>
                </c:pt>
                <c:pt idx="45">
                  <c:v>34.200000000000003</c:v>
                </c:pt>
                <c:pt idx="46">
                  <c:v>31.7</c:v>
                </c:pt>
                <c:pt idx="47">
                  <c:v>43.5</c:v>
                </c:pt>
                <c:pt idx="48">
                  <c:v>33.6</c:v>
                </c:pt>
                <c:pt idx="50">
                  <c:v>48.3</c:v>
                </c:pt>
                <c:pt idx="51">
                  <c:v>29.6</c:v>
                </c:pt>
                <c:pt idx="52">
                  <c:v>34.799999999999997</c:v>
                </c:pt>
                <c:pt idx="53">
                  <c:v>41.1</c:v>
                </c:pt>
                <c:pt idx="54">
                  <c:v>48.2</c:v>
                </c:pt>
                <c:pt idx="55">
                  <c:v>29.7</c:v>
                </c:pt>
                <c:pt idx="56">
                  <c:v>26.1</c:v>
                </c:pt>
                <c:pt idx="57">
                  <c:v>37.9</c:v>
                </c:pt>
                <c:pt idx="58">
                  <c:v>40.9</c:v>
                </c:pt>
                <c:pt idx="59">
                  <c:v>29.2</c:v>
                </c:pt>
                <c:pt idx="60">
                  <c:v>38.6</c:v>
                </c:pt>
                <c:pt idx="61">
                  <c:v>35.200000000000003</c:v>
                </c:pt>
                <c:pt idx="63">
                  <c:v>32.9</c:v>
                </c:pt>
                <c:pt idx="64">
                  <c:v>27.8</c:v>
                </c:pt>
                <c:pt idx="65">
                  <c:v>38.700000000000003</c:v>
                </c:pt>
                <c:pt idx="66">
                  <c:v>27.8</c:v>
                </c:pt>
                <c:pt idx="68">
                  <c:v>29</c:v>
                </c:pt>
                <c:pt idx="69">
                  <c:v>38.799999999999997</c:v>
                </c:pt>
                <c:pt idx="70">
                  <c:v>35.700000000000003</c:v>
                </c:pt>
                <c:pt idx="71">
                  <c:v>31.8</c:v>
                </c:pt>
                <c:pt idx="72">
                  <c:v>44.9</c:v>
                </c:pt>
                <c:pt idx="73">
                  <c:v>35.299999999999997</c:v>
                </c:pt>
                <c:pt idx="75">
                  <c:v>36</c:v>
                </c:pt>
                <c:pt idx="76">
                  <c:v>33.4</c:v>
                </c:pt>
                <c:pt idx="77">
                  <c:v>42.6</c:v>
                </c:pt>
                <c:pt idx="78">
                  <c:v>38.5</c:v>
                </c:pt>
                <c:pt idx="79">
                  <c:v>41.2</c:v>
                </c:pt>
                <c:pt idx="80">
                  <c:v>29.3</c:v>
                </c:pt>
                <c:pt idx="81">
                  <c:v>31.4</c:v>
                </c:pt>
                <c:pt idx="82">
                  <c:v>32.6</c:v>
                </c:pt>
                <c:pt idx="83">
                  <c:v>36.799999999999997</c:v>
                </c:pt>
                <c:pt idx="84">
                  <c:v>45.4</c:v>
                </c:pt>
                <c:pt idx="85">
                  <c:v>25.7</c:v>
                </c:pt>
                <c:pt idx="86">
                  <c:v>32.700000000000003</c:v>
                </c:pt>
                <c:pt idx="87">
                  <c:v>36.799999999999997</c:v>
                </c:pt>
                <c:pt idx="88">
                  <c:v>50.5</c:v>
                </c:pt>
                <c:pt idx="89">
                  <c:v>30.7</c:v>
                </c:pt>
                <c:pt idx="90">
                  <c:v>59.1</c:v>
                </c:pt>
                <c:pt idx="91">
                  <c:v>32.799999999999997</c:v>
                </c:pt>
                <c:pt idx="92">
                  <c:v>26</c:v>
                </c:pt>
                <c:pt idx="94">
                  <c:v>37.299999999999997</c:v>
                </c:pt>
                <c:pt idx="95">
                  <c:v>35.1</c:v>
                </c:pt>
                <c:pt idx="96">
                  <c:v>33.5</c:v>
                </c:pt>
                <c:pt idx="97">
                  <c:v>27.7</c:v>
                </c:pt>
                <c:pt idx="98">
                  <c:v>29.6</c:v>
                </c:pt>
                <c:pt idx="99">
                  <c:v>45.1</c:v>
                </c:pt>
                <c:pt idx="100">
                  <c:v>40.700000000000003</c:v>
                </c:pt>
                <c:pt idx="101">
                  <c:v>28.8</c:v>
                </c:pt>
                <c:pt idx="102">
                  <c:v>34.700000000000003</c:v>
                </c:pt>
                <c:pt idx="103">
                  <c:v>34.6</c:v>
                </c:pt>
                <c:pt idx="104">
                  <c:v>36</c:v>
                </c:pt>
                <c:pt idx="106">
                  <c:v>51.2</c:v>
                </c:pt>
                <c:pt idx="108">
                  <c:v>38.700000000000003</c:v>
                </c:pt>
                <c:pt idx="109">
                  <c:v>40.700000000000003</c:v>
                </c:pt>
                <c:pt idx="110">
                  <c:v>38.299999999999997</c:v>
                </c:pt>
                <c:pt idx="111">
                  <c:v>35</c:v>
                </c:pt>
                <c:pt idx="112">
                  <c:v>32.1</c:v>
                </c:pt>
                <c:pt idx="113">
                  <c:v>35.700000000000003</c:v>
                </c:pt>
                <c:pt idx="115">
                  <c:v>23.2</c:v>
                </c:pt>
                <c:pt idx="116">
                  <c:v>24</c:v>
                </c:pt>
                <c:pt idx="118">
                  <c:v>63</c:v>
                </c:pt>
                <c:pt idx="119">
                  <c:v>31.4</c:v>
                </c:pt>
                <c:pt idx="120">
                  <c:v>44.1</c:v>
                </c:pt>
                <c:pt idx="121">
                  <c:v>34.9</c:v>
                </c:pt>
                <c:pt idx="122">
                  <c:v>37.700000000000003</c:v>
                </c:pt>
                <c:pt idx="123">
                  <c:v>34.200000000000003</c:v>
                </c:pt>
                <c:pt idx="125">
                  <c:v>28.9</c:v>
                </c:pt>
                <c:pt idx="126">
                  <c:v>33.1</c:v>
                </c:pt>
                <c:pt idx="127">
                  <c:v>40.5</c:v>
                </c:pt>
                <c:pt idx="128">
                  <c:v>35.1</c:v>
                </c:pt>
                <c:pt idx="129">
                  <c:v>42.5</c:v>
                </c:pt>
                <c:pt idx="130">
                  <c:v>33.5</c:v>
                </c:pt>
                <c:pt idx="132">
                  <c:v>32.799999999999997</c:v>
                </c:pt>
                <c:pt idx="133">
                  <c:v>42.7</c:v>
                </c:pt>
                <c:pt idx="134">
                  <c:v>25.6</c:v>
                </c:pt>
                <c:pt idx="135">
                  <c:v>26</c:v>
                </c:pt>
                <c:pt idx="136">
                  <c:v>32.6</c:v>
                </c:pt>
                <c:pt idx="137">
                  <c:v>39.799999999999997</c:v>
                </c:pt>
                <c:pt idx="138">
                  <c:v>40.799999999999997</c:v>
                </c:pt>
                <c:pt idx="140">
                  <c:v>32.299999999999997</c:v>
                </c:pt>
                <c:pt idx="141">
                  <c:v>36.799999999999997</c:v>
                </c:pt>
                <c:pt idx="142">
                  <c:v>36.700000000000003</c:v>
                </c:pt>
                <c:pt idx="143">
                  <c:v>55.9</c:v>
                </c:pt>
                <c:pt idx="144">
                  <c:v>50.3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9-E941-87AD-D64070C2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US"/>
              <a:t>GDP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Scatterplots!$P$3:$P$147</c:f>
              <c:numCache>
                <c:formatCode>"$"#,##0.00_);[Red]\("$"#,##0.00\)</c:formatCode>
                <c:ptCount val="145"/>
                <c:pt idx="0">
                  <c:v>5352.86</c:v>
                </c:pt>
                <c:pt idx="1">
                  <c:v>3948.34</c:v>
                </c:pt>
                <c:pt idx="2">
                  <c:v>2973.59</c:v>
                </c:pt>
                <c:pt idx="3">
                  <c:v>17790.310000000001</c:v>
                </c:pt>
                <c:pt idx="4">
                  <c:v>10006.15</c:v>
                </c:pt>
                <c:pt idx="5">
                  <c:v>4622.7299999999996</c:v>
                </c:pt>
                <c:pt idx="6">
                  <c:v>54049.83</c:v>
                </c:pt>
                <c:pt idx="7">
                  <c:v>50277.279999999999</c:v>
                </c:pt>
                <c:pt idx="8">
                  <c:v>3911.58</c:v>
                </c:pt>
                <c:pt idx="9">
                  <c:v>32933.49</c:v>
                </c:pt>
                <c:pt idx="10">
                  <c:v>1808.44</c:v>
                </c:pt>
                <c:pt idx="11">
                  <c:v>18148.240000000002</c:v>
                </c:pt>
                <c:pt idx="12">
                  <c:v>46116.7</c:v>
                </c:pt>
                <c:pt idx="13">
                  <c:v>4815.16</c:v>
                </c:pt>
                <c:pt idx="14">
                  <c:v>1219.43</c:v>
                </c:pt>
                <c:pt idx="15">
                  <c:v>6073.27</c:v>
                </c:pt>
                <c:pt idx="16">
                  <c:v>7817.18</c:v>
                </c:pt>
                <c:pt idx="17">
                  <c:v>8655.26</c:v>
                </c:pt>
                <c:pt idx="18">
                  <c:v>12328.4</c:v>
                </c:pt>
                <c:pt idx="19">
                  <c:v>774.84</c:v>
                </c:pt>
                <c:pt idx="20">
                  <c:v>4097.87</c:v>
                </c:pt>
                <c:pt idx="21">
                  <c:v>1643.12</c:v>
                </c:pt>
                <c:pt idx="22">
                  <c:v>1497.91</c:v>
                </c:pt>
                <c:pt idx="23">
                  <c:v>46940.6</c:v>
                </c:pt>
                <c:pt idx="24">
                  <c:v>467.91</c:v>
                </c:pt>
                <c:pt idx="25">
                  <c:v>14896.45</c:v>
                </c:pt>
                <c:pt idx="26">
                  <c:v>1393.52</c:v>
                </c:pt>
                <c:pt idx="27">
                  <c:v>2011.07</c:v>
                </c:pt>
                <c:pt idx="28">
                  <c:v>12238.37</c:v>
                </c:pt>
                <c:pt idx="29">
                  <c:v>14853.24</c:v>
                </c:pt>
                <c:pt idx="30">
                  <c:v>23101.78</c:v>
                </c:pt>
                <c:pt idx="31">
                  <c:v>545.22</c:v>
                </c:pt>
                <c:pt idx="32">
                  <c:v>59822.09</c:v>
                </c:pt>
                <c:pt idx="33">
                  <c:v>3408.85</c:v>
                </c:pt>
                <c:pt idx="34">
                  <c:v>8282.1200000000008</c:v>
                </c:pt>
                <c:pt idx="35">
                  <c:v>6183.82</c:v>
                </c:pt>
                <c:pt idx="36">
                  <c:v>3020.03</c:v>
                </c:pt>
                <c:pt idx="37">
                  <c:v>4187.25</c:v>
                </c:pt>
                <c:pt idx="38">
                  <c:v>23566.89</c:v>
                </c:pt>
                <c:pt idx="39">
                  <c:v>3467.96</c:v>
                </c:pt>
                <c:pt idx="40">
                  <c:v>857.5</c:v>
                </c:pt>
                <c:pt idx="41">
                  <c:v>6220.05</c:v>
                </c:pt>
                <c:pt idx="42">
                  <c:v>48685.85</c:v>
                </c:pt>
                <c:pt idx="43">
                  <c:v>40493.93</c:v>
                </c:pt>
                <c:pt idx="44">
                  <c:v>751.29</c:v>
                </c:pt>
                <c:pt idx="45">
                  <c:v>4769.1899999999996</c:v>
                </c:pt>
                <c:pt idx="46">
                  <c:v>46258.879999999997</c:v>
                </c:pt>
                <c:pt idx="47">
                  <c:v>2175.3200000000002</c:v>
                </c:pt>
                <c:pt idx="48">
                  <c:v>19582.54</c:v>
                </c:pt>
                <c:pt idx="49">
                  <c:v>10965.51</c:v>
                </c:pt>
                <c:pt idx="50">
                  <c:v>4619.99</c:v>
                </c:pt>
                <c:pt idx="51">
                  <c:v>1064.1300000000001</c:v>
                </c:pt>
                <c:pt idx="52">
                  <c:v>697.78</c:v>
                </c:pt>
                <c:pt idx="53">
                  <c:v>754.59</c:v>
                </c:pt>
                <c:pt idx="54">
                  <c:v>2574.91</c:v>
                </c:pt>
                <c:pt idx="55">
                  <c:v>16475.740000000002</c:v>
                </c:pt>
                <c:pt idx="56">
                  <c:v>66944.83</c:v>
                </c:pt>
                <c:pt idx="57">
                  <c:v>4142.0200000000004</c:v>
                </c:pt>
                <c:pt idx="58">
                  <c:v>5371.18</c:v>
                </c:pt>
                <c:pt idx="59">
                  <c:v>77629.990000000005</c:v>
                </c:pt>
                <c:pt idx="60">
                  <c:v>43641.4</c:v>
                </c:pt>
                <c:pt idx="61">
                  <c:v>33189.57</c:v>
                </c:pt>
                <c:pt idx="62">
                  <c:v>5582.26</c:v>
                </c:pt>
                <c:pt idx="63">
                  <c:v>40259.11</c:v>
                </c:pt>
                <c:pt idx="64">
                  <c:v>9731.15</c:v>
                </c:pt>
                <c:pt idx="65">
                  <c:v>1816.55</c:v>
                </c:pt>
                <c:pt idx="66">
                  <c:v>1655.08</c:v>
                </c:pt>
                <c:pt idx="67">
                  <c:v>32031.98</c:v>
                </c:pt>
                <c:pt idx="68">
                  <c:v>1309.3900000000001</c:v>
                </c:pt>
                <c:pt idx="69">
                  <c:v>2534.9</c:v>
                </c:pt>
                <c:pt idx="70">
                  <c:v>17836.36</c:v>
                </c:pt>
                <c:pt idx="71">
                  <c:v>7784.32</c:v>
                </c:pt>
                <c:pt idx="72">
                  <c:v>1157.54</c:v>
                </c:pt>
                <c:pt idx="73">
                  <c:v>621.89</c:v>
                </c:pt>
                <c:pt idx="74">
                  <c:v>7683.75</c:v>
                </c:pt>
                <c:pt idx="75">
                  <c:v>19455.45</c:v>
                </c:pt>
                <c:pt idx="76">
                  <c:v>110172.37</c:v>
                </c:pt>
                <c:pt idx="77">
                  <c:v>522.22</c:v>
                </c:pt>
                <c:pt idx="78">
                  <c:v>411.55</c:v>
                </c:pt>
                <c:pt idx="79">
                  <c:v>11239.78</c:v>
                </c:pt>
                <c:pt idx="80">
                  <c:v>10790.5</c:v>
                </c:pt>
                <c:pt idx="81">
                  <c:v>29416.23</c:v>
                </c:pt>
                <c:pt idx="82">
                  <c:v>1677.92</c:v>
                </c:pt>
                <c:pt idx="83">
                  <c:v>11203.54</c:v>
                </c:pt>
                <c:pt idx="84">
                  <c:v>9985.2900000000009</c:v>
                </c:pt>
                <c:pt idx="85">
                  <c:v>4498.5200000000004</c:v>
                </c:pt>
                <c:pt idx="86">
                  <c:v>4295.24</c:v>
                </c:pt>
                <c:pt idx="87">
                  <c:v>8832.0400000000009</c:v>
                </c:pt>
                <c:pt idx="88">
                  <c:v>491.8</c:v>
                </c:pt>
                <c:pt idx="89">
                  <c:v>1407.81</c:v>
                </c:pt>
                <c:pt idx="90">
                  <c:v>4957.46</c:v>
                </c:pt>
                <c:pt idx="91">
                  <c:v>1071.05</c:v>
                </c:pt>
                <c:pt idx="92">
                  <c:v>52447.83</c:v>
                </c:pt>
                <c:pt idx="93">
                  <c:v>42745.05</c:v>
                </c:pt>
                <c:pt idx="94">
                  <c:v>554.6</c:v>
                </c:pt>
                <c:pt idx="95">
                  <c:v>2229.86</c:v>
                </c:pt>
                <c:pt idx="96">
                  <c:v>5564.71</c:v>
                </c:pt>
                <c:pt idx="97">
                  <c:v>75419.63</c:v>
                </c:pt>
                <c:pt idx="98">
                  <c:v>1405.58</c:v>
                </c:pt>
                <c:pt idx="99">
                  <c:v>5414.8</c:v>
                </c:pt>
                <c:pt idx="100">
                  <c:v>3485.08</c:v>
                </c:pt>
                <c:pt idx="101">
                  <c:v>15595.23</c:v>
                </c:pt>
                <c:pt idx="102">
                  <c:v>23145.040000000001</c:v>
                </c:pt>
                <c:pt idx="103">
                  <c:v>12919.53</c:v>
                </c:pt>
                <c:pt idx="104">
                  <c:v>11774.16</c:v>
                </c:pt>
                <c:pt idx="105">
                  <c:v>19896.5</c:v>
                </c:pt>
                <c:pt idx="106">
                  <c:v>11611.42</c:v>
                </c:pt>
                <c:pt idx="107">
                  <c:v>8216.4699999999993</c:v>
                </c:pt>
                <c:pt idx="108">
                  <c:v>4200.6400000000003</c:v>
                </c:pt>
                <c:pt idx="109">
                  <c:v>1994.91</c:v>
                </c:pt>
                <c:pt idx="110">
                  <c:v>1446.83</c:v>
                </c:pt>
                <c:pt idx="111">
                  <c:v>7402.35</c:v>
                </c:pt>
                <c:pt idx="112">
                  <c:v>17401.72</c:v>
                </c:pt>
                <c:pt idx="113">
                  <c:v>504.46</c:v>
                </c:pt>
                <c:pt idx="114">
                  <c:v>65233.279999999999</c:v>
                </c:pt>
                <c:pt idx="115">
                  <c:v>19329.099999999999</c:v>
                </c:pt>
                <c:pt idx="116">
                  <c:v>25739.25</c:v>
                </c:pt>
                <c:pt idx="117">
                  <c:v>305.69</c:v>
                </c:pt>
                <c:pt idx="118">
                  <c:v>6001.4</c:v>
                </c:pt>
                <c:pt idx="119">
                  <c:v>39238.74</c:v>
                </c:pt>
                <c:pt idx="120">
                  <c:v>1084.58</c:v>
                </c:pt>
                <c:pt idx="121">
                  <c:v>29613.67</c:v>
                </c:pt>
                <c:pt idx="122">
                  <c:v>3853.08</c:v>
                </c:pt>
                <c:pt idx="123">
                  <c:v>441.51</c:v>
                </c:pt>
                <c:pt idx="124">
                  <c:v>6854.91</c:v>
                </c:pt>
                <c:pt idx="125">
                  <c:v>51610.07</c:v>
                </c:pt>
                <c:pt idx="126">
                  <c:v>81993.73</c:v>
                </c:pt>
                <c:pt idx="127">
                  <c:v>1089.1600000000001</c:v>
                </c:pt>
                <c:pt idx="128">
                  <c:v>7808.19</c:v>
                </c:pt>
                <c:pt idx="129">
                  <c:v>675.54</c:v>
                </c:pt>
                <c:pt idx="130">
                  <c:v>4494.1400000000003</c:v>
                </c:pt>
                <c:pt idx="131">
                  <c:v>17276.47</c:v>
                </c:pt>
                <c:pt idx="132">
                  <c:v>3317.54</c:v>
                </c:pt>
                <c:pt idx="133">
                  <c:v>776.77</c:v>
                </c:pt>
                <c:pt idx="134">
                  <c:v>3464.7</c:v>
                </c:pt>
                <c:pt idx="135">
                  <c:v>43103.32</c:v>
                </c:pt>
                <c:pt idx="136">
                  <c:v>42300.27</c:v>
                </c:pt>
                <c:pt idx="137">
                  <c:v>65280.68</c:v>
                </c:pt>
                <c:pt idx="138">
                  <c:v>16190.13</c:v>
                </c:pt>
                <c:pt idx="139">
                  <c:v>1724.84</c:v>
                </c:pt>
                <c:pt idx="140">
                  <c:v>3058.07</c:v>
                </c:pt>
                <c:pt idx="141">
                  <c:v>2715.28</c:v>
                </c:pt>
                <c:pt idx="142">
                  <c:v>922.93</c:v>
                </c:pt>
                <c:pt idx="143">
                  <c:v>1291.3399999999999</c:v>
                </c:pt>
                <c:pt idx="144">
                  <c:v>1463.99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D-C848-893B-115C8862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</a:t>
                </a:r>
                <a:r>
                  <a:rPr lang="en-GB" baseline="0"/>
                  <a:t>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HDI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Scatterplots!$Q$3:$Q$147</c:f>
              <c:strCache>
                <c:ptCount val="145"/>
                <c:pt idx="0">
                  <c:v>0.796</c:v>
                </c:pt>
                <c:pt idx="1">
                  <c:v>0.745</c:v>
                </c:pt>
                <c:pt idx="2">
                  <c:v>0.586</c:v>
                </c:pt>
                <c:pt idx="3">
                  <c:v>0.788</c:v>
                </c:pt>
                <c:pt idx="4">
                  <c:v>0.842</c:v>
                </c:pt>
                <c:pt idx="5">
                  <c:v>0.759</c:v>
                </c:pt>
                <c:pt idx="6">
                  <c:v>0.951</c:v>
                </c:pt>
                <c:pt idx="7">
                  <c:v>0.916</c:v>
                </c:pt>
                <c:pt idx="8">
                  <c:v>0.745</c:v>
                </c:pt>
                <c:pt idx="9">
                  <c:v>0.812</c:v>
                </c:pt>
                <c:pt idx="10">
                  <c:v>0.661</c:v>
                </c:pt>
                <c:pt idx="11">
                  <c:v>0.79</c:v>
                </c:pt>
                <c:pt idx="12">
                  <c:v>0.937</c:v>
                </c:pt>
                <c:pt idx="13">
                  <c:v>0.683</c:v>
                </c:pt>
                <c:pt idx="14">
                  <c:v>0.525</c:v>
                </c:pt>
                <c:pt idx="15">
                  <c:v>0.78</c:v>
                </c:pt>
                <c:pt idx="16">
                  <c:v>0.693</c:v>
                </c:pt>
                <c:pt idx="17">
                  <c:v>0.754</c:v>
                </c:pt>
                <c:pt idx="18">
                  <c:v>0.795</c:v>
                </c:pt>
                <c:pt idx="19">
                  <c:v>0.449</c:v>
                </c:pt>
                <c:pt idx="20">
                  <c:v>0.662</c:v>
                </c:pt>
                <c:pt idx="21">
                  <c:v>0.593</c:v>
                </c:pt>
                <c:pt idx="22">
                  <c:v>0.576</c:v>
                </c:pt>
                <c:pt idx="23">
                  <c:v>0.936</c:v>
                </c:pt>
                <c:pt idx="24">
                  <c:v>0.404</c:v>
                </c:pt>
                <c:pt idx="25">
                  <c:v>0.855</c:v>
                </c:pt>
                <c:pt idx="26">
                  <c:v>0.558</c:v>
                </c:pt>
                <c:pt idx="27">
                  <c:v>0.479</c:v>
                </c:pt>
                <c:pt idx="28">
                  <c:v>0.809</c:v>
                </c:pt>
                <c:pt idx="29">
                  <c:v>0.858</c:v>
                </c:pt>
                <c:pt idx="30">
                  <c:v>0.889</c:v>
                </c:pt>
                <c:pt idx="31">
                  <c:v>0.479</c:v>
                </c:pt>
                <c:pt idx="32">
                  <c:v>0.948</c:v>
                </c:pt>
                <c:pt idx="33">
                  <c:v>0.509</c:v>
                </c:pt>
                <c:pt idx="34">
                  <c:v>0.767</c:v>
                </c:pt>
                <c:pt idx="35">
                  <c:v>0.74</c:v>
                </c:pt>
                <c:pt idx="36">
                  <c:v>0.731</c:v>
                </c:pt>
                <c:pt idx="37">
                  <c:v>0.675</c:v>
                </c:pt>
                <c:pt idx="38">
                  <c:v>0.89</c:v>
                </c:pt>
                <c:pt idx="39">
                  <c:v>0.597</c:v>
                </c:pt>
                <c:pt idx="40">
                  <c:v>0.498</c:v>
                </c:pt>
                <c:pt idx="41">
                  <c:v>0.73</c:v>
                </c:pt>
                <c:pt idx="42">
                  <c:v>0.94</c:v>
                </c:pt>
                <c:pt idx="43">
                  <c:v>0.903</c:v>
                </c:pt>
                <c:pt idx="44">
                  <c:v>0.5</c:v>
                </c:pt>
                <c:pt idx="45">
                  <c:v>0.802</c:v>
                </c:pt>
                <c:pt idx="46">
                  <c:v>0.942</c:v>
                </c:pt>
                <c:pt idx="47">
                  <c:v>0.632</c:v>
                </c:pt>
                <c:pt idx="48">
                  <c:v>0.887</c:v>
                </c:pt>
                <c:pt idx="49">
                  <c:v>0.795</c:v>
                </c:pt>
                <c:pt idx="50">
                  <c:v>0.627</c:v>
                </c:pt>
                <c:pt idx="51">
                  <c:v>0.465</c:v>
                </c:pt>
                <c:pt idx="52">
                  <c:v>0.483</c:v>
                </c:pt>
                <c:pt idx="53">
                  <c:v>0.535</c:v>
                </c:pt>
                <c:pt idx="54">
                  <c:v>0.621</c:v>
                </c:pt>
                <c:pt idx="55">
                  <c:v>0.846</c:v>
                </c:pt>
                <c:pt idx="56">
                  <c:v>0.959</c:v>
                </c:pt>
                <c:pt idx="57">
                  <c:v>0.705</c:v>
                </c:pt>
                <c:pt idx="58">
                  <c:v>0.774</c:v>
                </c:pt>
                <c:pt idx="59">
                  <c:v>0.945</c:v>
                </c:pt>
                <c:pt idx="60">
                  <c:v>0.919</c:v>
                </c:pt>
                <c:pt idx="61">
                  <c:v>0.895</c:v>
                </c:pt>
                <c:pt idx="62">
                  <c:v>0.709</c:v>
                </c:pt>
                <c:pt idx="63">
                  <c:v>0.925</c:v>
                </c:pt>
                <c:pt idx="64">
                  <c:v>0.811</c:v>
                </c:pt>
                <c:pt idx="65">
                  <c:v>0.575</c:v>
                </c:pt>
                <c:pt idx="66">
                  <c:v>0.624</c:v>
                </c:pt>
                <c:pt idx="67">
                  <c:v>0.831</c:v>
                </c:pt>
                <c:pt idx="68">
                  <c:v>0.692</c:v>
                </c:pt>
                <c:pt idx="69">
                  <c:v>0.607</c:v>
                </c:pt>
                <c:pt idx="70">
                  <c:v>0.863</c:v>
                </c:pt>
                <c:pt idx="71">
                  <c:v>0.706</c:v>
                </c:pt>
                <c:pt idx="72">
                  <c:v>0.514</c:v>
                </c:pt>
                <c:pt idx="73">
                  <c:v>0.481</c:v>
                </c:pt>
                <c:pt idx="74">
                  <c:v>0.718</c:v>
                </c:pt>
                <c:pt idx="75">
                  <c:v>0.875</c:v>
                </c:pt>
                <c:pt idx="76">
                  <c:v>0.93</c:v>
                </c:pt>
                <c:pt idx="77">
                  <c:v>0.501</c:v>
                </c:pt>
                <c:pt idx="78">
                  <c:v>0.512</c:v>
                </c:pt>
                <c:pt idx="79">
                  <c:v>0.803</c:v>
                </c:pt>
                <c:pt idx="80">
                  <c:v>0.747</c:v>
                </c:pt>
                <c:pt idx="81">
                  <c:v>0.918</c:v>
                </c:pt>
                <c:pt idx="82">
                  <c:v>0.556</c:v>
                </c:pt>
                <c:pt idx="83">
                  <c:v>0.802</c:v>
                </c:pt>
                <c:pt idx="84">
                  <c:v>0.758</c:v>
                </c:pt>
                <c:pt idx="85">
                  <c:v>0.767</c:v>
                </c:pt>
                <c:pt idx="86">
                  <c:v>0.739</c:v>
                </c:pt>
                <c:pt idx="87">
                  <c:v>0.832</c:v>
                </c:pt>
                <c:pt idx="88">
                  <c:v>0.446</c:v>
                </c:pt>
                <c:pt idx="89">
                  <c:v>0.585</c:v>
                </c:pt>
                <c:pt idx="90">
                  <c:v>0.615</c:v>
                </c:pt>
                <c:pt idx="91">
                  <c:v>0.602</c:v>
                </c:pt>
                <c:pt idx="92">
                  <c:v>0.941</c:v>
                </c:pt>
                <c:pt idx="93">
                  <c:v>0.937</c:v>
                </c:pt>
                <c:pt idx="94">
                  <c:v>0.4</c:v>
                </c:pt>
                <c:pt idx="95">
                  <c:v>0.535</c:v>
                </c:pt>
                <c:pt idx="96">
                  <c:v>0.77</c:v>
                </c:pt>
                <c:pt idx="97">
                  <c:v>0.961</c:v>
                </c:pt>
                <c:pt idx="98">
                  <c:v>0.544</c:v>
                </c:pt>
                <c:pt idx="99">
                  <c:v>0.717</c:v>
                </c:pt>
                <c:pt idx="100">
                  <c:v>0.699</c:v>
                </c:pt>
                <c:pt idx="101">
                  <c:v>0.876</c:v>
                </c:pt>
                <c:pt idx="102">
                  <c:v>0.866</c:v>
                </c:pt>
                <c:pt idx="103">
                  <c:v>0.821</c:v>
                </c:pt>
                <c:pt idx="104">
                  <c:v>0.822</c:v>
                </c:pt>
                <c:pt idx="105">
                  <c:v>0.777</c:v>
                </c:pt>
                <c:pt idx="106">
                  <c:v>0.715</c:v>
                </c:pt>
                <c:pt idx="107">
                  <c:v>0.751</c:v>
                </c:pt>
                <c:pt idx="108">
                  <c:v>0.707</c:v>
                </c:pt>
                <c:pt idx="109">
                  <c:v>0.618</c:v>
                </c:pt>
                <c:pt idx="110">
                  <c:v>0.511</c:v>
                </c:pt>
                <c:pt idx="111">
                  <c:v>0.802</c:v>
                </c:pt>
                <c:pt idx="112">
                  <c:v>0.785</c:v>
                </c:pt>
                <c:pt idx="113">
                  <c:v>0.477</c:v>
                </c:pt>
                <c:pt idx="114">
                  <c:v>0.939</c:v>
                </c:pt>
                <c:pt idx="115">
                  <c:v>0.848</c:v>
                </c:pt>
                <c:pt idx="116">
                  <c:v>0.918</c:v>
                </c:pt>
                <c:pt idx="117">
                  <c:v>NA</c:v>
                </c:pt>
                <c:pt idx="118">
                  <c:v>0.713</c:v>
                </c:pt>
                <c:pt idx="119">
                  <c:v>0.925</c:v>
                </c:pt>
                <c:pt idx="120">
                  <c:v>0.385</c:v>
                </c:pt>
                <c:pt idx="121">
                  <c:v>0.905</c:v>
                </c:pt>
                <c:pt idx="122">
                  <c:v>0.782</c:v>
                </c:pt>
                <c:pt idx="123">
                  <c:v>0.508</c:v>
                </c:pt>
                <c:pt idx="124">
                  <c:v>0.73</c:v>
                </c:pt>
                <c:pt idx="125">
                  <c:v>0.947</c:v>
                </c:pt>
                <c:pt idx="126">
                  <c:v>0.962</c:v>
                </c:pt>
                <c:pt idx="127">
                  <c:v>0.549</c:v>
                </c:pt>
                <c:pt idx="128">
                  <c:v>0.8</c:v>
                </c:pt>
                <c:pt idx="129">
                  <c:v>0.539</c:v>
                </c:pt>
                <c:pt idx="130">
                  <c:v>0.745</c:v>
                </c:pt>
                <c:pt idx="131">
                  <c:v>0.81</c:v>
                </c:pt>
                <c:pt idx="132">
                  <c:v>0.731</c:v>
                </c:pt>
                <c:pt idx="133">
                  <c:v>0.525</c:v>
                </c:pt>
                <c:pt idx="134">
                  <c:v>0.773</c:v>
                </c:pt>
                <c:pt idx="135">
                  <c:v>0.911</c:v>
                </c:pt>
                <c:pt idx="136">
                  <c:v>0.929</c:v>
                </c:pt>
                <c:pt idx="137">
                  <c:v>0.921</c:v>
                </c:pt>
                <c:pt idx="138">
                  <c:v>0.809</c:v>
                </c:pt>
                <c:pt idx="139">
                  <c:v>0.727</c:v>
                </c:pt>
                <c:pt idx="140">
                  <c:v>0.607</c:v>
                </c:pt>
                <c:pt idx="141">
                  <c:v>0.703</c:v>
                </c:pt>
                <c:pt idx="142">
                  <c:v>0.455</c:v>
                </c:pt>
                <c:pt idx="143">
                  <c:v>0.565</c:v>
                </c:pt>
                <c:pt idx="144">
                  <c:v>0.593</c:v>
                </c:pt>
              </c:strCache>
            </c:str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4-644B-A4D3-7C8471DC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ln(GDP per capita)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Scatterplots!$AW$3:$AW$147</c:f>
              <c:numCache>
                <c:formatCode>General</c:formatCode>
                <c:ptCount val="145"/>
                <c:pt idx="0">
                  <c:v>8.5853862764926188</c:v>
                </c:pt>
                <c:pt idx="1">
                  <c:v>8.2810505163995014</c:v>
                </c:pt>
                <c:pt idx="2">
                  <c:v>7.9975252560502961</c:v>
                </c:pt>
                <c:pt idx="3">
                  <c:v>9.7864092060280132</c:v>
                </c:pt>
                <c:pt idx="4">
                  <c:v>9.2109551829411824</c:v>
                </c:pt>
                <c:pt idx="5">
                  <c:v>8.4387407186486634</c:v>
                </c:pt>
                <c:pt idx="6">
                  <c:v>10.897661677826516</c:v>
                </c:pt>
                <c:pt idx="7">
                  <c:v>10.825308564184402</c:v>
                </c:pt>
                <c:pt idx="8">
                  <c:v>8.2716966634278091</c:v>
                </c:pt>
                <c:pt idx="9">
                  <c:v>10.402245352141556</c:v>
                </c:pt>
                <c:pt idx="10">
                  <c:v>7.5002198741760502</c:v>
                </c:pt>
                <c:pt idx="11">
                  <c:v>9.8063288652941623</c:v>
                </c:pt>
                <c:pt idx="12">
                  <c:v>10.738930419351183</c:v>
                </c:pt>
                <c:pt idx="13">
                  <c:v>8.4795245531713128</c:v>
                </c:pt>
                <c:pt idx="14">
                  <c:v>7.1061388154344929</c:v>
                </c:pt>
                <c:pt idx="15">
                  <c:v>8.7116524539904781</c:v>
                </c:pt>
                <c:pt idx="16">
                  <c:v>8.9640791546918184</c:v>
                </c:pt>
                <c:pt idx="17">
                  <c:v>9.0659225075981578</c:v>
                </c:pt>
                <c:pt idx="18">
                  <c:v>9.4196608229369119</c:v>
                </c:pt>
                <c:pt idx="19">
                  <c:v>6.6526565564263755</c:v>
                </c:pt>
                <c:pt idx="20">
                  <c:v>8.3182226055040616</c:v>
                </c:pt>
                <c:pt idx="21">
                  <c:v>7.4043521524973936</c:v>
                </c:pt>
                <c:pt idx="22">
                  <c:v>7.3118260821654735</c:v>
                </c:pt>
                <c:pt idx="23">
                  <c:v>10.756638251598567</c:v>
                </c:pt>
                <c:pt idx="24">
                  <c:v>6.1482759697318441</c:v>
                </c:pt>
                <c:pt idx="25">
                  <c:v>9.6088782085127544</c:v>
                </c:pt>
                <c:pt idx="26">
                  <c:v>7.2395881991692059</c:v>
                </c:pt>
                <c:pt idx="27">
                  <c:v>7.606422197719807</c:v>
                </c:pt>
                <c:pt idx="28">
                  <c:v>9.412331377263774</c:v>
                </c:pt>
                <c:pt idx="29">
                  <c:v>9.6059733022508365</c:v>
                </c:pt>
                <c:pt idx="30">
                  <c:v>10.047664949818259</c:v>
                </c:pt>
                <c:pt idx="31">
                  <c:v>6.3011893829353109</c:v>
                </c:pt>
                <c:pt idx="32">
                  <c:v>10.999130269721393</c:v>
                </c:pt>
                <c:pt idx="33">
                  <c:v>8.1341302699964579</c:v>
                </c:pt>
                <c:pt idx="34">
                  <c:v>9.0218542532543484</c:v>
                </c:pt>
                <c:pt idx="35">
                  <c:v>8.7296914824697627</c:v>
                </c:pt>
                <c:pt idx="36">
                  <c:v>8.0130220440944093</c:v>
                </c:pt>
                <c:pt idx="37">
                  <c:v>8.33979947285858</c:v>
                </c:pt>
                <c:pt idx="38">
                  <c:v>10.067598039833603</c:v>
                </c:pt>
                <c:pt idx="39">
                  <c:v>8.1513218038085409</c:v>
                </c:pt>
                <c:pt idx="40">
                  <c:v>6.7540211790400946</c:v>
                </c:pt>
                <c:pt idx="41">
                  <c:v>8.7355332242861241</c:v>
                </c:pt>
                <c:pt idx="42">
                  <c:v>10.793143712436784</c:v>
                </c:pt>
                <c:pt idx="43">
                  <c:v>10.608907365318808</c:v>
                </c:pt>
                <c:pt idx="44">
                  <c:v>6.62179172902432</c:v>
                </c:pt>
                <c:pt idx="45">
                  <c:v>8.4699317581420566</c:v>
                </c:pt>
                <c:pt idx="46">
                  <c:v>10.74200872451093</c:v>
                </c:pt>
                <c:pt idx="47">
                  <c:v>7.6849310591375337</c:v>
                </c:pt>
                <c:pt idx="48">
                  <c:v>9.8823936318794203</c:v>
                </c:pt>
                <c:pt idx="49">
                  <c:v>9.3025101713982625</c:v>
                </c:pt>
                <c:pt idx="50">
                  <c:v>8.4381478195712774</c:v>
                </c:pt>
                <c:pt idx="51">
                  <c:v>6.9699128428892942</c:v>
                </c:pt>
                <c:pt idx="52">
                  <c:v>6.5479038668343295</c:v>
                </c:pt>
                <c:pt idx="53">
                  <c:v>6.6261745553883324</c:v>
                </c:pt>
                <c:pt idx="54">
                  <c:v>7.8535698610307092</c:v>
                </c:pt>
                <c:pt idx="55">
                  <c:v>9.7096442749022032</c:v>
                </c:pt>
                <c:pt idx="56">
                  <c:v>11.111624126330243</c:v>
                </c:pt>
                <c:pt idx="57">
                  <c:v>8.3289388705290968</c:v>
                </c:pt>
                <c:pt idx="58">
                  <c:v>8.5888029026561341</c:v>
                </c:pt>
                <c:pt idx="59">
                  <c:v>11.259709100583539</c:v>
                </c:pt>
                <c:pt idx="60">
                  <c:v>10.683761520092379</c:v>
                </c:pt>
                <c:pt idx="61">
                  <c:v>10.409990948920543</c:v>
                </c:pt>
                <c:pt idx="62">
                  <c:v>8.6273489912988843</c:v>
                </c:pt>
                <c:pt idx="63">
                  <c:v>10.603091592640443</c:v>
                </c:pt>
                <c:pt idx="64">
                  <c:v>9.1830873593573816</c:v>
                </c:pt>
                <c:pt idx="65">
                  <c:v>7.5046943767434895</c:v>
                </c:pt>
                <c:pt idx="66">
                  <c:v>7.4116046250114822</c:v>
                </c:pt>
                <c:pt idx="67">
                  <c:v>10.374490057739127</c:v>
                </c:pt>
                <c:pt idx="68">
                  <c:v>7.1773166588921402</c:v>
                </c:pt>
                <c:pt idx="69">
                  <c:v>7.8379094675154457</c:v>
                </c:pt>
                <c:pt idx="70">
                  <c:v>9.7889943494414098</c:v>
                </c:pt>
                <c:pt idx="71">
                  <c:v>8.959866732990017</c:v>
                </c:pt>
                <c:pt idx="72">
                  <c:v>7.0540523425987232</c:v>
                </c:pt>
                <c:pt idx="73">
                  <c:v>6.4327632282249754</c:v>
                </c:pt>
                <c:pt idx="74">
                  <c:v>8.9468629882212198</c:v>
                </c:pt>
                <c:pt idx="75">
                  <c:v>9.8758825154518473</c:v>
                </c:pt>
                <c:pt idx="76">
                  <c:v>11.609801418311131</c:v>
                </c:pt>
                <c:pt idx="77">
                  <c:v>6.2580889550337275</c:v>
                </c:pt>
                <c:pt idx="78">
                  <c:v>6.0199305194186534</c:v>
                </c:pt>
                <c:pt idx="79">
                  <c:v>9.3272145503023935</c:v>
                </c:pt>
                <c:pt idx="80">
                  <c:v>9.2864213963815185</c:v>
                </c:pt>
                <c:pt idx="81">
                  <c:v>10.289301841824622</c:v>
                </c:pt>
                <c:pt idx="82">
                  <c:v>7.4253102100860948</c:v>
                </c:pt>
                <c:pt idx="83">
                  <c:v>9.323985078771706</c:v>
                </c:pt>
                <c:pt idx="84">
                  <c:v>9.2088682889935072</c:v>
                </c:pt>
                <c:pt idx="85">
                  <c:v>8.4115037327737099</c:v>
                </c:pt>
                <c:pt idx="86">
                  <c:v>8.3652627117861744</c:v>
                </c:pt>
                <c:pt idx="87">
                  <c:v>9.0861412974921283</c:v>
                </c:pt>
                <c:pt idx="88">
                  <c:v>6.1980721297820924</c:v>
                </c:pt>
                <c:pt idx="89">
                  <c:v>7.249790584430519</c:v>
                </c:pt>
                <c:pt idx="90">
                  <c:v>8.5086487917784446</c:v>
                </c:pt>
                <c:pt idx="91">
                  <c:v>6.9763947546988252</c:v>
                </c:pt>
                <c:pt idx="92">
                  <c:v>10.86757424023263</c:v>
                </c:pt>
                <c:pt idx="93">
                  <c:v>10.663008678187104</c:v>
                </c:pt>
                <c:pt idx="94">
                  <c:v>6.3182471331816776</c:v>
                </c:pt>
                <c:pt idx="95">
                  <c:v>7.7096940822143427</c:v>
                </c:pt>
                <c:pt idx="96">
                  <c:v>8.6242001509411956</c:v>
                </c:pt>
                <c:pt idx="97">
                  <c:v>11.2308228649398</c:v>
                </c:pt>
                <c:pt idx="98">
                  <c:v>7.2482053079725679</c:v>
                </c:pt>
                <c:pt idx="99">
                  <c:v>8.5968912243116318</c:v>
                </c:pt>
                <c:pt idx="100">
                  <c:v>8.1562462784548231</c:v>
                </c:pt>
                <c:pt idx="101">
                  <c:v>9.6547203772499159</c:v>
                </c:pt>
                <c:pt idx="102">
                  <c:v>10.049535781698918</c:v>
                </c:pt>
                <c:pt idx="103">
                  <c:v>9.4664953989659288</c:v>
                </c:pt>
                <c:pt idx="104">
                  <c:v>9.3736625787603547</c:v>
                </c:pt>
                <c:pt idx="105">
                  <c:v>9.8982991158470046</c:v>
                </c:pt>
                <c:pt idx="106">
                  <c:v>9.3597443755677467</c:v>
                </c:pt>
                <c:pt idx="107">
                  <c:v>9.0138959554249993</c:v>
                </c:pt>
                <c:pt idx="108">
                  <c:v>8.342992173615043</c:v>
                </c:pt>
                <c:pt idx="109">
                  <c:v>7.598354215524397</c:v>
                </c:pt>
                <c:pt idx="110">
                  <c:v>7.2771302352790581</c:v>
                </c:pt>
                <c:pt idx="111">
                  <c:v>8.9095527963459222</c:v>
                </c:pt>
                <c:pt idx="112">
                  <c:v>9.7643243308919363</c:v>
                </c:pt>
                <c:pt idx="113">
                  <c:v>6.2234885502281285</c:v>
                </c:pt>
                <c:pt idx="114">
                  <c:v>11.085725047137798</c:v>
                </c:pt>
                <c:pt idx="115">
                  <c:v>9.8693670113667569</c:v>
                </c:pt>
                <c:pt idx="116">
                  <c:v>10.155772343196475</c:v>
                </c:pt>
                <c:pt idx="117">
                  <c:v>5.7225715165527831</c:v>
                </c:pt>
                <c:pt idx="118">
                  <c:v>8.6997480543255374</c:v>
                </c:pt>
                <c:pt idx="119">
                  <c:v>10.577419803072017</c:v>
                </c:pt>
                <c:pt idx="120">
                  <c:v>6.9889480942590696</c:v>
                </c:pt>
                <c:pt idx="121">
                  <c:v>10.295991358028445</c:v>
                </c:pt>
                <c:pt idx="122">
                  <c:v>8.2566281074523946</c:v>
                </c:pt>
                <c:pt idx="123">
                  <c:v>6.0902006698441316</c:v>
                </c:pt>
                <c:pt idx="124">
                  <c:v>8.8327204628073819</c:v>
                </c:pt>
                <c:pt idx="125">
                  <c:v>10.851472087468146</c:v>
                </c:pt>
                <c:pt idx="126">
                  <c:v>11.31439805990828</c:v>
                </c:pt>
                <c:pt idx="127">
                  <c:v>6.9931620359240059</c:v>
                </c:pt>
                <c:pt idx="128">
                  <c:v>8.9629284618132541</c:v>
                </c:pt>
                <c:pt idx="129">
                  <c:v>6.5155123710430942</c:v>
                </c:pt>
                <c:pt idx="130">
                  <c:v>8.4105296049080156</c:v>
                </c:pt>
                <c:pt idx="131">
                  <c:v>9.757100739082146</c:v>
                </c:pt>
                <c:pt idx="132">
                  <c:v>8.1069788234057167</c:v>
                </c:pt>
                <c:pt idx="133">
                  <c:v>6.655144296251942</c:v>
                </c:pt>
                <c:pt idx="134">
                  <c:v>8.1503813277891517</c:v>
                </c:pt>
                <c:pt idx="135">
                  <c:v>10.671355303287582</c:v>
                </c:pt>
                <c:pt idx="136">
                  <c:v>10.652548747992721</c:v>
                </c:pt>
                <c:pt idx="137">
                  <c:v>11.086451406250402</c:v>
                </c:pt>
                <c:pt idx="138">
                  <c:v>9.6921570762873746</c:v>
                </c:pt>
                <c:pt idx="139">
                  <c:v>7.4528895715403882</c:v>
                </c:pt>
                <c:pt idx="140">
                  <c:v>8.0255392770053042</c:v>
                </c:pt>
                <c:pt idx="141">
                  <c:v>7.9066503578054892</c:v>
                </c:pt>
                <c:pt idx="142">
                  <c:v>6.8275533919735754</c:v>
                </c:pt>
                <c:pt idx="143">
                  <c:v>7.1634357179081176</c:v>
                </c:pt>
                <c:pt idx="144">
                  <c:v>7.288920863896835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6-AE47-B3BC-AE440A1A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ln(GDP</a:t>
                </a:r>
                <a:r>
                  <a:rPr lang="en-GB" baseline="0"/>
                  <a:t> per capita)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ln(Minimum</a:t>
            </a:r>
            <a:r>
              <a:rPr lang="en-GB" baseline="0"/>
              <a:t> wage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Scatterplots!$AV$3:$AV$147</c:f>
              <c:numCache>
                <c:formatCode>General</c:formatCode>
                <c:ptCount val="145"/>
                <c:pt idx="0">
                  <c:v>0.11332868530700327</c:v>
                </c:pt>
                <c:pt idx="1">
                  <c:v>-5.1293294387550578E-2</c:v>
                </c:pt>
                <c:pt idx="2">
                  <c:v>-0.34249030894677601</c:v>
                </c:pt>
                <c:pt idx="3">
                  <c:v>1.1118575154181303</c:v>
                </c:pt>
                <c:pt idx="4">
                  <c:v>1.2089603458369751</c:v>
                </c:pt>
                <c:pt idx="5">
                  <c:v>-0.41551544396166579</c:v>
                </c:pt>
                <c:pt idx="6">
                  <c:v>2.6093342281630525</c:v>
                </c:pt>
                <c:pt idx="8">
                  <c:v>-0.75502258427803282</c:v>
                </c:pt>
                <c:pt idx="9">
                  <c:v>1.6582280766035324</c:v>
                </c:pt>
                <c:pt idx="10">
                  <c:v>-0.67334455326376563</c:v>
                </c:pt>
                <c:pt idx="11">
                  <c:v>1.1410330045520618</c:v>
                </c:pt>
                <c:pt idx="12">
                  <c:v>2.3331142980288688</c:v>
                </c:pt>
                <c:pt idx="13">
                  <c:v>0.50077528791248915</c:v>
                </c:pt>
                <c:pt idx="14">
                  <c:v>-0.94160853985844495</c:v>
                </c:pt>
                <c:pt idx="15">
                  <c:v>3.9220713153281329E-2</c:v>
                </c:pt>
                <c:pt idx="16">
                  <c:v>-1.2378743560016174</c:v>
                </c:pt>
                <c:pt idx="17">
                  <c:v>0.42526773540434409</c:v>
                </c:pt>
                <c:pt idx="18">
                  <c:v>0.45107561936021673</c:v>
                </c:pt>
                <c:pt idx="19">
                  <c:v>-1.0788096613719298</c:v>
                </c:pt>
                <c:pt idx="20">
                  <c:v>-0.38566248081198462</c:v>
                </c:pt>
                <c:pt idx="22">
                  <c:v>-1.0498221244986778</c:v>
                </c:pt>
                <c:pt idx="23">
                  <c:v>2.252343876557299</c:v>
                </c:pt>
                <c:pt idx="24">
                  <c:v>-0.9942522733438669</c:v>
                </c:pt>
                <c:pt idx="25">
                  <c:v>0.69314718055994529</c:v>
                </c:pt>
                <c:pt idx="26">
                  <c:v>-0.34249030894677601</c:v>
                </c:pt>
                <c:pt idx="27">
                  <c:v>-0.12783337150988489</c:v>
                </c:pt>
                <c:pt idx="28">
                  <c:v>0.60976557162089429</c:v>
                </c:pt>
                <c:pt idx="29">
                  <c:v>1.0715836162801904</c:v>
                </c:pt>
                <c:pt idx="30">
                  <c:v>1.0986122886681098</c:v>
                </c:pt>
                <c:pt idx="31">
                  <c:v>-1.7147984280919266</c:v>
                </c:pt>
                <c:pt idx="34">
                  <c:v>-0.916290731874155</c:v>
                </c:pt>
                <c:pt idx="35">
                  <c:v>0.90016134994427144</c:v>
                </c:pt>
                <c:pt idx="37">
                  <c:v>-0.69314718055994529</c:v>
                </c:pt>
                <c:pt idx="38">
                  <c:v>1.144222799920162</c:v>
                </c:pt>
                <c:pt idx="41">
                  <c:v>0.24686007793152581</c:v>
                </c:pt>
                <c:pt idx="43">
                  <c:v>2.4123359569531648</c:v>
                </c:pt>
                <c:pt idx="44">
                  <c:v>-2.0402208285265546</c:v>
                </c:pt>
                <c:pt idx="45">
                  <c:v>-2.9957322735539909</c:v>
                </c:pt>
                <c:pt idx="46">
                  <c:v>2.3015845926604621</c:v>
                </c:pt>
                <c:pt idx="47">
                  <c:v>-1.3093333199837622</c:v>
                </c:pt>
                <c:pt idx="48">
                  <c:v>1.4951487660319727</c:v>
                </c:pt>
                <c:pt idx="50">
                  <c:v>0.47000362924573563</c:v>
                </c:pt>
                <c:pt idx="52">
                  <c:v>-1.8325814637483102</c:v>
                </c:pt>
                <c:pt idx="53">
                  <c:v>-1.3862943611198906</c:v>
                </c:pt>
                <c:pt idx="54">
                  <c:v>9.950330853168092E-3</c:v>
                </c:pt>
                <c:pt idx="55">
                  <c:v>0.96317431777300555</c:v>
                </c:pt>
                <c:pt idx="57">
                  <c:v>-0.73396917508020043</c:v>
                </c:pt>
                <c:pt idx="58">
                  <c:v>0.45742484703887548</c:v>
                </c:pt>
                <c:pt idx="59">
                  <c:v>2.3786197792700432</c:v>
                </c:pt>
                <c:pt idx="60">
                  <c:v>2.0255131996542803</c:v>
                </c:pt>
                <c:pt idx="62">
                  <c:v>0.28517894223366247</c:v>
                </c:pt>
                <c:pt idx="63">
                  <c:v>1.9125010869241836</c:v>
                </c:pt>
                <c:pt idx="64">
                  <c:v>-0.89159811928378363</c:v>
                </c:pt>
                <c:pt idx="65">
                  <c:v>-1.3862943611198906</c:v>
                </c:pt>
                <c:pt idx="67">
                  <c:v>-5.1293294387550578E-2</c:v>
                </c:pt>
                <c:pt idx="68">
                  <c:v>-2.4079456086518722</c:v>
                </c:pt>
                <c:pt idx="69">
                  <c:v>-0.18632957819149348</c:v>
                </c:pt>
                <c:pt idx="70">
                  <c:v>1.0296194171811581</c:v>
                </c:pt>
                <c:pt idx="71">
                  <c:v>0.76546784213957142</c:v>
                </c:pt>
                <c:pt idx="72">
                  <c:v>-0.89159811928378363</c:v>
                </c:pt>
                <c:pt idx="73">
                  <c:v>-1.7719568419318752</c:v>
                </c:pt>
                <c:pt idx="74">
                  <c:v>0.63127177684185776</c:v>
                </c:pt>
                <c:pt idx="75">
                  <c:v>0.87962674750256364</c:v>
                </c:pt>
                <c:pt idx="76">
                  <c:v>2.5687881337687024</c:v>
                </c:pt>
                <c:pt idx="77">
                  <c:v>-1.5606477482646683</c:v>
                </c:pt>
                <c:pt idx="78">
                  <c:v>-2.120263536200091</c:v>
                </c:pt>
                <c:pt idx="79">
                  <c:v>-7.2570692834835374E-2</c:v>
                </c:pt>
                <c:pt idx="81">
                  <c:v>1.6233408176030919</c:v>
                </c:pt>
                <c:pt idx="82">
                  <c:v>-0.6348782724359695</c:v>
                </c:pt>
                <c:pt idx="83">
                  <c:v>-0.96758402626170559</c:v>
                </c:pt>
                <c:pt idx="84">
                  <c:v>-0.71334988787746478</c:v>
                </c:pt>
                <c:pt idx="85">
                  <c:v>-1.1711829815029451</c:v>
                </c:pt>
                <c:pt idx="86">
                  <c:v>-0.43078291609245423</c:v>
                </c:pt>
                <c:pt idx="87">
                  <c:v>0.20701416938432612</c:v>
                </c:pt>
                <c:pt idx="88">
                  <c:v>-1.3093333199837622</c:v>
                </c:pt>
                <c:pt idx="89">
                  <c:v>-0.94160853985844495</c:v>
                </c:pt>
                <c:pt idx="91">
                  <c:v>-1.0216512475319814</c:v>
                </c:pt>
                <c:pt idx="92">
                  <c:v>2.3311725498459581</c:v>
                </c:pt>
                <c:pt idx="93">
                  <c:v>2.4414770918606643</c:v>
                </c:pt>
                <c:pt idx="94">
                  <c:v>-1.2378743560016174</c:v>
                </c:pt>
                <c:pt idx="95">
                  <c:v>-0.61618613942381695</c:v>
                </c:pt>
                <c:pt idx="98">
                  <c:v>-0.37106368139083207</c:v>
                </c:pt>
                <c:pt idx="99">
                  <c:v>0.43825493093115531</c:v>
                </c:pt>
                <c:pt idx="100">
                  <c:v>0.11332868530700327</c:v>
                </c:pt>
                <c:pt idx="101">
                  <c:v>1.0750024230289761</c:v>
                </c:pt>
                <c:pt idx="102">
                  <c:v>1.3297240096314962</c:v>
                </c:pt>
                <c:pt idx="103">
                  <c:v>0.81093021621632877</c:v>
                </c:pt>
                <c:pt idx="104">
                  <c:v>-0.6348782724359695</c:v>
                </c:pt>
                <c:pt idx="105">
                  <c:v>1.2029723039923526</c:v>
                </c:pt>
                <c:pt idx="107">
                  <c:v>0.14842000511827322</c:v>
                </c:pt>
                <c:pt idx="108">
                  <c:v>-0.24846135929849961</c:v>
                </c:pt>
                <c:pt idx="110">
                  <c:v>-1.1711829815029451</c:v>
                </c:pt>
                <c:pt idx="111">
                  <c:v>0.45107561936021673</c:v>
                </c:pt>
                <c:pt idx="112">
                  <c:v>0.69314718055994529</c:v>
                </c:pt>
                <c:pt idx="113">
                  <c:v>-0.56211891815354131</c:v>
                </c:pt>
                <c:pt idx="115">
                  <c:v>1.1346227261911428</c:v>
                </c:pt>
                <c:pt idx="116">
                  <c:v>1.6582280766035324</c:v>
                </c:pt>
                <c:pt idx="119">
                  <c:v>1.8702625307159986</c:v>
                </c:pt>
                <c:pt idx="121">
                  <c:v>1.7227665977411035</c:v>
                </c:pt>
                <c:pt idx="122">
                  <c:v>-1.0498221244986778</c:v>
                </c:pt>
                <c:pt idx="123">
                  <c:v>-0.89159811928378363</c:v>
                </c:pt>
                <c:pt idx="127">
                  <c:v>-2.4079456086518722</c:v>
                </c:pt>
                <c:pt idx="128">
                  <c:v>5.8268908123975824E-2</c:v>
                </c:pt>
                <c:pt idx="129">
                  <c:v>-1.0788096613719298</c:v>
                </c:pt>
                <c:pt idx="131">
                  <c:v>0.81093021621632877</c:v>
                </c:pt>
                <c:pt idx="132">
                  <c:v>-0.75502258427803282</c:v>
                </c:pt>
                <c:pt idx="133">
                  <c:v>-4.6051701859880909</c:v>
                </c:pt>
                <c:pt idx="134">
                  <c:v>-0.1743533871447778</c:v>
                </c:pt>
                <c:pt idx="136">
                  <c:v>2.3155013182605919</c:v>
                </c:pt>
                <c:pt idx="137">
                  <c:v>1.9810014688665833</c:v>
                </c:pt>
                <c:pt idx="138">
                  <c:v>0.50681760236845186</c:v>
                </c:pt>
                <c:pt idx="139">
                  <c:v>-1.4271163556401458</c:v>
                </c:pt>
                <c:pt idx="140">
                  <c:v>0.44468582126144574</c:v>
                </c:pt>
                <c:pt idx="141">
                  <c:v>-0.31471074483970024</c:v>
                </c:pt>
                <c:pt idx="143">
                  <c:v>-1.4271163556401458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6-C24E-AD0A-67F687CB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ln(Minimum</a:t>
                </a:r>
                <a:r>
                  <a:rPr lang="en-GB" baseline="0"/>
                  <a:t> wage)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 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ln(temp) - REJECTED,</a:t>
            </a:r>
            <a:r>
              <a:rPr lang="en-GB" baseline="0"/>
              <a:t> AS NOT LINEAR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ln(temp)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Scatterplots!$AU$3:$AU$147</c:f>
              <c:numCache>
                <c:formatCode>General</c:formatCode>
                <c:ptCount val="145"/>
                <c:pt idx="0">
                  <c:v>2.7707119622269212</c:v>
                </c:pt>
                <c:pt idx="1">
                  <c:v>3.2695689391837188</c:v>
                </c:pt>
                <c:pt idx="2">
                  <c:v>3.2842889634164329</c:v>
                </c:pt>
                <c:pt idx="4">
                  <c:v>2.8183982582710754</c:v>
                </c:pt>
                <c:pt idx="5">
                  <c:v>2.0228711901914416</c:v>
                </c:pt>
                <c:pt idx="6">
                  <c:v>3.1925318495285988</c:v>
                </c:pt>
                <c:pt idx="7">
                  <c:v>2.2016591744040852</c:v>
                </c:pt>
                <c:pt idx="8">
                  <c:v>2.5022552881226132</c:v>
                </c:pt>
                <c:pt idx="10">
                  <c:v>3.3336320621663895</c:v>
                </c:pt>
                <c:pt idx="12">
                  <c:v>2.462149662665384</c:v>
                </c:pt>
                <c:pt idx="13">
                  <c:v>3.2468800212777982</c:v>
                </c:pt>
                <c:pt idx="14">
                  <c:v>3.3914836894745162</c:v>
                </c:pt>
                <c:pt idx="15">
                  <c:v>2.6224923127405635</c:v>
                </c:pt>
                <c:pt idx="16">
                  <c:v>3.2604015716966992</c:v>
                </c:pt>
                <c:pt idx="17">
                  <c:v>3.3134584673541485</c:v>
                </c:pt>
                <c:pt idx="18">
                  <c:v>2.5478814489493886</c:v>
                </c:pt>
                <c:pt idx="19">
                  <c:v>3.4333418349887226</c:v>
                </c:pt>
                <c:pt idx="21">
                  <c:v>3.3035845527951548</c:v>
                </c:pt>
                <c:pt idx="22">
                  <c:v>3.2752561583043085</c:v>
                </c:pt>
                <c:pt idx="25">
                  <c:v>2.4078456036515385</c:v>
                </c:pt>
                <c:pt idx="27">
                  <c:v>3.2984261036262099</c:v>
                </c:pt>
                <c:pt idx="28">
                  <c:v>3.2763897310688073</c:v>
                </c:pt>
                <c:pt idx="29">
                  <c:v>2.5989791060478482</c:v>
                </c:pt>
                <c:pt idx="30">
                  <c:v>2.3065771142635829</c:v>
                </c:pt>
                <c:pt idx="32">
                  <c:v>2.258633205464863</c:v>
                </c:pt>
                <c:pt idx="34">
                  <c:v>3.2096332435012682</c:v>
                </c:pt>
                <c:pt idx="35">
                  <c:v>3.2112467977037098</c:v>
                </c:pt>
                <c:pt idx="36">
                  <c:v>3.2699490950522012</c:v>
                </c:pt>
                <c:pt idx="37">
                  <c:v>3.3393219779440679</c:v>
                </c:pt>
                <c:pt idx="38">
                  <c:v>1.6733512381777531</c:v>
                </c:pt>
                <c:pt idx="40">
                  <c:v>3.2355362657613083</c:v>
                </c:pt>
                <c:pt idx="41">
                  <c:v>3.2741212990941793</c:v>
                </c:pt>
                <c:pt idx="43">
                  <c:v>2.550226115908643</c:v>
                </c:pt>
                <c:pt idx="44">
                  <c:v>3.4314032237192214</c:v>
                </c:pt>
                <c:pt idx="45">
                  <c:v>2.1210632163706555</c:v>
                </c:pt>
                <c:pt idx="46">
                  <c:v>2.2905125117597764</c:v>
                </c:pt>
                <c:pt idx="47">
                  <c:v>3.3816747151732915</c:v>
                </c:pt>
                <c:pt idx="48">
                  <c:v>2.7694588292308535</c:v>
                </c:pt>
                <c:pt idx="50">
                  <c:v>3.1759683238569241</c:v>
                </c:pt>
                <c:pt idx="51">
                  <c:v>3.3261145755377992</c:v>
                </c:pt>
                <c:pt idx="53">
                  <c:v>3.1548704948922883</c:v>
                </c:pt>
                <c:pt idx="54">
                  <c:v>3.1871787381249463</c:v>
                </c:pt>
                <c:pt idx="55">
                  <c:v>2.5168896956410509</c:v>
                </c:pt>
                <c:pt idx="56">
                  <c:v>-7.2570692834835374E-2</c:v>
                </c:pt>
                <c:pt idx="57">
                  <c:v>3.2936121709822181</c:v>
                </c:pt>
                <c:pt idx="58">
                  <c:v>2.9806186357439426</c:v>
                </c:pt>
                <c:pt idx="59">
                  <c:v>2.4318574286981849</c:v>
                </c:pt>
                <c:pt idx="60">
                  <c:v>3.0629235230943141</c:v>
                </c:pt>
                <c:pt idx="61">
                  <c:v>2.7107133185216936</c:v>
                </c:pt>
                <c:pt idx="62">
                  <c:v>3.3217933588748871</c:v>
                </c:pt>
                <c:pt idx="63">
                  <c:v>2.5217206229107165</c:v>
                </c:pt>
                <c:pt idx="64">
                  <c:v>2.1471001901536506</c:v>
                </c:pt>
                <c:pt idx="65">
                  <c:v>3.2116497797764612</c:v>
                </c:pt>
                <c:pt idx="67">
                  <c:v>3.3322045101752038</c:v>
                </c:pt>
                <c:pt idx="68">
                  <c:v>1.3912819026309295</c:v>
                </c:pt>
                <c:pt idx="69">
                  <c:v>3.1929424428416961</c:v>
                </c:pt>
                <c:pt idx="70">
                  <c:v>1.8531680973566984</c:v>
                </c:pt>
                <c:pt idx="71">
                  <c:v>2.9816333491744893</c:v>
                </c:pt>
                <c:pt idx="72">
                  <c:v>2.7985001040242823</c:v>
                </c:pt>
                <c:pt idx="75">
                  <c:v>1.9600947840472698</c:v>
                </c:pt>
                <c:pt idx="76">
                  <c:v>2.3988039507345884</c:v>
                </c:pt>
                <c:pt idx="77">
                  <c:v>3.1570004211501135</c:v>
                </c:pt>
                <c:pt idx="78">
                  <c:v>3.2051824977361982</c:v>
                </c:pt>
                <c:pt idx="79">
                  <c:v>3.2634667081960758</c:v>
                </c:pt>
                <c:pt idx="81">
                  <c:v>2.9668182633893485</c:v>
                </c:pt>
                <c:pt idx="83">
                  <c:v>3.2188758248682006</c:v>
                </c:pt>
                <c:pt idx="84">
                  <c:v>3.0473755067058295</c:v>
                </c:pt>
                <c:pt idx="85">
                  <c:v>2.418588768750352</c:v>
                </c:pt>
                <c:pt idx="86">
                  <c:v>1.1118575154181303</c:v>
                </c:pt>
                <c:pt idx="87">
                  <c:v>2.6609585935683597</c:v>
                </c:pt>
                <c:pt idx="88">
                  <c:v>3.2276373305367736</c:v>
                </c:pt>
                <c:pt idx="89">
                  <c:v>3.179719109667007</c:v>
                </c:pt>
                <c:pt idx="90">
                  <c:v>3.2327787300371922</c:v>
                </c:pt>
                <c:pt idx="91">
                  <c:v>3.3596807014592218</c:v>
                </c:pt>
                <c:pt idx="92">
                  <c:v>2.4248027257182949</c:v>
                </c:pt>
                <c:pt idx="93">
                  <c:v>2.4680995314716192</c:v>
                </c:pt>
                <c:pt idx="94">
                  <c:v>3.4474446328274753</c:v>
                </c:pt>
                <c:pt idx="95">
                  <c:v>3.3659155675175159</c:v>
                </c:pt>
                <c:pt idx="96">
                  <c:v>2.4318574286981849</c:v>
                </c:pt>
                <c:pt idx="97">
                  <c:v>-1.8971199848858813</c:v>
                </c:pt>
                <c:pt idx="98">
                  <c:v>3.1552968432253294</c:v>
                </c:pt>
                <c:pt idx="99">
                  <c:v>3.3181780259420632</c:v>
                </c:pt>
                <c:pt idx="100">
                  <c:v>3.2962071678045244</c:v>
                </c:pt>
                <c:pt idx="101">
                  <c:v>2.224623551524334</c:v>
                </c:pt>
                <c:pt idx="102">
                  <c:v>2.7911651078127169</c:v>
                </c:pt>
                <c:pt idx="110">
                  <c:v>3.426865128410733</c:v>
                </c:pt>
                <c:pt idx="111">
                  <c:v>2.4824035195698819</c:v>
                </c:pt>
                <c:pt idx="112">
                  <c:v>3.3028492586443794</c:v>
                </c:pt>
                <c:pt idx="114">
                  <c:v>3.3492020865437748</c:v>
                </c:pt>
                <c:pt idx="115">
                  <c:v>2.3786197792700432</c:v>
                </c:pt>
                <c:pt idx="116">
                  <c:v>2.5764217586237734</c:v>
                </c:pt>
                <c:pt idx="118">
                  <c:v>2.9836596923197218</c:v>
                </c:pt>
                <c:pt idx="119">
                  <c:v>2.6734587563325909</c:v>
                </c:pt>
                <c:pt idx="121">
                  <c:v>2.7180005319553784</c:v>
                </c:pt>
                <c:pt idx="122">
                  <c:v>3.3214324131932926</c:v>
                </c:pt>
                <c:pt idx="123">
                  <c:v>3.445533195482207</c:v>
                </c:pt>
                <c:pt idx="124">
                  <c:v>3.2406373166497136</c:v>
                </c:pt>
                <c:pt idx="125">
                  <c:v>0.74668794748797507</c:v>
                </c:pt>
                <c:pt idx="126">
                  <c:v>2.1656192379208883</c:v>
                </c:pt>
                <c:pt idx="127">
                  <c:v>3.1565747986708215</c:v>
                </c:pt>
                <c:pt idx="128">
                  <c:v>3.2932409068235073</c:v>
                </c:pt>
                <c:pt idx="129">
                  <c:v>3.3837120673211358</c:v>
                </c:pt>
                <c:pt idx="132">
                  <c:v>3.0619880693310564</c:v>
                </c:pt>
                <c:pt idx="133">
                  <c:v>3.2778991653176619</c:v>
                </c:pt>
                <c:pt idx="134">
                  <c:v>2.2731562823032334</c:v>
                </c:pt>
                <c:pt idx="135">
                  <c:v>3.4704124506836282</c:v>
                </c:pt>
                <c:pt idx="136">
                  <c:v>2.3446862690126808</c:v>
                </c:pt>
                <c:pt idx="137">
                  <c:v>2.0844290831908747</c:v>
                </c:pt>
                <c:pt idx="138">
                  <c:v>3.0150445845863638</c:v>
                </c:pt>
                <c:pt idx="139">
                  <c:v>2.6602595372658615</c:v>
                </c:pt>
                <c:pt idx="141">
                  <c:v>3.2051824977361982</c:v>
                </c:pt>
                <c:pt idx="143">
                  <c:v>3.2865344733420154</c:v>
                </c:pt>
                <c:pt idx="144">
                  <c:v>3.2335673736111907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C-3542-9939-6FA0ABCC3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86-FE48-AAF8-DCA8277A3DA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86-FE48-AAF8-DCA8277A3DA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A86-FE48-AAF8-DCA8277A3DA3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86-FE48-AAF8-DCA8277A3DA3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A86-FE48-AAF8-DCA8277A3DA3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86-FE48-AAF8-DCA8277A3DA3}"/>
              </c:ext>
            </c:extLst>
          </c:dPt>
          <c:dPt>
            <c:idx val="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A86-FE48-AAF8-DCA8277A3DA3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A86-FE48-AAF8-DCA8277A3DA3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A86-FE48-AAF8-DCA8277A3DA3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A86-FE48-AAF8-DCA8277A3DA3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A86-FE48-AAF8-DCA8277A3DA3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3A86-FE48-AAF8-DCA8277A3DA3}"/>
              </c:ext>
            </c:extLst>
          </c:dPt>
          <c:dPt>
            <c:idx val="1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A86-FE48-AAF8-DCA8277A3DA3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3A86-FE48-AAF8-DCA8277A3DA3}"/>
              </c:ext>
            </c:extLst>
          </c:dPt>
          <c:dPt>
            <c:idx val="1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A86-FE48-AAF8-DCA8277A3D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5"/>
                <c:pt idx="0">
                  <c:v>5.3390276633388023E-2</c:v>
                </c:pt>
                <c:pt idx="1">
                  <c:v>0.19077386203424676</c:v>
                </c:pt>
                <c:pt idx="2">
                  <c:v>5.1449529917702845E-2</c:v>
                </c:pt>
                <c:pt idx="3">
                  <c:v>0.14092963416461352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8.6252696841580906E-2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0.15395624794119459</c:v>
                </c:pt>
              </c:numLit>
            </c:plus>
            <c:minus>
              <c:numLit>
                <c:formatCode>General</c:formatCode>
                <c:ptCount val="15"/>
                <c:pt idx="0">
                  <c:v>5.3390276633388016E-2</c:v>
                </c:pt>
                <c:pt idx="1">
                  <c:v>0.19077386203424679</c:v>
                </c:pt>
                <c:pt idx="2">
                  <c:v>5.1449529917702845E-2</c:v>
                </c:pt>
                <c:pt idx="3">
                  <c:v>0.14092963416461354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8.6252696841580892E-2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0.15395624794119461</c:v>
                </c:pt>
              </c:numLit>
            </c:minus>
          </c:errBars>
          <c:cat>
            <c:strRef>
              <c:f>'Baseline analysis'!$B$114:$B$128</c:f>
              <c:strCache>
                <c:ptCount val="15"/>
                <c:pt idx="0">
                  <c:v>Agricultural Land( %)</c:v>
                </c:pt>
                <c:pt idx="1">
                  <c:v>Co2-Emissions per ton</c:v>
                </c:pt>
                <c:pt idx="2">
                  <c:v>CPI</c:v>
                </c:pt>
                <c:pt idx="3">
                  <c:v>GDP</c:v>
                </c:pt>
                <c:pt idx="4">
                  <c:v>Population</c:v>
                </c:pt>
                <c:pt idx="5">
                  <c:v>Infant mortality</c:v>
                </c:pt>
                <c:pt idx="6">
                  <c:v>ln(Minimum wage)</c:v>
                </c:pt>
                <c:pt idx="7">
                  <c:v>Unemployment rate</c:v>
                </c:pt>
                <c:pt idx="8">
                  <c:v>Population: Labor force participation (%)</c:v>
                </c:pt>
                <c:pt idx="9">
                  <c:v>temperature</c:v>
                </c:pt>
                <c:pt idx="10">
                  <c:v>ideal temperature?</c:v>
                </c:pt>
                <c:pt idx="11">
                  <c:v>Precipitation Depth (mm/year)</c:v>
                </c:pt>
                <c:pt idx="12">
                  <c:v>Gini's index</c:v>
                </c:pt>
                <c:pt idx="13">
                  <c:v>ln(GDP per capita)</c:v>
                </c:pt>
                <c:pt idx="14">
                  <c:v>Human Development Index (2021)</c:v>
                </c:pt>
              </c:strCache>
            </c:strRef>
          </c:cat>
          <c:val>
            <c:numRef>
              <c:f>'Baseline analysis'!$C$114:$C$128</c:f>
              <c:numCache>
                <c:formatCode>0.000</c:formatCode>
                <c:ptCount val="15"/>
                <c:pt idx="0">
                  <c:v>-1.6777927791425097E-2</c:v>
                </c:pt>
                <c:pt idx="1">
                  <c:v>-0.19293846006553855</c:v>
                </c:pt>
                <c:pt idx="2">
                  <c:v>3.9191965414225342E-3</c:v>
                </c:pt>
                <c:pt idx="3">
                  <c:v>0.19010291128820217</c:v>
                </c:pt>
                <c:pt idx="4">
                  <c:v>-0.43119770850305089</c:v>
                </c:pt>
                <c:pt idx="5">
                  <c:v>0.41826558058720209</c:v>
                </c:pt>
                <c:pt idx="6">
                  <c:v>-7.9067120962245663E-2</c:v>
                </c:pt>
                <c:pt idx="7">
                  <c:v>-2.9030448644964707E-2</c:v>
                </c:pt>
                <c:pt idx="8">
                  <c:v>-4.510903246308768E-2</c:v>
                </c:pt>
                <c:pt idx="9">
                  <c:v>6.8681353747817281E-2</c:v>
                </c:pt>
                <c:pt idx="10">
                  <c:v>5.0916008431797846E-2</c:v>
                </c:pt>
                <c:pt idx="11">
                  <c:v>-1.3394160720483652E-2</c:v>
                </c:pt>
                <c:pt idx="12">
                  <c:v>0.19295525538381317</c:v>
                </c:pt>
                <c:pt idx="13">
                  <c:v>-1.6837272207525417E-2</c:v>
                </c:pt>
                <c:pt idx="14">
                  <c:v>-0.3505044141513059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6-FE48-AAF8-DCA8277A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90087536"/>
        <c:axId val="1890278080"/>
      </c:barChart>
      <c:catAx>
        <c:axId val="18900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90278080"/>
        <c:crosses val="autoZero"/>
        <c:auto val="1"/>
        <c:lblAlgn val="ctr"/>
        <c:lblOffset val="100"/>
        <c:noMultiLvlLbl val="0"/>
      </c:catAx>
      <c:valAx>
        <c:axId val="1890278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900875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0-3B45-AB6B-A06A6F573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10-3B45-AB6B-A06A6F573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45168"/>
        <c:axId val="2125941552"/>
      </c:scatterChart>
      <c:valAx>
        <c:axId val="2125945168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941552"/>
        <c:crosses val="autoZero"/>
        <c:crossBetween val="midCat"/>
      </c:valAx>
      <c:valAx>
        <c:axId val="2125941552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59451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F-B14C-86A7-789E3FE2E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0F-B14C-86A7-789E3FE2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13776"/>
        <c:axId val="2126215504"/>
      </c:scatterChart>
      <c:valAx>
        <c:axId val="2126213776"/>
        <c:scaling>
          <c:orientation val="minMax"/>
          <c:max val="3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15504"/>
        <c:crosses val="autoZero"/>
        <c:crossBetween val="midCat"/>
      </c:valAx>
      <c:valAx>
        <c:axId val="2126215504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13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7-2A43-A62D-2D79D39A3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97-2A43-A62D-2D79D39A33A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XLSTAT_20231121_152522_1_HID!xdata1</c:f>
              <c:numCache>
                <c:formatCode>General</c:formatCode>
                <c:ptCount val="70"/>
                <c:pt idx="0">
                  <c:v>-5.5664130716673101</c:v>
                </c:pt>
                <c:pt idx="1">
                  <c:v>-5.4463234209136271</c:v>
                </c:pt>
                <c:pt idx="2">
                  <c:v>-5.326233770159944</c:v>
                </c:pt>
                <c:pt idx="3">
                  <c:v>-5.206144119406261</c:v>
                </c:pt>
                <c:pt idx="4">
                  <c:v>-5.0860544686525779</c:v>
                </c:pt>
                <c:pt idx="5">
                  <c:v>-4.9659648178988949</c:v>
                </c:pt>
                <c:pt idx="6">
                  <c:v>-4.8458751671452118</c:v>
                </c:pt>
                <c:pt idx="7">
                  <c:v>-4.7257855163915288</c:v>
                </c:pt>
                <c:pt idx="8">
                  <c:v>-4.6056958656378466</c:v>
                </c:pt>
                <c:pt idx="9">
                  <c:v>-4.4856062148841627</c:v>
                </c:pt>
                <c:pt idx="10">
                  <c:v>-4.3655165641304805</c:v>
                </c:pt>
                <c:pt idx="11">
                  <c:v>-4.2454269133767975</c:v>
                </c:pt>
                <c:pt idx="12">
                  <c:v>-4.1253372626231144</c:v>
                </c:pt>
                <c:pt idx="13">
                  <c:v>-4.0052476118694313</c:v>
                </c:pt>
                <c:pt idx="14">
                  <c:v>-3.8851579611157483</c:v>
                </c:pt>
                <c:pt idx="15">
                  <c:v>-3.7650683103620652</c:v>
                </c:pt>
                <c:pt idx="16">
                  <c:v>-3.6449786596083822</c:v>
                </c:pt>
                <c:pt idx="17">
                  <c:v>-3.5248890088546991</c:v>
                </c:pt>
                <c:pt idx="18">
                  <c:v>-3.4047993581010161</c:v>
                </c:pt>
                <c:pt idx="19">
                  <c:v>-3.284709707347333</c:v>
                </c:pt>
                <c:pt idx="20">
                  <c:v>-3.16462005659365</c:v>
                </c:pt>
                <c:pt idx="21">
                  <c:v>-3.0445304058399674</c:v>
                </c:pt>
                <c:pt idx="22">
                  <c:v>-2.9244407550862843</c:v>
                </c:pt>
                <c:pt idx="23">
                  <c:v>-2.8043511043326013</c:v>
                </c:pt>
                <c:pt idx="24">
                  <c:v>-2.6842614535789182</c:v>
                </c:pt>
                <c:pt idx="25">
                  <c:v>-2.5641718028252352</c:v>
                </c:pt>
                <c:pt idx="26">
                  <c:v>-2.4440821520715521</c:v>
                </c:pt>
                <c:pt idx="27">
                  <c:v>-2.3239925013178691</c:v>
                </c:pt>
                <c:pt idx="28">
                  <c:v>-2.2039028505641864</c:v>
                </c:pt>
                <c:pt idx="29">
                  <c:v>-2.0838131998105034</c:v>
                </c:pt>
                <c:pt idx="30">
                  <c:v>-1.9637235490568203</c:v>
                </c:pt>
                <c:pt idx="31">
                  <c:v>-1.8436338983031373</c:v>
                </c:pt>
                <c:pt idx="32">
                  <c:v>-1.7235442475494542</c:v>
                </c:pt>
                <c:pt idx="33">
                  <c:v>-1.6034545967957712</c:v>
                </c:pt>
                <c:pt idx="34">
                  <c:v>-1.4833649460420881</c:v>
                </c:pt>
                <c:pt idx="35">
                  <c:v>-1.3632752952884051</c:v>
                </c:pt>
                <c:pt idx="36">
                  <c:v>-1.243185644534722</c:v>
                </c:pt>
                <c:pt idx="37">
                  <c:v>-1.123095993781039</c:v>
                </c:pt>
                <c:pt idx="38">
                  <c:v>-1.0030063430273559</c:v>
                </c:pt>
                <c:pt idx="39">
                  <c:v>-0.88291669227367287</c:v>
                </c:pt>
                <c:pt idx="40">
                  <c:v>-0.76282704151998981</c:v>
                </c:pt>
                <c:pt idx="41">
                  <c:v>-0.64273739076630765</c:v>
                </c:pt>
                <c:pt idx="42">
                  <c:v>-0.5226477400126246</c:v>
                </c:pt>
                <c:pt idx="43">
                  <c:v>-0.40255808925894154</c:v>
                </c:pt>
                <c:pt idx="44">
                  <c:v>-0.28246843850525849</c:v>
                </c:pt>
                <c:pt idx="45">
                  <c:v>-0.16237878775157544</c:v>
                </c:pt>
                <c:pt idx="46">
                  <c:v>-4.2289136997892385E-2</c:v>
                </c:pt>
                <c:pt idx="47">
                  <c:v>7.7800513755790668E-2</c:v>
                </c:pt>
                <c:pt idx="48">
                  <c:v>0.19789016450947372</c:v>
                </c:pt>
                <c:pt idx="49">
                  <c:v>0.31797981526315677</c:v>
                </c:pt>
                <c:pt idx="50">
                  <c:v>0.43806946601683983</c:v>
                </c:pt>
                <c:pt idx="51">
                  <c:v>0.55815911677052288</c:v>
                </c:pt>
                <c:pt idx="52">
                  <c:v>0.67824876752420593</c:v>
                </c:pt>
                <c:pt idx="53">
                  <c:v>0.79833841827788898</c:v>
                </c:pt>
                <c:pt idx="54">
                  <c:v>0.91842806903157204</c:v>
                </c:pt>
                <c:pt idx="55">
                  <c:v>1.0385177197852551</c:v>
                </c:pt>
                <c:pt idx="56">
                  <c:v>1.1586073705389373</c:v>
                </c:pt>
                <c:pt idx="57">
                  <c:v>1.2786970212926203</c:v>
                </c:pt>
                <c:pt idx="58">
                  <c:v>1.3987866720463034</c:v>
                </c:pt>
                <c:pt idx="59">
                  <c:v>1.5188763227999864</c:v>
                </c:pt>
                <c:pt idx="60">
                  <c:v>1.6389659735536695</c:v>
                </c:pt>
                <c:pt idx="61">
                  <c:v>1.7590556243073525</c:v>
                </c:pt>
                <c:pt idx="62">
                  <c:v>1.8791452750610356</c:v>
                </c:pt>
                <c:pt idx="63">
                  <c:v>1.9992349258147186</c:v>
                </c:pt>
                <c:pt idx="64">
                  <c:v>2.1193245765684017</c:v>
                </c:pt>
                <c:pt idx="65">
                  <c:v>2.2394142273220847</c:v>
                </c:pt>
                <c:pt idx="66">
                  <c:v>2.3595038780757678</c:v>
                </c:pt>
                <c:pt idx="67">
                  <c:v>2.4795935288294499</c:v>
                </c:pt>
                <c:pt idx="68">
                  <c:v>2.5996831795831339</c:v>
                </c:pt>
                <c:pt idx="69">
                  <c:v>2.719772830336816</c:v>
                </c:pt>
              </c:numCache>
            </c:numRef>
          </c:xVal>
          <c:yVal>
            <c:numRef>
              <c:f>XLSTAT_20231121_152522_1_HID!ydata1</c:f>
              <c:numCache>
                <c:formatCode>General</c:formatCode>
                <c:ptCount val="70"/>
                <c:pt idx="0">
                  <c:v>-6.2809866090823272</c:v>
                </c:pt>
                <c:pt idx="1">
                  <c:v>-6.1585999079116913</c:v>
                </c:pt>
                <c:pt idx="2">
                  <c:v>-6.0362561136467852</c:v>
                </c:pt>
                <c:pt idx="3">
                  <c:v>-5.9139556362202628</c:v>
                </c:pt>
                <c:pt idx="4">
                  <c:v>-5.7916988827750728</c:v>
                </c:pt>
                <c:pt idx="5">
                  <c:v>-5.6694862573687725</c:v>
                </c:pt>
                <c:pt idx="6">
                  <c:v>-5.5473181606728454</c:v>
                </c:pt>
                <c:pt idx="7">
                  <c:v>-5.425194989667375</c:v>
                </c:pt>
                <c:pt idx="8">
                  <c:v>-5.3031171373314585</c:v>
                </c:pt>
                <c:pt idx="9">
                  <c:v>-5.1810849923297599</c:v>
                </c:pt>
                <c:pt idx="10">
                  <c:v>-5.0590989386956497</c:v>
                </c:pt>
                <c:pt idx="11">
                  <c:v>-4.9371593555113593</c:v>
                </c:pt>
                <c:pt idx="12">
                  <c:v>-4.8152666165856637</c:v>
                </c:pt>
                <c:pt idx="13">
                  <c:v>-4.6934210901295756</c:v>
                </c:pt>
                <c:pt idx="14">
                  <c:v>-4.5716231384305912</c:v>
                </c:pt>
                <c:pt idx="15">
                  <c:v>-4.4498731175260353</c:v>
                </c:pt>
                <c:pt idx="16">
                  <c:v>-4.3281713768760763</c:v>
                </c:pt>
                <c:pt idx="17">
                  <c:v>-4.2065182590370078</c:v>
                </c:pt>
                <c:pt idx="18">
                  <c:v>-4.0849140993354105</c:v>
                </c:pt>
                <c:pt idx="19">
                  <c:v>-3.9633592255438086</c:v>
                </c:pt>
                <c:pt idx="20">
                  <c:v>-3.8418539575584774</c:v>
                </c:pt>
                <c:pt idx="21">
                  <c:v>-3.720398607080059</c:v>
                </c:pt>
                <c:pt idx="22">
                  <c:v>-3.5989934772976362</c:v>
                </c:pt>
                <c:pt idx="23">
                  <c:v>-3.4776388625769665</c:v>
                </c:pt>
                <c:pt idx="24">
                  <c:v>-3.3563350481535372</c:v>
                </c:pt>
                <c:pt idx="25">
                  <c:v>-3.2350823098311441</c:v>
                </c:pt>
                <c:pt idx="26">
                  <c:v>-3.1138809136866743</c:v>
                </c:pt>
                <c:pt idx="27">
                  <c:v>-2.9927311157817913</c:v>
                </c:pt>
                <c:pt idx="28">
                  <c:v>-2.8716331618821993</c:v>
                </c:pt>
                <c:pt idx="29">
                  <c:v>-2.7505872871851729</c:v>
                </c:pt>
                <c:pt idx="30">
                  <c:v>-2.6295937160560232</c:v>
                </c:pt>
                <c:pt idx="31">
                  <c:v>-2.5086526617741525</c:v>
                </c:pt>
                <c:pt idx="32">
                  <c:v>-2.3877643262893544</c:v>
                </c:pt>
                <c:pt idx="33">
                  <c:v>-2.2669288999889772</c:v>
                </c:pt>
                <c:pt idx="34">
                  <c:v>-2.1461465614765611</c:v>
                </c:pt>
                <c:pt idx="35">
                  <c:v>-2.0254174773625415</c:v>
                </c:pt>
                <c:pt idx="36">
                  <c:v>-1.9047418020675635</c:v>
                </c:pt>
                <c:pt idx="37">
                  <c:v>-1.7841196776389514</c:v>
                </c:pt>
                <c:pt idx="38">
                  <c:v>-1.6635512335808311</c:v>
                </c:pt>
                <c:pt idx="39">
                  <c:v>-1.5430365866983666</c:v>
                </c:pt>
                <c:pt idx="40">
                  <c:v>-1.4225758409565514</c:v>
                </c:pt>
                <c:pt idx="41">
                  <c:v>-1.3021690873539447</c:v>
                </c:pt>
                <c:pt idx="42">
                  <c:v>-1.1818164038117041</c:v>
                </c:pt>
                <c:pt idx="43">
                  <c:v>-1.0615178550782418</c:v>
                </c:pt>
                <c:pt idx="44">
                  <c:v>-0.94127349264976046</c:v>
                </c:pt>
                <c:pt idx="45">
                  <c:v>-0.82108335470690041</c:v>
                </c:pt>
                <c:pt idx="46">
                  <c:v>-0.70094746606768688</c:v>
                </c:pt>
                <c:pt idx="47">
                  <c:v>-0.58086583815690151</c:v>
                </c:pt>
                <c:pt idx="48">
                  <c:v>-0.46083846899197389</c:v>
                </c:pt>
                <c:pt idx="49">
                  <c:v>-0.34086534318543038</c:v>
                </c:pt>
                <c:pt idx="50">
                  <c:v>-0.22094643196389363</c:v>
                </c:pt>
                <c:pt idx="51">
                  <c:v>-0.10108169320357951</c:v>
                </c:pt>
                <c:pt idx="52">
                  <c:v>1.8728928517813492E-2</c:v>
                </c:pt>
                <c:pt idx="53">
                  <c:v>0.13848550185296749</c:v>
                </c:pt>
                <c:pt idx="54">
                  <c:v>0.25818810860076002</c:v>
                </c:pt>
                <c:pt idx="55">
                  <c:v>0.37783684360626701</c:v>
                </c:pt>
                <c:pt idx="56">
                  <c:v>0.49743181464523978</c:v>
                </c:pt>
                <c:pt idx="57">
                  <c:v>0.61697314229338585</c:v>
                </c:pt>
                <c:pt idx="58">
                  <c:v>0.73646095978080739</c:v>
                </c:pt>
                <c:pt idx="59">
                  <c:v>0.85589541283202297</c:v>
                </c:pt>
                <c:pt idx="60">
                  <c:v>0.97527665949199915</c:v>
                </c:pt>
                <c:pt idx="61">
                  <c:v>1.0946048699386774</c:v>
                </c:pt>
                <c:pt idx="62">
                  <c:v>1.2138802262825041</c:v>
                </c:pt>
                <c:pt idx="63">
                  <c:v>1.3331029223535042</c:v>
                </c:pt>
                <c:pt idx="64">
                  <c:v>1.4522731634764647</c:v>
                </c:pt>
                <c:pt idx="65">
                  <c:v>1.5713911662348208</c:v>
                </c:pt>
                <c:pt idx="66">
                  <c:v>1.690457158223861</c:v>
                </c:pt>
                <c:pt idx="67">
                  <c:v>1.8094713777938778</c:v>
                </c:pt>
                <c:pt idx="68">
                  <c:v>1.9284340737839243</c:v>
                </c:pt>
                <c:pt idx="69">
                  <c:v>2.0473455052468226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97-2A43-A62D-2D79D39A33A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XLSTAT_20231121_152522_1_HID!xdata2</c:f>
              <c:numCache>
                <c:formatCode>General</c:formatCode>
                <c:ptCount val="70"/>
                <c:pt idx="0">
                  <c:v>-6.3181776661416302</c:v>
                </c:pt>
                <c:pt idx="1">
                  <c:v>-6.187192876337595</c:v>
                </c:pt>
                <c:pt idx="2">
                  <c:v>-6.0562080865335606</c:v>
                </c:pt>
                <c:pt idx="3">
                  <c:v>-5.9252232967295253</c:v>
                </c:pt>
                <c:pt idx="4">
                  <c:v>-5.79423850692549</c:v>
                </c:pt>
                <c:pt idx="5">
                  <c:v>-5.6632537171214548</c:v>
                </c:pt>
                <c:pt idx="6">
                  <c:v>-5.5322689273174204</c:v>
                </c:pt>
                <c:pt idx="7">
                  <c:v>-5.4012841375133851</c:v>
                </c:pt>
                <c:pt idx="8">
                  <c:v>-5.2702993477093507</c:v>
                </c:pt>
                <c:pt idx="9">
                  <c:v>-5.1393145579053154</c:v>
                </c:pt>
                <c:pt idx="10">
                  <c:v>-5.0083297681012802</c:v>
                </c:pt>
                <c:pt idx="11">
                  <c:v>-4.8773449782972449</c:v>
                </c:pt>
                <c:pt idx="12">
                  <c:v>-4.7463601884932105</c:v>
                </c:pt>
                <c:pt idx="13">
                  <c:v>-4.6153753986891752</c:v>
                </c:pt>
                <c:pt idx="14">
                  <c:v>-4.4843906088851408</c:v>
                </c:pt>
                <c:pt idx="15">
                  <c:v>-4.3534058190811056</c:v>
                </c:pt>
                <c:pt idx="16">
                  <c:v>-4.2224210292770703</c:v>
                </c:pt>
                <c:pt idx="17">
                  <c:v>-4.091436239473035</c:v>
                </c:pt>
                <c:pt idx="18">
                  <c:v>-3.9604514496690002</c:v>
                </c:pt>
                <c:pt idx="19">
                  <c:v>-3.8294666598649654</c:v>
                </c:pt>
                <c:pt idx="20">
                  <c:v>-3.6984818700609301</c:v>
                </c:pt>
                <c:pt idx="21">
                  <c:v>-3.5674970802568953</c:v>
                </c:pt>
                <c:pt idx="22">
                  <c:v>-3.4365122904528604</c:v>
                </c:pt>
                <c:pt idx="23">
                  <c:v>-3.3055275006488252</c:v>
                </c:pt>
                <c:pt idx="24">
                  <c:v>-3.1745427108447903</c:v>
                </c:pt>
                <c:pt idx="25">
                  <c:v>-3.0435579210407555</c:v>
                </c:pt>
                <c:pt idx="26">
                  <c:v>-2.9125731312367202</c:v>
                </c:pt>
                <c:pt idx="27">
                  <c:v>-2.7815883414326854</c:v>
                </c:pt>
                <c:pt idx="28">
                  <c:v>-2.6506035516286506</c:v>
                </c:pt>
                <c:pt idx="29">
                  <c:v>-2.5196187618246153</c:v>
                </c:pt>
                <c:pt idx="30">
                  <c:v>-2.3886339720205805</c:v>
                </c:pt>
                <c:pt idx="31">
                  <c:v>-2.2576491822165456</c:v>
                </c:pt>
                <c:pt idx="32">
                  <c:v>-2.1266643924125104</c:v>
                </c:pt>
                <c:pt idx="33">
                  <c:v>-1.9956796026084751</c:v>
                </c:pt>
                <c:pt idx="34">
                  <c:v>-1.8646948128044407</c:v>
                </c:pt>
                <c:pt idx="35">
                  <c:v>-1.7337100230004054</c:v>
                </c:pt>
                <c:pt idx="36">
                  <c:v>-1.6027252331963702</c:v>
                </c:pt>
                <c:pt idx="37">
                  <c:v>-1.4717404433923358</c:v>
                </c:pt>
                <c:pt idx="38">
                  <c:v>-1.3407556535883005</c:v>
                </c:pt>
                <c:pt idx="39">
                  <c:v>-1.2097708637842652</c:v>
                </c:pt>
                <c:pt idx="40">
                  <c:v>-1.07878607398023</c:v>
                </c:pt>
                <c:pt idx="41">
                  <c:v>-0.94780128417619558</c:v>
                </c:pt>
                <c:pt idx="42">
                  <c:v>-0.81681649437216031</c:v>
                </c:pt>
                <c:pt idx="43">
                  <c:v>-0.68583170456812503</c:v>
                </c:pt>
                <c:pt idx="44">
                  <c:v>-0.55484691476409065</c:v>
                </c:pt>
                <c:pt idx="45">
                  <c:v>-0.42386212496005538</c:v>
                </c:pt>
                <c:pt idx="46">
                  <c:v>-0.2928773351560201</c:v>
                </c:pt>
                <c:pt idx="47">
                  <c:v>-0.16189254535198572</c:v>
                </c:pt>
                <c:pt idx="48">
                  <c:v>-3.0907755547950444E-2</c:v>
                </c:pt>
                <c:pt idx="49">
                  <c:v>0.10007703425608483</c:v>
                </c:pt>
                <c:pt idx="50">
                  <c:v>0.23106182406011921</c:v>
                </c:pt>
                <c:pt idx="51">
                  <c:v>0.36204661386415449</c:v>
                </c:pt>
                <c:pt idx="52">
                  <c:v>0.49303140366818976</c:v>
                </c:pt>
                <c:pt idx="53">
                  <c:v>0.62401619347222415</c:v>
                </c:pt>
                <c:pt idx="54">
                  <c:v>0.75500098327625942</c:v>
                </c:pt>
                <c:pt idx="55">
                  <c:v>0.88598577308029469</c:v>
                </c:pt>
                <c:pt idx="56">
                  <c:v>1.0169705628843291</c:v>
                </c:pt>
                <c:pt idx="57">
                  <c:v>1.1479553526883643</c:v>
                </c:pt>
                <c:pt idx="58">
                  <c:v>1.2789401424923996</c:v>
                </c:pt>
                <c:pt idx="59">
                  <c:v>1.4099249322964349</c:v>
                </c:pt>
                <c:pt idx="60">
                  <c:v>1.5409097221004693</c:v>
                </c:pt>
                <c:pt idx="61">
                  <c:v>1.6718945119045046</c:v>
                </c:pt>
                <c:pt idx="62">
                  <c:v>1.8028793017085389</c:v>
                </c:pt>
                <c:pt idx="63">
                  <c:v>1.9338640915125742</c:v>
                </c:pt>
                <c:pt idx="64">
                  <c:v>2.0648488813166095</c:v>
                </c:pt>
                <c:pt idx="65">
                  <c:v>2.1958336711206448</c:v>
                </c:pt>
                <c:pt idx="66">
                  <c:v>2.32681846092468</c:v>
                </c:pt>
                <c:pt idx="67">
                  <c:v>2.4578032507287153</c:v>
                </c:pt>
                <c:pt idx="68">
                  <c:v>2.5887880405327488</c:v>
                </c:pt>
                <c:pt idx="69">
                  <c:v>2.7197728303367841</c:v>
                </c:pt>
              </c:numCache>
            </c:numRef>
          </c:xVal>
          <c:yVal>
            <c:numRef>
              <c:f>XLSTAT_20231121_152522_1_HID!ydata2</c:f>
              <c:numCache>
                <c:formatCode>General</c:formatCode>
                <c:ptCount val="70"/>
                <c:pt idx="0">
                  <c:v>-5.5882754798440031</c:v>
                </c:pt>
                <c:pt idx="1">
                  <c:v>-5.4600768141978069</c:v>
                </c:pt>
                <c:pt idx="2">
                  <c:v>-5.3318301648678448</c:v>
                </c:pt>
                <c:pt idx="3">
                  <c:v>-5.2035349856926461</c:v>
                </c:pt>
                <c:pt idx="4">
                  <c:v>-5.0751907320918299</c:v>
                </c:pt>
                <c:pt idx="5">
                  <c:v>-4.9467968614667228</c:v>
                </c:pt>
                <c:pt idx="6">
                  <c:v>-4.8183528336120425</c:v>
                </c:pt>
                <c:pt idx="7">
                  <c:v>-4.6898581111382747</c:v>
                </c:pt>
                <c:pt idx="8">
                  <c:v>-4.5613121599043351</c:v>
                </c:pt>
                <c:pt idx="9">
                  <c:v>-4.4327144494600201</c:v>
                </c:pt>
                <c:pt idx="10">
                  <c:v>-4.3040644534977606</c:v>
                </c:pt>
                <c:pt idx="11">
                  <c:v>-4.1753616503130697</c:v>
                </c:pt>
                <c:pt idx="12">
                  <c:v>-4.0466055232730822</c:v>
                </c:pt>
                <c:pt idx="13">
                  <c:v>-3.9177955612924915</c:v>
                </c:pt>
                <c:pt idx="14">
                  <c:v>-3.7889312593161777</c:v>
                </c:pt>
                <c:pt idx="15">
                  <c:v>-3.6600121188077042</c:v>
                </c:pt>
                <c:pt idx="16">
                  <c:v>-3.5310376482428953</c:v>
                </c:pt>
                <c:pt idx="17">
                  <c:v>-3.4020073636075785</c:v>
                </c:pt>
                <c:pt idx="18">
                  <c:v>-3.2729207888985732</c:v>
                </c:pt>
                <c:pt idx="19">
                  <c:v>-3.1437774566269487</c:v>
                </c:pt>
                <c:pt idx="20">
                  <c:v>-3.0145769083225291</c:v>
                </c:pt>
                <c:pt idx="21">
                  <c:v>-2.885318695038575</c:v>
                </c:pt>
                <c:pt idx="22">
                  <c:v>-2.7560023778555505</c:v>
                </c:pt>
                <c:pt idx="23">
                  <c:v>-2.6266275283828255</c:v>
                </c:pt>
                <c:pt idx="24">
                  <c:v>-2.4971937292571571</c:v>
                </c:pt>
                <c:pt idx="25">
                  <c:v>-2.3677005746367339</c:v>
                </c:pt>
                <c:pt idx="26">
                  <c:v>-2.2381476706895813</c:v>
                </c:pt>
                <c:pt idx="27">
                  <c:v>-2.1085346360750759</c:v>
                </c:pt>
                <c:pt idx="28">
                  <c:v>-1.9788611024173117</c:v>
                </c:pt>
                <c:pt idx="29">
                  <c:v>-1.8491267147690662</c:v>
                </c:pt>
                <c:pt idx="30">
                  <c:v>-1.719331132065089</c:v>
                </c:pt>
                <c:pt idx="31">
                  <c:v>-1.5894740275634529</c:v>
                </c:pt>
                <c:pt idx="32">
                  <c:v>-1.4595550892737104</c:v>
                </c:pt>
                <c:pt idx="33">
                  <c:v>-1.3295740203706146</c:v>
                </c:pt>
                <c:pt idx="34">
                  <c:v>-1.1995305395921796</c:v>
                </c:pt>
                <c:pt idx="35">
                  <c:v>-1.0694243816208824</c:v>
                </c:pt>
                <c:pt idx="36">
                  <c:v>-0.93925529744685465</c:v>
                </c:pt>
                <c:pt idx="37">
                  <c:v>-0.80902305471192637</c:v>
                </c:pt>
                <c:pt idx="38">
                  <c:v>-0.67872743803344371</c:v>
                </c:pt>
                <c:pt idx="39">
                  <c:v>-0.54836824930684414</c:v>
                </c:pt>
                <c:pt idx="40">
                  <c:v>-0.41794530798599994</c:v>
                </c:pt>
                <c:pt idx="41">
                  <c:v>-0.28745845134042824</c:v>
                </c:pt>
                <c:pt idx="42">
                  <c:v>-0.15690753468852003</c:v>
                </c:pt>
                <c:pt idx="43">
                  <c:v>-2.6292431606025124E-2</c:v>
                </c:pt>
                <c:pt idx="44">
                  <c:v>0.10438696589091534</c:v>
                </c:pt>
                <c:pt idx="45">
                  <c:v>0.23513074718879812</c:v>
                </c:pt>
                <c:pt idx="46">
                  <c:v>0.36593898294636584</c:v>
                </c:pt>
                <c:pt idx="47">
                  <c:v>0.49681172499125859</c:v>
                </c:pt>
                <c:pt idx="48">
                  <c:v>0.62774900624404717</c:v>
                </c:pt>
                <c:pt idx="49">
                  <c:v>0.75875084066990262</c:v>
                </c:pt>
                <c:pt idx="50">
                  <c:v>0.88981722325808221</c:v>
                </c:pt>
                <c:pt idx="51">
                  <c:v>1.0209481300292946</c:v>
                </c:pt>
                <c:pt idx="52">
                  <c:v>1.1521435180709108</c:v>
                </c:pt>
                <c:pt idx="53">
                  <c:v>1.2834033255999171</c:v>
                </c:pt>
                <c:pt idx="54">
                  <c:v>1.4147274720533849</c:v>
                </c:pt>
                <c:pt idx="55">
                  <c:v>1.5461158582061416</c:v>
                </c:pt>
                <c:pt idx="56">
                  <c:v>1.6775683663152625</c:v>
                </c:pt>
                <c:pt idx="57">
                  <c:v>1.8090848602908789</c:v>
                </c:pt>
                <c:pt idx="58">
                  <c:v>1.9406651858927269</c:v>
                </c:pt>
                <c:pt idx="59">
                  <c:v>2.0723091709517938</c:v>
                </c:pt>
                <c:pt idx="60">
                  <c:v>2.2040166256163101</c:v>
                </c:pt>
                <c:pt idx="61">
                  <c:v>2.3357873426212903</c:v>
                </c:pt>
                <c:pt idx="62">
                  <c:v>2.4676210975807251</c:v>
                </c:pt>
                <c:pt idx="63">
                  <c:v>2.5995176493015073</c:v>
                </c:pt>
                <c:pt idx="64">
                  <c:v>2.7314767401180569</c:v>
                </c:pt>
                <c:pt idx="65">
                  <c:v>2.8634980962466154</c:v>
                </c:pt>
                <c:pt idx="66">
                  <c:v>2.9955814281580913</c:v>
                </c:pt>
                <c:pt idx="67">
                  <c:v>3.1277264309683099</c:v>
                </c:pt>
                <c:pt idx="68">
                  <c:v>3.259932784844497</c:v>
                </c:pt>
                <c:pt idx="69">
                  <c:v>3.3922001554267771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97-2A43-A62D-2D79D39A33A6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97-2A43-A62D-2D79D39A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33728"/>
        <c:axId val="2126135456"/>
      </c:scatterChart>
      <c:valAx>
        <c:axId val="2126133728"/>
        <c:scaling>
          <c:orientation val="minMax"/>
          <c:max val="4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135456"/>
        <c:crosses val="autoZero"/>
        <c:crossBetween val="midCat"/>
      </c:valAx>
      <c:valAx>
        <c:axId val="2126135456"/>
        <c:scaling>
          <c:orientation val="minMax"/>
          <c:max val="4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1337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'Baseline analysis'!$B$153:$B$347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2-0C41-A322-235C4A8D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126267920"/>
        <c:axId val="2126269648"/>
      </c:barChart>
      <c:catAx>
        <c:axId val="212626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69648"/>
        <c:crosses val="autoZero"/>
        <c:auto val="1"/>
        <c:lblAlgn val="ctr"/>
        <c:lblOffset val="100"/>
        <c:noMultiLvlLbl val="0"/>
      </c:catAx>
      <c:valAx>
        <c:axId val="2126269648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679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77-AC4D-911E-17314119EE98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377-AC4D-911E-17314119EE98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77-AC4D-911E-17314119EE98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377-AC4D-911E-17314119EE98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377-AC4D-911E-17314119EE98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377-AC4D-911E-17314119EE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9.7371044728188916E-2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0.10655972761347041</c:v>
                </c:pt>
                <c:pt idx="5">
                  <c:v>8.5669382286960999E-2</c:v>
                </c:pt>
              </c:numLit>
            </c:plus>
            <c:min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9.737104472818886E-2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0.10655972761347042</c:v>
                </c:pt>
                <c:pt idx="5">
                  <c:v>8.5669382286960971E-2</c:v>
                </c:pt>
              </c:numLit>
            </c:minus>
          </c:errBars>
          <c:cat>
            <c:strRef>
              <c:f>'Economic analysis'!$B$87:$B$92</c:f>
              <c:strCache>
                <c:ptCount val="6"/>
                <c:pt idx="0">
                  <c:v>CPI</c:v>
                </c:pt>
                <c:pt idx="1">
                  <c:v>ln(Minimum wage)</c:v>
                </c:pt>
                <c:pt idx="2">
                  <c:v>Unemployment rate</c:v>
                </c:pt>
                <c:pt idx="3">
                  <c:v>Population: Labor force participation (%)</c:v>
                </c:pt>
                <c:pt idx="4">
                  <c:v>Gini's index</c:v>
                </c:pt>
                <c:pt idx="5">
                  <c:v>GDP</c:v>
                </c:pt>
              </c:strCache>
            </c:strRef>
          </c:cat>
          <c:val>
            <c:numRef>
              <c:f>'Economic analysis'!$C$87:$C$92</c:f>
              <c:numCache>
                <c:formatCode>0.000</c:formatCode>
                <c:ptCount val="6"/>
                <c:pt idx="0">
                  <c:v>4.4013254135729825E-2</c:v>
                </c:pt>
                <c:pt idx="1">
                  <c:v>0.57222892154810023</c:v>
                </c:pt>
                <c:pt idx="2">
                  <c:v>-6.7859980446702637E-3</c:v>
                </c:pt>
                <c:pt idx="3">
                  <c:v>1.7464297426470692E-2</c:v>
                </c:pt>
                <c:pt idx="4">
                  <c:v>0.22187949686930755</c:v>
                </c:pt>
                <c:pt idx="5">
                  <c:v>-0.3013718456677803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AC4D-911E-17314119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070499632"/>
        <c:axId val="2070501632"/>
      </c:barChart>
      <c:catAx>
        <c:axId val="20704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01632"/>
        <c:crosses val="autoZero"/>
        <c:auto val="1"/>
        <c:lblAlgn val="ctr"/>
        <c:lblOffset val="100"/>
        <c:noMultiLvlLbl val="0"/>
      </c:catAx>
      <c:valAx>
        <c:axId val="2070501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704996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B-8D4A-8B0C-2CA624204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AB-8D4A-8B0C-2CA62420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3872"/>
        <c:axId val="2070582688"/>
      </c:scatterChart>
      <c:valAx>
        <c:axId val="196733387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82688"/>
        <c:crosses val="autoZero"/>
        <c:crossBetween val="midCat"/>
      </c:valAx>
      <c:valAx>
        <c:axId val="2070582688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73338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F-AA46-9F0B-398ECAC41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DF-AA46-9F0B-398ECAC4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72320"/>
        <c:axId val="2125861616"/>
      </c:scatterChart>
      <c:valAx>
        <c:axId val="2140172320"/>
        <c:scaling>
          <c:orientation val="minMax"/>
          <c:max val="2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861616"/>
        <c:crosses val="autoZero"/>
        <c:crossBetween val="midCat"/>
      </c:valAx>
      <c:valAx>
        <c:axId val="2125861616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401723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0-D74D-9922-F876F3F27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-5.6032499999999999E-2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A0-D74D-9922-F876F3F27B1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XLSTAT_20231121_153524_1_HID!xdata1</c:f>
              <c:numCache>
                <c:formatCode>General</c:formatCode>
                <c:ptCount val="70"/>
                <c:pt idx="0">
                  <c:v>-3.5167846239540799</c:v>
                </c:pt>
                <c:pt idx="1">
                  <c:v>-3.4369907794372487</c:v>
                </c:pt>
                <c:pt idx="2">
                  <c:v>-3.3571969349204172</c:v>
                </c:pt>
                <c:pt idx="3">
                  <c:v>-3.277403090403586</c:v>
                </c:pt>
                <c:pt idx="4">
                  <c:v>-3.1976092458867544</c:v>
                </c:pt>
                <c:pt idx="5">
                  <c:v>-3.1178154013699233</c:v>
                </c:pt>
                <c:pt idx="6">
                  <c:v>-3.0380215568530922</c:v>
                </c:pt>
                <c:pt idx="7">
                  <c:v>-2.958227712336261</c:v>
                </c:pt>
                <c:pt idx="8">
                  <c:v>-2.8784338678194294</c:v>
                </c:pt>
                <c:pt idx="9">
                  <c:v>-2.7986400233025979</c:v>
                </c:pt>
                <c:pt idx="10">
                  <c:v>-2.7188461787857667</c:v>
                </c:pt>
                <c:pt idx="11">
                  <c:v>-2.6390523342689356</c:v>
                </c:pt>
                <c:pt idx="12">
                  <c:v>-2.5592584897521045</c:v>
                </c:pt>
                <c:pt idx="13">
                  <c:v>-2.4794646452352729</c:v>
                </c:pt>
                <c:pt idx="14">
                  <c:v>-2.3996708007184417</c:v>
                </c:pt>
                <c:pt idx="15">
                  <c:v>-2.3198769562016102</c:v>
                </c:pt>
                <c:pt idx="16">
                  <c:v>-2.240083111684779</c:v>
                </c:pt>
                <c:pt idx="17">
                  <c:v>-2.1602892671679479</c:v>
                </c:pt>
                <c:pt idx="18">
                  <c:v>-2.0804954226511163</c:v>
                </c:pt>
                <c:pt idx="19">
                  <c:v>-2.0007015781342852</c:v>
                </c:pt>
                <c:pt idx="20">
                  <c:v>-1.9209077336174538</c:v>
                </c:pt>
                <c:pt idx="21">
                  <c:v>-1.8411138891006225</c:v>
                </c:pt>
                <c:pt idx="22">
                  <c:v>-1.7613200445837913</c:v>
                </c:pt>
                <c:pt idx="23">
                  <c:v>-1.68152620006696</c:v>
                </c:pt>
                <c:pt idx="24">
                  <c:v>-1.6017323555501286</c:v>
                </c:pt>
                <c:pt idx="25">
                  <c:v>-1.5219385110332972</c:v>
                </c:pt>
                <c:pt idx="26">
                  <c:v>-1.4421446665164659</c:v>
                </c:pt>
                <c:pt idx="27">
                  <c:v>-1.3623508219996348</c:v>
                </c:pt>
                <c:pt idx="28">
                  <c:v>-1.2825569774828036</c:v>
                </c:pt>
                <c:pt idx="29">
                  <c:v>-1.202763132965972</c:v>
                </c:pt>
                <c:pt idx="30">
                  <c:v>-1.1229692884491409</c:v>
                </c:pt>
                <c:pt idx="31">
                  <c:v>-1.0431754439323093</c:v>
                </c:pt>
                <c:pt idx="32">
                  <c:v>-0.96338159941547818</c:v>
                </c:pt>
                <c:pt idx="33">
                  <c:v>-0.88358775489864705</c:v>
                </c:pt>
                <c:pt idx="34">
                  <c:v>-0.80379391038181547</c:v>
                </c:pt>
                <c:pt idx="35">
                  <c:v>-0.72400006586498433</c:v>
                </c:pt>
                <c:pt idx="36">
                  <c:v>-0.64420622134815275</c:v>
                </c:pt>
                <c:pt idx="37">
                  <c:v>-0.56441237683132162</c:v>
                </c:pt>
                <c:pt idx="38">
                  <c:v>-0.48461853231449048</c:v>
                </c:pt>
                <c:pt idx="39">
                  <c:v>-0.4048246877976589</c:v>
                </c:pt>
                <c:pt idx="40">
                  <c:v>-0.32503084328082776</c:v>
                </c:pt>
                <c:pt idx="41">
                  <c:v>-0.24523699876399663</c:v>
                </c:pt>
                <c:pt idx="42">
                  <c:v>-0.16544315424716505</c:v>
                </c:pt>
                <c:pt idx="43">
                  <c:v>-8.5649309730333911E-2</c:v>
                </c:pt>
                <c:pt idx="44">
                  <c:v>-5.8554652135027752E-3</c:v>
                </c:pt>
                <c:pt idx="45">
                  <c:v>7.3938379303328805E-2</c:v>
                </c:pt>
                <c:pt idx="46">
                  <c:v>0.15373222382015994</c:v>
                </c:pt>
                <c:pt idx="47">
                  <c:v>0.23352606833699152</c:v>
                </c:pt>
                <c:pt idx="48">
                  <c:v>0.31331991285382266</c:v>
                </c:pt>
                <c:pt idx="49">
                  <c:v>0.39311375737065379</c:v>
                </c:pt>
                <c:pt idx="50">
                  <c:v>0.47290760188748537</c:v>
                </c:pt>
                <c:pt idx="51">
                  <c:v>0.55270144640431695</c:v>
                </c:pt>
                <c:pt idx="52">
                  <c:v>0.63249529092114809</c:v>
                </c:pt>
                <c:pt idx="53">
                  <c:v>0.71228913543797923</c:v>
                </c:pt>
                <c:pt idx="54">
                  <c:v>0.79208297995481036</c:v>
                </c:pt>
                <c:pt idx="55">
                  <c:v>0.8718768244716415</c:v>
                </c:pt>
                <c:pt idx="56">
                  <c:v>0.95167066898847263</c:v>
                </c:pt>
                <c:pt idx="57">
                  <c:v>1.0314645135053047</c:v>
                </c:pt>
                <c:pt idx="58">
                  <c:v>1.1112583580221358</c:v>
                </c:pt>
                <c:pt idx="59">
                  <c:v>1.1910522025389669</c:v>
                </c:pt>
                <c:pt idx="60">
                  <c:v>1.2708460470557981</c:v>
                </c:pt>
                <c:pt idx="61">
                  <c:v>1.3506398915726292</c:v>
                </c:pt>
                <c:pt idx="62">
                  <c:v>1.4304337360894612</c:v>
                </c:pt>
                <c:pt idx="63">
                  <c:v>1.5102275806062924</c:v>
                </c:pt>
                <c:pt idx="64">
                  <c:v>1.5900214251231235</c:v>
                </c:pt>
                <c:pt idx="65">
                  <c:v>1.6698152696399546</c:v>
                </c:pt>
                <c:pt idx="66">
                  <c:v>1.7496091141567858</c:v>
                </c:pt>
                <c:pt idx="67">
                  <c:v>1.8294029586736178</c:v>
                </c:pt>
                <c:pt idx="68">
                  <c:v>1.9091968031904489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XLSTAT_20231121_153524_1_HID!ydata1</c:f>
              <c:numCache>
                <c:formatCode>General</c:formatCode>
                <c:ptCount val="70"/>
                <c:pt idx="0">
                  <c:v>-4.7470919316722888</c:v>
                </c:pt>
                <c:pt idx="1">
                  <c:v>-4.6648691483633584</c:v>
                </c:pt>
                <c:pt idx="2">
                  <c:v>-4.5826974590073206</c:v>
                </c:pt>
                <c:pt idx="3">
                  <c:v>-4.5005771615834496</c:v>
                </c:pt>
                <c:pt idx="4">
                  <c:v>-4.4185085498774574</c:v>
                </c:pt>
                <c:pt idx="5">
                  <c:v>-4.3364919133172322</c:v>
                </c:pt>
                <c:pt idx="6">
                  <c:v>-4.25452753680878</c:v>
                </c:pt>
                <c:pt idx="7">
                  <c:v>-4.172615700572579</c:v>
                </c:pt>
                <c:pt idx="8">
                  <c:v>-4.090756679980518</c:v>
                </c:pt>
                <c:pt idx="9">
                  <c:v>-4.0089507453936246</c:v>
                </c:pt>
                <c:pt idx="10">
                  <c:v>-3.9271981620007774</c:v>
                </c:pt>
                <c:pt idx="11">
                  <c:v>-3.8454991896586006</c:v>
                </c:pt>
                <c:pt idx="12">
                  <c:v>-3.763854082732748</c:v>
                </c:pt>
                <c:pt idx="13">
                  <c:v>-3.6822630899407764</c:v>
                </c:pt>
                <c:pt idx="14">
                  <c:v>-3.600726454196824</c:v>
                </c:pt>
                <c:pt idx="15">
                  <c:v>-3.5192444124582836</c:v>
                </c:pt>
                <c:pt idx="16">
                  <c:v>-3.4378171955747039</c:v>
                </c:pt>
                <c:pt idx="17">
                  <c:v>-3.3564450281391043</c:v>
                </c:pt>
                <c:pt idx="18">
                  <c:v>-3.2751281283419278</c:v>
                </c:pt>
                <c:pt idx="19">
                  <c:v>-3.1938667078278353</c:v>
                </c:pt>
                <c:pt idx="20">
                  <c:v>-3.1126609715555427</c:v>
                </c:pt>
                <c:pt idx="21">
                  <c:v>-3.0315111176609149</c:v>
                </c:pt>
                <c:pt idx="22">
                  <c:v>-2.9504173373235179</c:v>
                </c:pt>
                <c:pt idx="23">
                  <c:v>-2.8693798146368201</c:v>
                </c:pt>
                <c:pt idx="24">
                  <c:v>-2.7883987264822587</c:v>
                </c:pt>
                <c:pt idx="25">
                  <c:v>-2.7074742424073444</c:v>
                </c:pt>
                <c:pt idx="26">
                  <c:v>-2.6266065245080075</c:v>
                </c:pt>
                <c:pt idx="27">
                  <c:v>-2.5457957273153697</c:v>
                </c:pt>
                <c:pt idx="28">
                  <c:v>-2.4650419976871092</c:v>
                </c:pt>
                <c:pt idx="29">
                  <c:v>-2.3843454747036095</c:v>
                </c:pt>
                <c:pt idx="30">
                  <c:v>-2.3037062895690497</c:v>
                </c:pt>
                <c:pt idx="31">
                  <c:v>-2.2231245655175949</c:v>
                </c:pt>
                <c:pt idx="32">
                  <c:v>-2.142600417724851</c:v>
                </c:pt>
                <c:pt idx="33">
                  <c:v>-2.0621339532247172</c:v>
                </c:pt>
                <c:pt idx="34">
                  <c:v>-1.9817252708317901</c:v>
                </c:pt>
                <c:pt idx="35">
                  <c:v>-1.9013744610694314</c:v>
                </c:pt>
                <c:pt idx="36">
                  <c:v>-1.8210816061036332</c:v>
                </c:pt>
                <c:pt idx="37">
                  <c:v>-1.7408467796827933</c:v>
                </c:pt>
                <c:pt idx="38">
                  <c:v>-1.6606700470834872</c:v>
                </c:pt>
                <c:pt idx="39">
                  <c:v>-1.5805514650623511</c:v>
                </c:pt>
                <c:pt idx="40">
                  <c:v>-1.5004910818141439</c:v>
                </c:pt>
                <c:pt idx="41">
                  <c:v>-1.4204889369360623</c:v>
                </c:pt>
                <c:pt idx="42">
                  <c:v>-1.3405450613983734</c:v>
                </c:pt>
                <c:pt idx="43">
                  <c:v>-1.2606594775214182</c:v>
                </c:pt>
                <c:pt idx="44">
                  <c:v>-1.1808321989590147</c:v>
                </c:pt>
                <c:pt idx="45">
                  <c:v>-1.1010632306883024</c:v>
                </c:pt>
                <c:pt idx="46">
                  <c:v>-1.0213525690060403</c:v>
                </c:pt>
                <c:pt idx="47">
                  <c:v>-0.94170020153135892</c:v>
                </c:pt>
                <c:pt idx="48">
                  <c:v>-0.86210610721497538</c:v>
                </c:pt>
                <c:pt idx="49">
                  <c:v>-0.78257025635483957</c:v>
                </c:pt>
                <c:pt idx="50">
                  <c:v>-0.70309261061819806</c:v>
                </c:pt>
                <c:pt idx="51">
                  <c:v>-0.62367312307002942</c:v>
                </c:pt>
                <c:pt idx="52">
                  <c:v>-0.54431173820780332</c:v>
                </c:pt>
                <c:pt idx="53">
                  <c:v>-0.46500839200250543</c:v>
                </c:pt>
                <c:pt idx="54">
                  <c:v>-0.38576301194585549</c:v>
                </c:pt>
                <c:pt idx="55">
                  <c:v>-0.30657551710363906</c:v>
                </c:pt>
                <c:pt idx="56">
                  <c:v>-0.22744581817506226</c:v>
                </c:pt>
                <c:pt idx="57">
                  <c:v>-0.1483738175580247</c:v>
                </c:pt>
                <c:pt idx="58">
                  <c:v>-6.9359409420208129E-2</c:v>
                </c:pt>
                <c:pt idx="59">
                  <c:v>9.5975202241513902E-3</c:v>
                </c:pt>
                <c:pt idx="60">
                  <c:v>8.8497093431922913E-2</c:v>
                </c:pt>
                <c:pt idx="61">
                  <c:v>0.16733944024331526</c:v>
                </c:pt>
                <c:pt idx="62">
                  <c:v>0.24612469858883546</c:v>
                </c:pt>
                <c:pt idx="63">
                  <c:v>0.32485301419111368</c:v>
                </c:pt>
                <c:pt idx="64">
                  <c:v>0.403524540461768</c:v>
                </c:pt>
                <c:pt idx="65">
                  <c:v>0.48213943839346274</c:v>
                </c:pt>
                <c:pt idx="66">
                  <c:v>0.56069787644734115</c:v>
                </c:pt>
                <c:pt idx="67">
                  <c:v>0.63920003043600992</c:v>
                </c:pt>
                <c:pt idx="68">
                  <c:v>0.71764608340225511</c:v>
                </c:pt>
                <c:pt idx="69">
                  <c:v>0.79603622549368835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0-D74D-9922-F876F3F27B1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XLSTAT_20231121_153524_1_HID!xdata2</c:f>
              <c:numCache>
                <c:formatCode>General</c:formatCode>
                <c:ptCount val="70"/>
                <c:pt idx="0">
                  <c:v>-3.9813287719582702</c:v>
                </c:pt>
                <c:pt idx="1">
                  <c:v>-3.8948024035573203</c:v>
                </c:pt>
                <c:pt idx="2">
                  <c:v>-3.80827603515637</c:v>
                </c:pt>
                <c:pt idx="3">
                  <c:v>-3.7217496667554202</c:v>
                </c:pt>
                <c:pt idx="4">
                  <c:v>-3.6352232983544703</c:v>
                </c:pt>
                <c:pt idx="5">
                  <c:v>-3.54869692995352</c:v>
                </c:pt>
                <c:pt idx="6">
                  <c:v>-3.4621705615525702</c:v>
                </c:pt>
                <c:pt idx="7">
                  <c:v>-3.3756441931516203</c:v>
                </c:pt>
                <c:pt idx="8">
                  <c:v>-3.28911782475067</c:v>
                </c:pt>
                <c:pt idx="9">
                  <c:v>-3.2025914563497202</c:v>
                </c:pt>
                <c:pt idx="10">
                  <c:v>-3.1160650879487699</c:v>
                </c:pt>
                <c:pt idx="11">
                  <c:v>-3.0295387195478201</c:v>
                </c:pt>
                <c:pt idx="12">
                  <c:v>-2.9430123511468702</c:v>
                </c:pt>
                <c:pt idx="13">
                  <c:v>-2.8564859827459204</c:v>
                </c:pt>
                <c:pt idx="14">
                  <c:v>-2.7699596143449701</c:v>
                </c:pt>
                <c:pt idx="15">
                  <c:v>-2.6834332459440202</c:v>
                </c:pt>
                <c:pt idx="16">
                  <c:v>-2.5969068775430699</c:v>
                </c:pt>
                <c:pt idx="17">
                  <c:v>-2.5103805091421201</c:v>
                </c:pt>
                <c:pt idx="18">
                  <c:v>-2.4238541407411702</c:v>
                </c:pt>
                <c:pt idx="19">
                  <c:v>-2.3373277723402204</c:v>
                </c:pt>
                <c:pt idx="20">
                  <c:v>-2.2508014039392701</c:v>
                </c:pt>
                <c:pt idx="21">
                  <c:v>-2.1642750355383202</c:v>
                </c:pt>
                <c:pt idx="22">
                  <c:v>-2.0777486671373699</c:v>
                </c:pt>
                <c:pt idx="23">
                  <c:v>-1.9912222987364201</c:v>
                </c:pt>
                <c:pt idx="24">
                  <c:v>-1.9046959303354702</c:v>
                </c:pt>
                <c:pt idx="25">
                  <c:v>-1.81816956193452</c:v>
                </c:pt>
                <c:pt idx="26">
                  <c:v>-1.7316431935335701</c:v>
                </c:pt>
                <c:pt idx="27">
                  <c:v>-1.6451168251326203</c:v>
                </c:pt>
                <c:pt idx="28">
                  <c:v>-1.55859045673167</c:v>
                </c:pt>
                <c:pt idx="29">
                  <c:v>-1.4720640883307201</c:v>
                </c:pt>
                <c:pt idx="30">
                  <c:v>-1.3855377199297703</c:v>
                </c:pt>
                <c:pt idx="31">
                  <c:v>-1.29901135152882</c:v>
                </c:pt>
                <c:pt idx="32">
                  <c:v>-1.2124849831278701</c:v>
                </c:pt>
                <c:pt idx="33">
                  <c:v>-1.1259586147269203</c:v>
                </c:pt>
                <c:pt idx="34">
                  <c:v>-1.03943224632597</c:v>
                </c:pt>
                <c:pt idx="35">
                  <c:v>-0.95290587792502013</c:v>
                </c:pt>
                <c:pt idx="36">
                  <c:v>-0.86637950952407028</c:v>
                </c:pt>
                <c:pt idx="37">
                  <c:v>-0.77985314112311999</c:v>
                </c:pt>
                <c:pt idx="38">
                  <c:v>-0.69332677272217014</c:v>
                </c:pt>
                <c:pt idx="39">
                  <c:v>-0.60680040432122029</c:v>
                </c:pt>
                <c:pt idx="40">
                  <c:v>-0.52027403592026999</c:v>
                </c:pt>
                <c:pt idx="41">
                  <c:v>-0.43374766751932015</c:v>
                </c:pt>
                <c:pt idx="42">
                  <c:v>-0.3472212991183703</c:v>
                </c:pt>
                <c:pt idx="43">
                  <c:v>-0.26069493071742</c:v>
                </c:pt>
                <c:pt idx="44">
                  <c:v>-0.17416856231647015</c:v>
                </c:pt>
                <c:pt idx="45">
                  <c:v>-8.7642193915520306E-2</c:v>
                </c:pt>
                <c:pt idx="46">
                  <c:v>-1.1158255145700124E-3</c:v>
                </c:pt>
                <c:pt idx="47">
                  <c:v>8.5410542886379837E-2</c:v>
                </c:pt>
                <c:pt idx="48">
                  <c:v>0.17193691128732969</c:v>
                </c:pt>
                <c:pt idx="49">
                  <c:v>0.25846327968827953</c:v>
                </c:pt>
                <c:pt idx="50">
                  <c:v>0.34498964808923027</c:v>
                </c:pt>
                <c:pt idx="51">
                  <c:v>0.43151601649018012</c:v>
                </c:pt>
                <c:pt idx="52">
                  <c:v>0.51804238489112997</c:v>
                </c:pt>
                <c:pt idx="53">
                  <c:v>0.60456875329207982</c:v>
                </c:pt>
                <c:pt idx="54">
                  <c:v>0.69109512169302967</c:v>
                </c:pt>
                <c:pt idx="55">
                  <c:v>0.77762149009397952</c:v>
                </c:pt>
                <c:pt idx="56">
                  <c:v>0.86414785849493025</c:v>
                </c:pt>
                <c:pt idx="57">
                  <c:v>0.9506742268958801</c:v>
                </c:pt>
                <c:pt idx="58">
                  <c:v>1.03720059529683</c:v>
                </c:pt>
                <c:pt idx="59">
                  <c:v>1.1237269636977798</c:v>
                </c:pt>
                <c:pt idx="60">
                  <c:v>1.2102533320987297</c:v>
                </c:pt>
                <c:pt idx="61">
                  <c:v>1.2967797004996795</c:v>
                </c:pt>
                <c:pt idx="62">
                  <c:v>1.3833060689006302</c:v>
                </c:pt>
                <c:pt idx="63">
                  <c:v>1.4698324373015801</c:v>
                </c:pt>
                <c:pt idx="64">
                  <c:v>1.5563588057025299</c:v>
                </c:pt>
                <c:pt idx="65">
                  <c:v>1.6428851741034798</c:v>
                </c:pt>
                <c:pt idx="66">
                  <c:v>1.7294115425044296</c:v>
                </c:pt>
                <c:pt idx="67">
                  <c:v>1.8159379109053804</c:v>
                </c:pt>
                <c:pt idx="68">
                  <c:v>1.9024642793063302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XLSTAT_20231121_153524_1_HID!ydata2</c:f>
              <c:numCache>
                <c:formatCode>General</c:formatCode>
                <c:ptCount val="70"/>
                <c:pt idx="0">
                  <c:v>-2.7358819240231886</c:v>
                </c:pt>
                <c:pt idx="1">
                  <c:v>-2.652303108787132</c:v>
                </c:pt>
                <c:pt idx="2">
                  <c:v>-2.5686663099141525</c:v>
                </c:pt>
                <c:pt idx="3">
                  <c:v>-2.4849711209908829</c:v>
                </c:pt>
                <c:pt idx="4">
                  <c:v>-2.4012171401245017</c:v>
                </c:pt>
                <c:pt idx="5">
                  <c:v>-2.3174039701859366</c:v>
                </c:pt>
                <c:pt idx="6">
                  <c:v>-2.2335312190542798</c:v>
                </c:pt>
                <c:pt idx="7">
                  <c:v>-2.1495984998621194</c:v>
                </c:pt>
                <c:pt idx="8">
                  <c:v>-2.0656054312415071</c:v>
                </c:pt>
                <c:pt idx="9">
                  <c:v>-1.9815516375702529</c:v>
                </c:pt>
                <c:pt idx="10">
                  <c:v>-1.8974367492182307</c:v>
                </c:pt>
                <c:pt idx="11">
                  <c:v>-1.8132604027933859</c:v>
                </c:pt>
                <c:pt idx="12">
                  <c:v>-1.7290222413871028</c:v>
                </c:pt>
                <c:pt idx="13">
                  <c:v>-1.644721914818607</c:v>
                </c:pt>
                <c:pt idx="14">
                  <c:v>-1.5603590798780518</c:v>
                </c:pt>
                <c:pt idx="15">
                  <c:v>-1.4759334005679454</c:v>
                </c:pt>
                <c:pt idx="16">
                  <c:v>-1.391444548342559</c:v>
                </c:pt>
                <c:pt idx="17">
                  <c:v>-1.3068922023449649</c:v>
                </c:pt>
                <c:pt idx="18">
                  <c:v>-1.2222760496413316</c:v>
                </c:pt>
                <c:pt idx="19">
                  <c:v>-1.137595785452121</c:v>
                </c:pt>
                <c:pt idx="20">
                  <c:v>-1.0528511133798131</c:v>
                </c:pt>
                <c:pt idx="21">
                  <c:v>-0.96804174563279588</c:v>
                </c:pt>
                <c:pt idx="22">
                  <c:v>-0.88316740324504384</c:v>
                </c:pt>
                <c:pt idx="23">
                  <c:v>-0.79822781629123041</c:v>
                </c:pt>
                <c:pt idx="24">
                  <c:v>-0.71322272409689469</c:v>
                </c:pt>
                <c:pt idx="25">
                  <c:v>-0.62815187544331397</c:v>
                </c:pt>
                <c:pt idx="26">
                  <c:v>-0.54301502876671615</c:v>
                </c:pt>
                <c:pt idx="27">
                  <c:v>-0.45781195235147853</c:v>
                </c:pt>
                <c:pt idx="28">
                  <c:v>-0.37254242451697395</c:v>
                </c:pt>
                <c:pt idx="29">
                  <c:v>-0.28720623379771837</c:v>
                </c:pt>
                <c:pt idx="30">
                  <c:v>-0.20180317911648915</c:v>
                </c:pt>
                <c:pt idx="31">
                  <c:v>-0.11633306995009862</c:v>
                </c:pt>
                <c:pt idx="32">
                  <c:v>-3.0795726487508279E-2</c:v>
                </c:pt>
                <c:pt idx="33">
                  <c:v>5.4809020220019988E-2</c:v>
                </c:pt>
                <c:pt idx="34">
                  <c:v>0.14048132811701319</c:v>
                </c:pt>
                <c:pt idx="35">
                  <c:v>0.22622134401039462</c:v>
                </c:pt>
                <c:pt idx="36">
                  <c:v>0.3120292034448755</c:v>
                </c:pt>
                <c:pt idx="37">
                  <c:v>0.39790503058735971</c:v>
                </c:pt>
                <c:pt idx="38">
                  <c:v>0.48384893812060037</c:v>
                </c:pt>
                <c:pt idx="39">
                  <c:v>0.5698610271463187</c:v>
                </c:pt>
                <c:pt idx="40">
                  <c:v>0.65594138709797156</c:v>
                </c:pt>
                <c:pt idx="41">
                  <c:v>0.74209009566334339</c:v>
                </c:pt>
                <c:pt idx="42">
                  <c:v>0.82830721871712853</c:v>
                </c:pt>
                <c:pt idx="43">
                  <c:v>0.91459281026362382</c:v>
                </c:pt>
                <c:pt idx="44">
                  <c:v>1.0009469123896593</c:v>
                </c:pt>
                <c:pt idx="45">
                  <c:v>1.0873695552278597</c:v>
                </c:pt>
                <c:pt idx="46">
                  <c:v>1.1738607569303077</c:v>
                </c:pt>
                <c:pt idx="47">
                  <c:v>1.2604205236526664</c:v>
                </c:pt>
                <c:pt idx="48">
                  <c:v>1.3470488495487962</c:v>
                </c:pt>
                <c:pt idx="49">
                  <c:v>1.4337457167758667</c:v>
                </c:pt>
                <c:pt idx="50">
                  <c:v>1.5205110955099659</c:v>
                </c:pt>
                <c:pt idx="51">
                  <c:v>1.6073449439721634</c:v>
                </c:pt>
                <c:pt idx="52">
                  <c:v>1.6942472084649864</c:v>
                </c:pt>
                <c:pt idx="53">
                  <c:v>1.781217823419222</c:v>
                </c:pt>
                <c:pt idx="54">
                  <c:v>1.8682567114509594</c:v>
                </c:pt>
                <c:pt idx="55">
                  <c:v>1.9553637834287525</c:v>
                </c:pt>
                <c:pt idx="56">
                  <c:v>2.0425389385507708</c:v>
                </c:pt>
                <c:pt idx="57">
                  <c:v>2.129782064431776</c:v>
                </c:pt>
                <c:pt idx="58">
                  <c:v>2.2170930371997635</c:v>
                </c:pt>
                <c:pt idx="59">
                  <c:v>2.3044717216020638</c:v>
                </c:pt>
                <c:pt idx="60">
                  <c:v>2.3919179711206944</c:v>
                </c:pt>
                <c:pt idx="61">
                  <c:v>2.4794316280967479</c:v>
                </c:pt>
                <c:pt idx="62">
                  <c:v>2.5670125238635566</c:v>
                </c:pt>
                <c:pt idx="63">
                  <c:v>2.6546604788883839</c:v>
                </c:pt>
                <c:pt idx="64">
                  <c:v>2.7423753029223743</c:v>
                </c:pt>
                <c:pt idx="65">
                  <c:v>2.8301567951584614</c:v>
                </c:pt>
                <c:pt idx="66">
                  <c:v>2.9180047443969466</c:v>
                </c:pt>
                <c:pt idx="67">
                  <c:v>3.0059189292184341</c:v>
                </c:pt>
                <c:pt idx="68">
                  <c:v>3.0938991181638</c:v>
                </c:pt>
                <c:pt idx="69">
                  <c:v>3.1819450699208716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0-D74D-9922-F876F3F27B1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FA0-D74D-9922-F876F3F2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220896"/>
        <c:axId val="1839285344"/>
      </c:scatterChart>
      <c:valAx>
        <c:axId val="2059220896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285344"/>
        <c:crosses val="autoZero"/>
        <c:crossBetween val="midCat"/>
      </c:valAx>
      <c:valAx>
        <c:axId val="1839285344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2208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'Economic analysis'!$B$117:$B$311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4-A744-9F79-1A529AEA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582608"/>
        <c:axId val="1839584336"/>
      </c:barChart>
      <c:catAx>
        <c:axId val="1839582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584336"/>
        <c:crosses val="autoZero"/>
        <c:auto val="1"/>
        <c:lblAlgn val="ctr"/>
        <c:lblOffset val="100"/>
        <c:noMultiLvlLbl val="0"/>
      </c:catAx>
      <c:valAx>
        <c:axId val="183958433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58260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'[2]Geographical model analysis'!$D$121:$D$315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xVal>
          <c:yVal>
            <c:numRef>
              <c:f>'[2]Geographical model analysis'!$G$121:$G$315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0-C64A-9083-096B12DFB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1.045841733044381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80-C64A-9083-096B12DF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27280"/>
        <c:axId val="1777512416"/>
      </c:scatterChart>
      <c:valAx>
        <c:axId val="1777827280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777512416"/>
        <c:crosses val="autoZero"/>
        <c:crossBetween val="midCat"/>
      </c:valAx>
      <c:valAx>
        <c:axId val="1777512416"/>
        <c:scaling>
          <c:orientation val="minMax"/>
          <c:max val="3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777827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516054243219597"/>
                  <c:y val="-0.16234616506270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Model'!$A$2:$A$196</c:f>
              <c:numCache>
                <c:formatCode>General</c:formatCode>
                <c:ptCount val="195"/>
                <c:pt idx="0">
                  <c:v>-0.21115705556936401</c:v>
                </c:pt>
                <c:pt idx="1">
                  <c:v>-0.21292618794932799</c:v>
                </c:pt>
                <c:pt idx="2">
                  <c:v>-0.14133765390775099</c:v>
                </c:pt>
                <c:pt idx="3">
                  <c:v>-0.218536296462679</c:v>
                </c:pt>
                <c:pt idx="4">
                  <c:v>-0.176205422088418</c:v>
                </c:pt>
                <c:pt idx="5">
                  <c:v>-0.21919628308369499</c:v>
                </c:pt>
                <c:pt idx="6">
                  <c:v>-1.1924443636185399E-2</c:v>
                </c:pt>
                <c:pt idx="7">
                  <c:v>-0.213668991818523</c:v>
                </c:pt>
                <c:pt idx="8">
                  <c:v>0.42443484431519102</c:v>
                </c:pt>
                <c:pt idx="9">
                  <c:v>-1.3473980248305401E-2</c:v>
                </c:pt>
                <c:pt idx="10">
                  <c:v>-0.20185363461230801</c:v>
                </c:pt>
                <c:pt idx="11">
                  <c:v>-0.214060367129563</c:v>
                </c:pt>
                <c:pt idx="12">
                  <c:v>-0.20214650866841399</c:v>
                </c:pt>
                <c:pt idx="13">
                  <c:v>-7.9987940723629705E-2</c:v>
                </c:pt>
                <c:pt idx="14">
                  <c:v>-0.21758541975717599</c:v>
                </c:pt>
                <c:pt idx="15">
                  <c:v>-0.19080674666151501</c:v>
                </c:pt>
                <c:pt idx="16">
                  <c:v>2.5067445433619402E-2</c:v>
                </c:pt>
                <c:pt idx="17">
                  <c:v>-0.219126016013104</c:v>
                </c:pt>
                <c:pt idx="18">
                  <c:v>-0.21333679705156899</c:v>
                </c:pt>
                <c:pt idx="19">
                  <c:v>-0.21886362193210299</c:v>
                </c:pt>
                <c:pt idx="20">
                  <c:v>-0.20107240240549201</c:v>
                </c:pt>
                <c:pt idx="21">
                  <c:v>-0.21071908716771001</c:v>
                </c:pt>
                <c:pt idx="22">
                  <c:v>-0.21150911802295499</c:v>
                </c:pt>
                <c:pt idx="23">
                  <c:v>0.63130955486057705</c:v>
                </c:pt>
                <c:pt idx="24">
                  <c:v>-0.213763100829194</c:v>
                </c:pt>
                <c:pt idx="25">
                  <c:v>-0.18020126028782399</c:v>
                </c:pt>
                <c:pt idx="26">
                  <c:v>-0.21270975546135701</c:v>
                </c:pt>
                <c:pt idx="27">
                  <c:v>-0.21860187553903401</c:v>
                </c:pt>
                <c:pt idx="28">
                  <c:v>-0.192791035424768</c:v>
                </c:pt>
                <c:pt idx="29">
                  <c:v>-0.21907871046345101</c:v>
                </c:pt>
                <c:pt idx="30">
                  <c:v>-0.20746077739541799</c:v>
                </c:pt>
                <c:pt idx="31">
                  <c:v>-0.20206025737532199</c:v>
                </c:pt>
                <c:pt idx="32">
                  <c:v>0.58349488069670796</c:v>
                </c:pt>
                <c:pt idx="33">
                  <c:v>-0.21896836788162299</c:v>
                </c:pt>
                <c:pt idx="34">
                  <c:v>-0.214760032539308</c:v>
                </c:pt>
                <c:pt idx="35">
                  <c:v>-8.9359589920620194E-2</c:v>
                </c:pt>
                <c:pt idx="36">
                  <c:v>8.992894472163</c:v>
                </c:pt>
                <c:pt idx="37">
                  <c:v>-7.0163532068478404E-2</c:v>
                </c:pt>
                <c:pt idx="38">
                  <c:v>-0.21944709515081501</c:v>
                </c:pt>
                <c:pt idx="39">
                  <c:v>-0.21498878624950701</c:v>
                </c:pt>
                <c:pt idx="40">
                  <c:v>-0.191411305148175</c:v>
                </c:pt>
                <c:pt idx="41">
                  <c:v>-0.19203986910718801</c:v>
                </c:pt>
                <c:pt idx="42">
                  <c:v>-0.173712442619535</c:v>
                </c:pt>
                <c:pt idx="43">
                  <c:v>-0.20862904306874999</c:v>
                </c:pt>
                <c:pt idx="44">
                  <c:v>-0.10593858812507</c:v>
                </c:pt>
                <c:pt idx="45">
                  <c:v>-0.198099706118327</c:v>
                </c:pt>
                <c:pt idx="46">
                  <c:v>-5.8930742090624801E-2</c:v>
                </c:pt>
                <c:pt idx="47">
                  <c:v>-0.21846010462402299</c:v>
                </c:pt>
                <c:pt idx="48">
                  <c:v>-0.219719962979886</c:v>
                </c:pt>
                <c:pt idx="49">
                  <c:v>-0.178840242809095</c:v>
                </c:pt>
                <c:pt idx="50">
                  <c:v>-0.170282403995767</c:v>
                </c:pt>
                <c:pt idx="51">
                  <c:v>-7.9708512297324299E-2</c:v>
                </c:pt>
                <c:pt idx="52">
                  <c:v>-0.207491664309576</c:v>
                </c:pt>
                <c:pt idx="53">
                  <c:v>-0.21489337947669099</c:v>
                </c:pt>
                <c:pt idx="54">
                  <c:v>-0.21904023200835501</c:v>
                </c:pt>
                <c:pt idx="55">
                  <c:v>-0.20547218119507901</c:v>
                </c:pt>
                <c:pt idx="56">
                  <c:v>-0.218241425504517</c:v>
                </c:pt>
                <c:pt idx="57">
                  <c:v>-0.175524174189754</c:v>
                </c:pt>
                <c:pt idx="58">
                  <c:v>-0.21743431680209699</c:v>
                </c:pt>
                <c:pt idx="59">
                  <c:v>-9.5632757649665404E-2</c:v>
                </c:pt>
                <c:pt idx="60">
                  <c:v>1.03654726976227</c:v>
                </c:pt>
                <c:pt idx="61">
                  <c:v>-0.21228767923011499</c:v>
                </c:pt>
                <c:pt idx="62">
                  <c:v>-0.21917959725356001</c:v>
                </c:pt>
                <c:pt idx="63">
                  <c:v>-0.21178551167972001</c:v>
                </c:pt>
                <c:pt idx="64">
                  <c:v>1.5594802465395301</c:v>
                </c:pt>
                <c:pt idx="65">
                  <c:v>-0.18900064203452299</c:v>
                </c:pt>
                <c:pt idx="66">
                  <c:v>-0.12289127049345699</c:v>
                </c:pt>
                <c:pt idx="67">
                  <c:v>-0.21942745624277801</c:v>
                </c:pt>
                <c:pt idx="68">
                  <c:v>-0.184499813538444</c:v>
                </c:pt>
                <c:pt idx="69">
                  <c:v>-0.21370717619409099</c:v>
                </c:pt>
                <c:pt idx="70">
                  <c:v>-0.21937552948702199</c:v>
                </c:pt>
                <c:pt idx="71">
                  <c:v>-0.218015087651516</c:v>
                </c:pt>
                <c:pt idx="72">
                  <c:v>-0.21606305705529699</c:v>
                </c:pt>
                <c:pt idx="73">
                  <c:v>-0.166333787651606</c:v>
                </c:pt>
                <c:pt idx="74">
                  <c:v>-0.208383451967348</c:v>
                </c:pt>
                <c:pt idx="75">
                  <c:v>-0.14551194871730799</c:v>
                </c:pt>
                <c:pt idx="76">
                  <c:v>-0.208803311618382</c:v>
                </c:pt>
                <c:pt idx="77">
                  <c:v>0.98818386503695099</c:v>
                </c:pt>
                <c:pt idx="78">
                  <c:v>0.29788378519910402</c:v>
                </c:pt>
                <c:pt idx="79">
                  <c:v>-1.3922574153904599E-2</c:v>
                </c:pt>
                <c:pt idx="80">
                  <c:v>-0.11167418031984901</c:v>
                </c:pt>
                <c:pt idx="81">
                  <c:v>-4.0134459577337099E-2</c:v>
                </c:pt>
                <c:pt idx="82">
                  <c:v>-3.7173029097854797E-2</c:v>
                </c:pt>
                <c:pt idx="83">
                  <c:v>0.70603361457299296</c:v>
                </c:pt>
                <c:pt idx="84">
                  <c:v>-0.21238017329794001</c:v>
                </c:pt>
                <c:pt idx="85">
                  <c:v>2.1314751052041898</c:v>
                </c:pt>
                <c:pt idx="86">
                  <c:v>-0.19975439961559099</c:v>
                </c:pt>
                <c:pt idx="87">
                  <c:v>-0.136630100775193</c:v>
                </c:pt>
                <c:pt idx="88">
                  <c:v>-0.17580392670665801</c:v>
                </c:pt>
                <c:pt idx="89">
                  <c:v>-0.21990569509274599</c:v>
                </c:pt>
                <c:pt idx="90">
                  <c:v>-0.15763814759811801</c:v>
                </c:pt>
                <c:pt idx="91">
                  <c:v>-0.21608358463937399</c:v>
                </c:pt>
                <c:pt idx="92">
                  <c:v>-0.21158624146435101</c:v>
                </c:pt>
                <c:pt idx="93">
                  <c:v>-0.20420882020662701</c:v>
                </c:pt>
                <c:pt idx="94">
                  <c:v>-0.19530140381445699</c:v>
                </c:pt>
                <c:pt idx="95">
                  <c:v>-0.21885742215995899</c:v>
                </c:pt>
                <c:pt idx="96">
                  <c:v>-0.21857495260578499</c:v>
                </c:pt>
                <c:pt idx="97">
                  <c:v>-0.19589868753044101</c:v>
                </c:pt>
                <c:pt idx="98">
                  <c:v>-0.216963580327004</c:v>
                </c:pt>
                <c:pt idx="99">
                  <c:v>-0.194907034119745</c:v>
                </c:pt>
                <c:pt idx="100">
                  <c:v>-0.187093613141179</c:v>
                </c:pt>
                <c:pt idx="101">
                  <c:v>-0.213478762895327</c:v>
                </c:pt>
                <c:pt idx="102">
                  <c:v>-0.21644817409580899</c:v>
                </c:pt>
                <c:pt idx="103">
                  <c:v>-5.1238603737750403E-2</c:v>
                </c:pt>
                <c:pt idx="104">
                  <c:v>-0.217344686855728</c:v>
                </c:pt>
                <c:pt idx="105">
                  <c:v>-0.211893352284417</c:v>
                </c:pt>
                <c:pt idx="106">
                  <c:v>-0.21315381291713001</c:v>
                </c:pt>
                <c:pt idx="107">
                  <c:v>-0.219893372309277</c:v>
                </c:pt>
                <c:pt idx="108">
                  <c:v>-0.216481930929389</c:v>
                </c:pt>
                <c:pt idx="109">
                  <c:v>-0.21343409208467101</c:v>
                </c:pt>
                <c:pt idx="110">
                  <c:v>0.36224720026847701</c:v>
                </c:pt>
                <c:pt idx="111">
                  <c:v>-0.21980977873604601</c:v>
                </c:pt>
                <c:pt idx="112">
                  <c:v>-0.214463663386118</c:v>
                </c:pt>
                <c:pt idx="113">
                  <c:v>-0.21667114373141</c:v>
                </c:pt>
                <c:pt idx="114">
                  <c:v>-0.21358567874008699</c:v>
                </c:pt>
                <c:pt idx="115">
                  <c:v>-0.21745320164039</c:v>
                </c:pt>
                <c:pt idx="116">
                  <c:v>-0.16505839696027499</c:v>
                </c:pt>
                <c:pt idx="117">
                  <c:v>-0.21308532779719899</c:v>
                </c:pt>
                <c:pt idx="118">
                  <c:v>-0.184788801805676</c:v>
                </c:pt>
                <c:pt idx="119">
                  <c:v>-0.21427343998649101</c:v>
                </c:pt>
                <c:pt idx="120">
                  <c:v>-0.21993422090416601</c:v>
                </c:pt>
                <c:pt idx="121">
                  <c:v>-0.205817176113884</c:v>
                </c:pt>
                <c:pt idx="122">
                  <c:v>0.20065545527704501</c:v>
                </c:pt>
                <c:pt idx="123">
                  <c:v>-0.124244281719311</c:v>
                </c:pt>
                <c:pt idx="124">
                  <c:v>-0.21420200072207199</c:v>
                </c:pt>
                <c:pt idx="125">
                  <c:v>-0.21401356457363899</c:v>
                </c:pt>
                <c:pt idx="126">
                  <c:v>-1.2638439434325899E-2</c:v>
                </c:pt>
                <c:pt idx="127">
                  <c:v>-0.205142233854163</c:v>
                </c:pt>
                <c:pt idx="128">
                  <c:v>-0.215266334429492</c:v>
                </c:pt>
                <c:pt idx="129">
                  <c:v>-3.3361225833584501E-2</c:v>
                </c:pt>
                <c:pt idx="130">
                  <c:v>-0.184373623758157</c:v>
                </c:pt>
                <c:pt idx="131">
                  <c:v>-7.9141731032010401E-2</c:v>
                </c:pt>
                <c:pt idx="132">
                  <c:v>-0.21986435151994399</c:v>
                </c:pt>
                <c:pt idx="133" formatCode="0.00E+00">
                  <c:v>2.4539996407862202E-13</c:v>
                </c:pt>
                <c:pt idx="134">
                  <c:v>-0.18908524432668999</c:v>
                </c:pt>
                <c:pt idx="135">
                  <c:v>-0.20844165561144301</c:v>
                </c:pt>
                <c:pt idx="136">
                  <c:v>-0.20234491675484201</c:v>
                </c:pt>
                <c:pt idx="137">
                  <c:v>-0.115027094937695</c:v>
                </c:pt>
                <c:pt idx="138">
                  <c:v>-4.5642390247046902E-2</c:v>
                </c:pt>
                <c:pt idx="139">
                  <c:v>5.4014564160804503E-2</c:v>
                </c:pt>
                <c:pt idx="140">
                  <c:v>-0.11001205058848799</c:v>
                </c:pt>
                <c:pt idx="141">
                  <c:v>-0.13510103511031801</c:v>
                </c:pt>
                <c:pt idx="142">
                  <c:v>-0.104278232568707</c:v>
                </c:pt>
                <c:pt idx="143">
                  <c:v>0.56658265609352698</c:v>
                </c:pt>
                <c:pt idx="144">
                  <c:v>-0.215311824395653</c:v>
                </c:pt>
                <c:pt idx="145">
                  <c:v>-0.219509441145425</c:v>
                </c:pt>
                <c:pt idx="146">
                  <c:v>-0.21901364881558799</c:v>
                </c:pt>
                <c:pt idx="147">
                  <c:v>-0.219613835735394</c:v>
                </c:pt>
                <c:pt idx="148">
                  <c:v>-0.21960214270734299</c:v>
                </c:pt>
                <c:pt idx="149">
                  <c:v>-0.21923784900920901</c:v>
                </c:pt>
                <c:pt idx="150">
                  <c:v>-0.21979724609302501</c:v>
                </c:pt>
                <c:pt idx="151">
                  <c:v>0.146931229932519</c:v>
                </c:pt>
                <c:pt idx="152">
                  <c:v>-0.20908555259986999</c:v>
                </c:pt>
                <c:pt idx="153">
                  <c:v>-0.19620736497680999</c:v>
                </c:pt>
                <c:pt idx="154">
                  <c:v>-0.21920966338202599</c:v>
                </c:pt>
                <c:pt idx="155">
                  <c:v>-0.21817193784073899</c:v>
                </c:pt>
                <c:pt idx="156">
                  <c:v>-4.7832467404277199E-2</c:v>
                </c:pt>
                <c:pt idx="157">
                  <c:v>-0.171214039601298</c:v>
                </c:pt>
                <c:pt idx="158">
                  <c:v>-0.19512782701869</c:v>
                </c:pt>
                <c:pt idx="159">
                  <c:v>-0.21933634355506701</c:v>
                </c:pt>
                <c:pt idx="160">
                  <c:v>-0.217811356622716</c:v>
                </c:pt>
                <c:pt idx="161">
                  <c:v>-5.7378927312138402E-2</c:v>
                </c:pt>
                <c:pt idx="162">
                  <c:v>0.71887687773436904</c:v>
                </c:pt>
                <c:pt idx="163">
                  <c:v>-0.21444405982994399</c:v>
                </c:pt>
                <c:pt idx="164">
                  <c:v>0.42509919107741101</c:v>
                </c:pt>
                <c:pt idx="165">
                  <c:v>-0.18112264937328701</c:v>
                </c:pt>
                <c:pt idx="166">
                  <c:v>-0.21124917029238499</c:v>
                </c:pt>
                <c:pt idx="167">
                  <c:v>-0.21815168131599499</c:v>
                </c:pt>
                <c:pt idx="168">
                  <c:v>2.5634840236703E-2</c:v>
                </c:pt>
                <c:pt idx="169">
                  <c:v>0.105339309444377</c:v>
                </c:pt>
                <c:pt idx="170">
                  <c:v>-0.201299285147505</c:v>
                </c:pt>
                <c:pt idx="171">
                  <c:v>-0.21623998296663899</c:v>
                </c:pt>
                <c:pt idx="172">
                  <c:v>-0.19076204209401501</c:v>
                </c:pt>
                <c:pt idx="173">
                  <c:v>3.1565640606271303E-2</c:v>
                </c:pt>
                <c:pt idx="174">
                  <c:v>-0.21922137164813299</c:v>
                </c:pt>
                <c:pt idx="175">
                  <c:v>-0.21746928485912301</c:v>
                </c:pt>
                <c:pt idx="176">
                  <c:v>-0.21978737302632401</c:v>
                </c:pt>
                <c:pt idx="177">
                  <c:v>-0.208843954255894</c:v>
                </c:pt>
                <c:pt idx="178">
                  <c:v>-0.20204302409220601</c:v>
                </c:pt>
                <c:pt idx="179">
                  <c:v>0.12909073870516899</c:v>
                </c:pt>
                <c:pt idx="180">
                  <c:v>-0.20113449108884299</c:v>
                </c:pt>
                <c:pt idx="181">
                  <c:v>-0.21997388979424401</c:v>
                </c:pt>
                <c:pt idx="182">
                  <c:v>-0.20408387151370899</c:v>
                </c:pt>
                <c:pt idx="183">
                  <c:v>-0.14883714427353401</c:v>
                </c:pt>
                <c:pt idx="184">
                  <c:v>-2.51219570298565E-2</c:v>
                </c:pt>
                <c:pt idx="185">
                  <c:v>1.0881852236054099</c:v>
                </c:pt>
                <c:pt idx="186">
                  <c:v>9.6951749096701008</c:v>
                </c:pt>
                <c:pt idx="187">
                  <c:v>-0.19406181860448399</c:v>
                </c:pt>
                <c:pt idx="188">
                  <c:v>-0.19319403306475799</c:v>
                </c:pt>
                <c:pt idx="189">
                  <c:v>-0.219571415874903</c:v>
                </c:pt>
                <c:pt idx="190">
                  <c:v>3.2048119230237799E-3</c:v>
                </c:pt>
                <c:pt idx="191">
                  <c:v>-9.8797788722209207E-2</c:v>
                </c:pt>
                <c:pt idx="192">
                  <c:v>-0.20754174882738899</c:v>
                </c:pt>
                <c:pt idx="193">
                  <c:v>-0.20932309876397501</c:v>
                </c:pt>
                <c:pt idx="194">
                  <c:v>-0.21007455023647101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C-554D-8D43-C8F8CD67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  <c:max val="12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'Final Model'!$B$1:$B$196</c:f>
              <c:strCache>
                <c:ptCount val="196"/>
                <c:pt idx="0">
                  <c:v>Population</c:v>
                </c:pt>
                <c:pt idx="1">
                  <c:v>-0.012018675</c:v>
                </c:pt>
                <c:pt idx="2">
                  <c:v>-0.248348123</c:v>
                </c:pt>
                <c:pt idx="3">
                  <c:v>0.021638608</c:v>
                </c:pt>
                <c:pt idx="4">
                  <c:v>-0.266999555</c:v>
                </c:pt>
                <c:pt idx="5">
                  <c:v>-0.05377014</c:v>
                </c:pt>
                <c:pt idx="6">
                  <c:v>-0.266865391</c:v>
                </c:pt>
                <c:pt idx="7">
                  <c:v>0.034303211</c:v>
                </c:pt>
                <c:pt idx="8">
                  <c:v>-0.247652719</c:v>
                </c:pt>
                <c:pt idx="9">
                  <c:v>-0.094461985</c:v>
                </c:pt>
                <c:pt idx="10">
                  <c:v>-0.207896814</c:v>
                </c:pt>
                <c:pt idx="11">
                  <c:v>-0.200198274</c:v>
                </c:pt>
                <c:pt idx="12">
                  <c:v>-0.264901793</c:v>
                </c:pt>
                <c:pt idx="13">
                  <c:v>-0.257432264</c:v>
                </c:pt>
                <c:pt idx="14">
                  <c:v>0.856188402</c:v>
                </c:pt>
                <c:pt idx="15">
                  <c:v>-0.265589923</c:v>
                </c:pt>
                <c:pt idx="16">
                  <c:v>-0.203935628</c:v>
                </c:pt>
                <c:pt idx="17">
                  <c:v>-0.190387559</c:v>
                </c:pt>
                <c:pt idx="18">
                  <c:v>-0.264895943</c:v>
                </c:pt>
                <c:pt idx="19">
                  <c:v>-0.188257854</c:v>
                </c:pt>
                <c:pt idx="20">
                  <c:v>-0.262633954</c:v>
                </c:pt>
                <c:pt idx="21">
                  <c:v>-0.190192484</c:v>
                </c:pt>
                <c:pt idx="22">
                  <c:v>-0.245347229</c:v>
                </c:pt>
                <c:pt idx="23">
                  <c:v>-0.251760072</c:v>
                </c:pt>
                <c:pt idx="24">
                  <c:v>1.160090428</c:v>
                </c:pt>
                <c:pt idx="25">
                  <c:v>-0.2646076</c:v>
                </c:pt>
                <c:pt idx="26">
                  <c:v>-0.220666514</c:v>
                </c:pt>
                <c:pt idx="27">
                  <c:v>-0.131033643</c:v>
                </c:pt>
                <c:pt idx="28">
                  <c:v>-0.190075084</c:v>
                </c:pt>
                <c:pt idx="29">
                  <c:v>-0.094798209</c:v>
                </c:pt>
                <c:pt idx="30">
                  <c:v>-0.264269482</c:v>
                </c:pt>
                <c:pt idx="31">
                  <c:v>-0.156789466</c:v>
                </c:pt>
                <c:pt idx="32">
                  <c:v>-0.093724706</c:v>
                </c:pt>
                <c:pt idx="33">
                  <c:v>-0.019069242</c:v>
                </c:pt>
                <c:pt idx="34">
                  <c:v>-0.235647682</c:v>
                </c:pt>
                <c:pt idx="35">
                  <c:v>-0.160414013</c:v>
                </c:pt>
                <c:pt idx="36">
                  <c:v>-0.14023051</c:v>
                </c:pt>
                <c:pt idx="37">
                  <c:v>9.307687168</c:v>
                </c:pt>
                <c:pt idx="38">
                  <c:v>0.070576021</c:v>
                </c:pt>
                <c:pt idx="39">
                  <c:v>-0.261802875</c:v>
                </c:pt>
                <c:pt idx="40">
                  <c:v>-0.231380676</c:v>
                </c:pt>
                <c:pt idx="41">
                  <c:v>-0.23361684</c:v>
                </c:pt>
                <c:pt idx="42">
                  <c:v>-0.240199202</c:v>
                </c:pt>
                <c:pt idx="43">
                  <c:v>-0.191398842</c:v>
                </c:pt>
                <c:pt idx="44">
                  <c:v>-0.2594677</c:v>
                </c:pt>
                <c:pt idx="45">
                  <c:v>-0.195856933</c:v>
                </c:pt>
                <c:pt idx="46">
                  <c:v>0.315391895</c:v>
                </c:pt>
                <c:pt idx="47">
                  <c:v>-0.228438644</c:v>
                </c:pt>
                <c:pt idx="48">
                  <c:v>-0.260978963</c:v>
                </c:pt>
                <c:pt idx="49">
                  <c:v>-0.26703538</c:v>
                </c:pt>
                <c:pt idx="50">
                  <c:v>-0.195391837</c:v>
                </c:pt>
                <c:pt idx="51">
                  <c:v>-0.150831322</c:v>
                </c:pt>
                <c:pt idx="52">
                  <c:v>0.406716522</c:v>
                </c:pt>
                <c:pt idx="53">
                  <c:v>-0.224173808</c:v>
                </c:pt>
                <c:pt idx="54">
                  <c:v>-0.258410484</c:v>
                </c:pt>
                <c:pt idx="55">
                  <c:v>-0.224982568</c:v>
                </c:pt>
                <c:pt idx="56">
                  <c:v>-0.258572762</c:v>
                </c:pt>
                <c:pt idx="57">
                  <c:v>-0.260175172</c:v>
                </c:pt>
                <c:pt idx="58">
                  <c:v>0.485234222</c:v>
                </c:pt>
                <c:pt idx="59">
                  <c:v>-0.261540491</c:v>
                </c:pt>
                <c:pt idx="60">
                  <c:v>-0.2304417</c:v>
                </c:pt>
                <c:pt idx="61">
                  <c:v>0.182875167</c:v>
                </c:pt>
                <c:pt idx="62">
                  <c:v>-0.252926018</c:v>
                </c:pt>
                <c:pt idx="63">
                  <c:v>-0.251749817</c:v>
                </c:pt>
                <c:pt idx="64">
                  <c:v>-0.242530543</c:v>
                </c:pt>
                <c:pt idx="65">
                  <c:v>0.290825309</c:v>
                </c:pt>
                <c:pt idx="66">
                  <c:v>-0.060705953</c:v>
                </c:pt>
                <c:pt idx="67">
                  <c:v>-0.195543867</c:v>
                </c:pt>
                <c:pt idx="68">
                  <c:v>-0.266765419</c:v>
                </c:pt>
                <c:pt idx="69">
                  <c:v>-0.156000411</c:v>
                </c:pt>
                <c:pt idx="70">
                  <c:v>-0.181742426</c:v>
                </c:pt>
                <c:pt idx="71">
                  <c:v>-0.254616216</c:v>
                </c:pt>
                <c:pt idx="72">
                  <c:v>-0.262260388</c:v>
                </c:pt>
                <c:pt idx="73">
                  <c:v>-0.191871708</c:v>
                </c:pt>
                <c:pt idx="74">
                  <c:v>-0.267512047</c:v>
                </c:pt>
                <c:pt idx="75">
                  <c:v>-0.202060033</c:v>
                </c:pt>
                <c:pt idx="76">
                  <c:v>-0.201899971</c:v>
                </c:pt>
                <c:pt idx="77">
                  <c:v>-0.265090984</c:v>
                </c:pt>
                <c:pt idx="78">
                  <c:v>9.308389005</c:v>
                </c:pt>
                <c:pt idx="79">
                  <c:v>1.547246903</c:v>
                </c:pt>
                <c:pt idx="80">
                  <c:v>0.289355163</c:v>
                </c:pt>
                <c:pt idx="81">
                  <c:v>-0.00350224</c:v>
                </c:pt>
                <c:pt idx="82">
                  <c:v>-0.233888796</c:v>
                </c:pt>
                <c:pt idx="83">
                  <c:v>-0.206713185</c:v>
                </c:pt>
                <c:pt idx="84">
                  <c:v>0.137456399</c:v>
                </c:pt>
                <c:pt idx="85">
                  <c:v>-0.247716201</c:v>
                </c:pt>
                <c:pt idx="86">
                  <c:v>0.580255032</c:v>
                </c:pt>
                <c:pt idx="87">
                  <c:v>-0.199671879</c:v>
                </c:pt>
                <c:pt idx="88">
                  <c:v>-0.143172965</c:v>
                </c:pt>
                <c:pt idx="89">
                  <c:v>0.085583745</c:v>
                </c:pt>
                <c:pt idx="90">
                  <c:v>-0.266727788</c:v>
                </c:pt>
                <c:pt idx="91">
                  <c:v>-0.239261724</c:v>
                </c:pt>
                <c:pt idx="92">
                  <c:v>-0.224151328</c:v>
                </c:pt>
                <c:pt idx="93">
                  <c:v>-0.219365611</c:v>
                </c:pt>
                <c:pt idx="94">
                  <c:v>-0.25467084</c:v>
                </c:pt>
                <c:pt idx="95">
                  <c:v>-0.221472789</c:v>
                </c:pt>
                <c:pt idx="96">
                  <c:v>-0.253243772</c:v>
                </c:pt>
                <c:pt idx="97">
                  <c:v>-0.234356887</c:v>
                </c:pt>
                <c:pt idx="98">
                  <c:v>-0.221998412</c:v>
                </c:pt>
                <c:pt idx="99">
                  <c:v>-0.267262316</c:v>
                </c:pt>
                <c:pt idx="100">
                  <c:v>-0.248800444</c:v>
                </c:pt>
                <c:pt idx="101">
                  <c:v>-0.263182997</c:v>
                </c:pt>
                <c:pt idx="102">
                  <c:v>-0.086384305</c:v>
                </c:pt>
                <c:pt idx="103">
                  <c:v>-0.142401823</c:v>
                </c:pt>
                <c:pt idx="104">
                  <c:v>-0.049592011</c:v>
                </c:pt>
                <c:pt idx="105">
                  <c:v>-0.263951634</c:v>
                </c:pt>
                <c:pt idx="106">
                  <c:v>-0.135488865</c:v>
                </c:pt>
                <c:pt idx="107">
                  <c:v>-0.264141705</c:v>
                </c:pt>
                <c:pt idx="108">
                  <c:v>-0.267122805</c:v>
                </c:pt>
                <c:pt idx="109">
                  <c:v>-0.237121831</c:v>
                </c:pt>
                <c:pt idx="110">
                  <c:v>-0.259016796</c:v>
                </c:pt>
                <c:pt idx="111">
                  <c:v>0.578827528</c:v>
                </c:pt>
                <c:pt idx="112">
                  <c:v>-0.266753249</c:v>
                </c:pt>
                <c:pt idx="113">
                  <c:v>-0.249668234</c:v>
                </c:pt>
                <c:pt idx="114">
                  <c:v>-0.267255969</c:v>
                </c:pt>
                <c:pt idx="115">
                  <c:v>-0.245856545</c:v>
                </c:pt>
                <c:pt idx="116">
                  <c:v>-0.263339217</c:v>
                </c:pt>
                <c:pt idx="117">
                  <c:v>-0.019616088</c:v>
                </c:pt>
                <c:pt idx="118">
                  <c:v>-0.063570929</c:v>
                </c:pt>
                <c:pt idx="119">
                  <c:v>0.095466392</c:v>
                </c:pt>
                <c:pt idx="120">
                  <c:v>-0.250763706</c:v>
                </c:pt>
                <c:pt idx="121">
                  <c:v>-0.267449935</c:v>
                </c:pt>
                <c:pt idx="122">
                  <c:v>-0.075373619</c:v>
                </c:pt>
                <c:pt idx="123">
                  <c:v>-0.151105427</c:v>
                </c:pt>
                <c:pt idx="124">
                  <c:v>-0.235004161</c:v>
                </c:pt>
                <c:pt idx="125">
                  <c:v>-0.223556253</c:v>
                </c:pt>
                <c:pt idx="126">
                  <c:v>-0.110956425</c:v>
                </c:pt>
                <c:pt idx="127">
                  <c:v>1.082209693</c:v>
                </c:pt>
                <c:pt idx="128">
                  <c:v>-0.095136595</c:v>
                </c:pt>
                <c:pt idx="129">
                  <c:v>-0.255181787</c:v>
                </c:pt>
                <c:pt idx="130">
                  <c:v>-0.231599707</c:v>
                </c:pt>
                <c:pt idx="131">
                  <c:v>-0.23214615</c:v>
                </c:pt>
                <c:pt idx="132">
                  <c:v>1.186995172</c:v>
                </c:pt>
                <c:pt idx="133">
                  <c:v>-0.267395204</c:v>
                </c:pt>
                <c:pt idx="134">
                  <c:v>7.41E-14</c:v>
                </c:pt>
                <c:pt idx="135">
                  <c:v>-0.238997398</c:v>
                </c:pt>
                <c:pt idx="136">
                  <c:v>-0.208574876</c:v>
                </c:pt>
                <c:pt idx="137">
                  <c:v>-0.22020393</c:v>
                </c:pt>
                <c:pt idx="138">
                  <c:v>-0.049168429</c:v>
                </c:pt>
                <c:pt idx="139">
                  <c:v>0.458623557</c:v>
                </c:pt>
                <c:pt idx="140">
                  <c:v>-0.012494725</c:v>
                </c:pt>
                <c:pt idx="141">
                  <c:v>-0.198545405</c:v>
                </c:pt>
                <c:pt idx="142">
                  <c:v>-0.248496714</c:v>
                </c:pt>
                <c:pt idx="143">
                  <c:v>-0.137513736</c:v>
                </c:pt>
                <c:pt idx="144">
                  <c:v>0.702135104</c:v>
                </c:pt>
                <c:pt idx="145">
                  <c:v>-0.182711558</c:v>
                </c:pt>
                <c:pt idx="146">
                  <c:v>-0.267162888</c:v>
                </c:pt>
                <c:pt idx="147">
                  <c:v>-0.266289994</c:v>
                </c:pt>
                <c:pt idx="148">
                  <c:v>-0.266842978</c:v>
                </c:pt>
                <c:pt idx="149">
                  <c:v>-0.266157576</c:v>
                </c:pt>
                <c:pt idx="150">
                  <c:v>-0.267290249</c:v>
                </c:pt>
                <c:pt idx="151">
                  <c:v>-0.266073286</c:v>
                </c:pt>
                <c:pt idx="152">
                  <c:v>-0.037360709</c:v>
                </c:pt>
                <c:pt idx="153">
                  <c:v>-0.158066755</c:v>
                </c:pt>
                <c:pt idx="154">
                  <c:v>-0.220873281</c:v>
                </c:pt>
                <c:pt idx="155">
                  <c:v>-0.266861986</c:v>
                </c:pt>
                <c:pt idx="156">
                  <c:v>-0.21504194</c:v>
                </c:pt>
                <c:pt idx="157">
                  <c:v>-0.229210908</c:v>
                </c:pt>
                <c:pt idx="158">
                  <c:v>-0.230886593</c:v>
                </c:pt>
                <c:pt idx="159">
                  <c:v>-0.253494437</c:v>
                </c:pt>
                <c:pt idx="160">
                  <c:v>-0.263018945</c:v>
                </c:pt>
                <c:pt idx="161">
                  <c:v>-0.163798822</c:v>
                </c:pt>
                <c:pt idx="162">
                  <c:v>0.125775946</c:v>
                </c:pt>
                <c:pt idx="163">
                  <c:v>0.079775004</c:v>
                </c:pt>
                <c:pt idx="164">
                  <c:v>-0.193221438</c:v>
                </c:pt>
                <c:pt idx="165">
                  <c:v>0.048663076</c:v>
                </c:pt>
                <c:pt idx="166">
                  <c:v>-0.121082658</c:v>
                </c:pt>
                <c:pt idx="167">
                  <c:v>0.020027937</c:v>
                </c:pt>
                <c:pt idx="168">
                  <c:v>-0.263613006</c:v>
                </c:pt>
                <c:pt idx="169">
                  <c:v>-0.198437703</c:v>
                </c:pt>
                <c:pt idx="170">
                  <c:v>-0.209926709</c:v>
                </c:pt>
                <c:pt idx="171">
                  <c:v>-0.152869894</c:v>
                </c:pt>
                <c:pt idx="172">
                  <c:v>-0.204915116</c:v>
                </c:pt>
                <c:pt idx="173">
                  <c:v>0.12206314</c:v>
                </c:pt>
                <c:pt idx="174">
                  <c:v>0.200107087</c:v>
                </c:pt>
                <c:pt idx="175">
                  <c:v>-0.24401069</c:v>
                </c:pt>
                <c:pt idx="176">
                  <c:v>-0.213234247</c:v>
                </c:pt>
                <c:pt idx="177">
                  <c:v>-0.266844631</c:v>
                </c:pt>
                <c:pt idx="178">
                  <c:v>-0.258148636</c:v>
                </c:pt>
                <c:pt idx="179">
                  <c:v>-0.188972681</c:v>
                </c:pt>
                <c:pt idx="180">
                  <c:v>0.292818808</c:v>
                </c:pt>
                <c:pt idx="181">
                  <c:v>-0.227608942</c:v>
                </c:pt>
                <c:pt idx="182">
                  <c:v>-0.267439444</c:v>
                </c:pt>
                <c:pt idx="183">
                  <c:v>0.029809229</c:v>
                </c:pt>
                <c:pt idx="184">
                  <c:v>0.030585368</c:v>
                </c:pt>
                <c:pt idx="185">
                  <c:v>-0.201896075</c:v>
                </c:pt>
                <c:pt idx="186">
                  <c:v>0.181360767</c:v>
                </c:pt>
                <c:pt idx="187">
                  <c:v>1.937030154</c:v>
                </c:pt>
                <c:pt idx="188">
                  <c:v>-0.244267695</c:v>
                </c:pt>
                <c:pt idx="189">
                  <c:v>-0.041980689</c:v>
                </c:pt>
                <c:pt idx="190">
                  <c:v>-0.265503571</c:v>
                </c:pt>
                <c:pt idx="191">
                  <c:v>-0.075997433</c:v>
                </c:pt>
                <c:pt idx="192">
                  <c:v>0.380348637</c:v>
                </c:pt>
                <c:pt idx="193">
                  <c:v>-0.071658093</c:v>
                </c:pt>
                <c:pt idx="194">
                  <c:v>-0.147558023</c:v>
                </c:pt>
                <c:pt idx="195">
                  <c:v>-0.169154631</c:v>
                </c:pt>
              </c:strCache>
            </c:strRef>
          </c:xVal>
          <c:yVal>
            <c:numRef>
              <c:f>'Final Model'!$G$1:$G$196</c:f>
              <c:numCache>
                <c:formatCode>0.000</c:formatCode>
                <c:ptCount val="196"/>
                <c:pt idx="0" formatCode="General">
                  <c:v>0</c:v>
                </c:pt>
                <c:pt idx="1">
                  <c:v>0.55500000000000005</c:v>
                </c:pt>
                <c:pt idx="2">
                  <c:v>0.52900000000000003</c:v>
                </c:pt>
                <c:pt idx="3">
                  <c:v>-0.13200000000000001</c:v>
                </c:pt>
                <c:pt idx="4">
                  <c:v>-1.2E-2</c:v>
                </c:pt>
                <c:pt idx="5">
                  <c:v>8.9999999999999993E-3</c:v>
                </c:pt>
                <c:pt idx="6">
                  <c:v>0.52500000000000002</c:v>
                </c:pt>
                <c:pt idx="7">
                  <c:v>0.46300000000000002</c:v>
                </c:pt>
                <c:pt idx="8">
                  <c:v>-0.41899999999999998</c:v>
                </c:pt>
                <c:pt idx="9">
                  <c:v>1.2E-2</c:v>
                </c:pt>
                <c:pt idx="10">
                  <c:v>-0.151</c:v>
                </c:pt>
                <c:pt idx="11">
                  <c:v>-0.71</c:v>
                </c:pt>
                <c:pt idx="12">
                  <c:v>-6.9000000000000006E-2</c:v>
                </c:pt>
                <c:pt idx="13">
                  <c:v>0.123</c:v>
                </c:pt>
                <c:pt idx="14">
                  <c:v>0.33200000000000002</c:v>
                </c:pt>
                <c:pt idx="15">
                  <c:v>0.20699999999999999</c:v>
                </c:pt>
                <c:pt idx="16">
                  <c:v>0.23300000000000001</c:v>
                </c:pt>
                <c:pt idx="17">
                  <c:v>5.7000000000000002E-2</c:v>
                </c:pt>
                <c:pt idx="18">
                  <c:v>0.54700000000000004</c:v>
                </c:pt>
                <c:pt idx="19">
                  <c:v>-4.9000000000000002E-2</c:v>
                </c:pt>
                <c:pt idx="20">
                  <c:v>0.06</c:v>
                </c:pt>
                <c:pt idx="21">
                  <c:v>2.8000000000000001E-2</c:v>
                </c:pt>
                <c:pt idx="22">
                  <c:v>-9.2999999999999999E-2</c:v>
                </c:pt>
                <c:pt idx="23">
                  <c:v>-0.14299999999999999</c:v>
                </c:pt>
                <c:pt idx="24">
                  <c:v>0.35599999999999998</c:v>
                </c:pt>
                <c:pt idx="25">
                  <c:v>-7.0000000000000001E-3</c:v>
                </c:pt>
                <c:pt idx="26">
                  <c:v>-0.214</c:v>
                </c:pt>
                <c:pt idx="27">
                  <c:v>-0.372</c:v>
                </c:pt>
                <c:pt idx="28">
                  <c:v>0.01</c:v>
                </c:pt>
                <c:pt idx="29">
                  <c:v>2.5000000000000001E-2</c:v>
                </c:pt>
                <c:pt idx="30">
                  <c:v>1.7999999999999999E-2</c:v>
                </c:pt>
                <c:pt idx="31">
                  <c:v>0.28100000000000003</c:v>
                </c:pt>
                <c:pt idx="32">
                  <c:v>-0.39700000000000002</c:v>
                </c:pt>
                <c:pt idx="33">
                  <c:v>-0.13100000000000001</c:v>
                </c:pt>
                <c:pt idx="34">
                  <c:v>-0.66</c:v>
                </c:pt>
                <c:pt idx="35">
                  <c:v>3.5000000000000003E-2</c:v>
                </c:pt>
                <c:pt idx="36">
                  <c:v>-0.30399999999999999</c:v>
                </c:pt>
                <c:pt idx="37">
                  <c:v>-0.48899999999999999</c:v>
                </c:pt>
                <c:pt idx="38">
                  <c:v>0.02</c:v>
                </c:pt>
                <c:pt idx="39">
                  <c:v>0.28100000000000003</c:v>
                </c:pt>
                <c:pt idx="40">
                  <c:v>0.85499999999999998</c:v>
                </c:pt>
                <c:pt idx="41">
                  <c:v>-0.59499999999999997</c:v>
                </c:pt>
                <c:pt idx="42">
                  <c:v>-1.7000000000000001E-2</c:v>
                </c:pt>
                <c:pt idx="43">
                  <c:v>0.26300000000000001</c:v>
                </c:pt>
                <c:pt idx="44">
                  <c:v>0.26700000000000002</c:v>
                </c:pt>
                <c:pt idx="45">
                  <c:v>0.151</c:v>
                </c:pt>
                <c:pt idx="46">
                  <c:v>-7.3999999999999996E-2</c:v>
                </c:pt>
                <c:pt idx="47">
                  <c:v>-2.1000000000000001E-2</c:v>
                </c:pt>
                <c:pt idx="48">
                  <c:v>-0.57199999999999995</c:v>
                </c:pt>
                <c:pt idx="49">
                  <c:v>-0.115</c:v>
                </c:pt>
                <c:pt idx="50">
                  <c:v>0.41599999999999998</c:v>
                </c:pt>
                <c:pt idx="51">
                  <c:v>0.123</c:v>
                </c:pt>
                <c:pt idx="52">
                  <c:v>0.113</c:v>
                </c:pt>
                <c:pt idx="53">
                  <c:v>0.71699999999999997</c:v>
                </c:pt>
                <c:pt idx="54">
                  <c:v>-8.5999999999999993E-2</c:v>
                </c:pt>
                <c:pt idx="55">
                  <c:v>-4.5999999999999999E-2</c:v>
                </c:pt>
                <c:pt idx="56">
                  <c:v>8.5999999999999993E-2</c:v>
                </c:pt>
                <c:pt idx="57">
                  <c:v>-0.09</c:v>
                </c:pt>
                <c:pt idx="58">
                  <c:v>0.58799999999999997</c:v>
                </c:pt>
                <c:pt idx="59">
                  <c:v>-0.20200000000000001</c:v>
                </c:pt>
                <c:pt idx="60">
                  <c:v>0.38800000000000001</c:v>
                </c:pt>
                <c:pt idx="61">
                  <c:v>4.5999999999999999E-2</c:v>
                </c:pt>
                <c:pt idx="62">
                  <c:v>5.0000000000000001E-3</c:v>
                </c:pt>
                <c:pt idx="63">
                  <c:v>0.158</c:v>
                </c:pt>
                <c:pt idx="64">
                  <c:v>0.55700000000000005</c:v>
                </c:pt>
                <c:pt idx="65">
                  <c:v>0</c:v>
                </c:pt>
                <c:pt idx="66">
                  <c:v>-0.53900000000000003</c:v>
                </c:pt>
                <c:pt idx="67">
                  <c:v>-0.23499999999999999</c:v>
                </c:pt>
                <c:pt idx="68">
                  <c:v>-0.189</c:v>
                </c:pt>
                <c:pt idx="69">
                  <c:v>0.42799999999999999</c:v>
                </c:pt>
                <c:pt idx="70">
                  <c:v>0.126</c:v>
                </c:pt>
                <c:pt idx="71">
                  <c:v>0.41</c:v>
                </c:pt>
                <c:pt idx="72">
                  <c:v>1.4E-2</c:v>
                </c:pt>
                <c:pt idx="73">
                  <c:v>0.60099999999999998</c:v>
                </c:pt>
                <c:pt idx="74">
                  <c:v>-8.9999999999999993E-3</c:v>
                </c:pt>
                <c:pt idx="75">
                  <c:v>0.51500000000000001</c:v>
                </c:pt>
                <c:pt idx="76">
                  <c:v>0.156</c:v>
                </c:pt>
                <c:pt idx="77">
                  <c:v>0.17499999999999999</c:v>
                </c:pt>
                <c:pt idx="78">
                  <c:v>0.26900000000000002</c:v>
                </c:pt>
                <c:pt idx="79">
                  <c:v>-0.35299999999999998</c:v>
                </c:pt>
                <c:pt idx="80">
                  <c:v>0.59799999999999998</c:v>
                </c:pt>
                <c:pt idx="81">
                  <c:v>9.2999999999999999E-2</c:v>
                </c:pt>
                <c:pt idx="82">
                  <c:v>-0.11700000000000001</c:v>
                </c:pt>
                <c:pt idx="83">
                  <c:v>-9.0999999999999998E-2</c:v>
                </c:pt>
                <c:pt idx="84">
                  <c:v>-7.3999999999999996E-2</c:v>
                </c:pt>
                <c:pt idx="85">
                  <c:v>0.77500000000000002</c:v>
                </c:pt>
                <c:pt idx="86">
                  <c:v>0.221</c:v>
                </c:pt>
                <c:pt idx="87">
                  <c:v>7.1999999999999995E-2</c:v>
                </c:pt>
                <c:pt idx="88">
                  <c:v>-0.44900000000000001</c:v>
                </c:pt>
                <c:pt idx="89">
                  <c:v>0.95</c:v>
                </c:pt>
                <c:pt idx="90">
                  <c:v>-0.19900000000000001</c:v>
                </c:pt>
                <c:pt idx="91">
                  <c:v>-0.248</c:v>
                </c:pt>
                <c:pt idx="92">
                  <c:v>-0.72099999999999997</c:v>
                </c:pt>
                <c:pt idx="93">
                  <c:v>-0.69799999999999995</c:v>
                </c:pt>
                <c:pt idx="94">
                  <c:v>-0.17499999999999999</c:v>
                </c:pt>
                <c:pt idx="95">
                  <c:v>0.73599999999999999</c:v>
                </c:pt>
                <c:pt idx="96">
                  <c:v>-1.0509999999999999</c:v>
                </c:pt>
                <c:pt idx="97">
                  <c:v>0.53600000000000003</c:v>
                </c:pt>
                <c:pt idx="98">
                  <c:v>0.52400000000000002</c:v>
                </c:pt>
                <c:pt idx="99">
                  <c:v>-1.0940000000000001</c:v>
                </c:pt>
                <c:pt idx="100">
                  <c:v>-0.22700000000000001</c:v>
                </c:pt>
                <c:pt idx="101">
                  <c:v>-0.26500000000000001</c:v>
                </c:pt>
                <c:pt idx="102">
                  <c:v>0.26700000000000002</c:v>
                </c:pt>
                <c:pt idx="103">
                  <c:v>1.04</c:v>
                </c:pt>
                <c:pt idx="104">
                  <c:v>-0.221</c:v>
                </c:pt>
                <c:pt idx="105">
                  <c:v>-5.0999999999999997E-2</c:v>
                </c:pt>
                <c:pt idx="106">
                  <c:v>-6.2E-2</c:v>
                </c:pt>
                <c:pt idx="107">
                  <c:v>-0.309</c:v>
                </c:pt>
                <c:pt idx="108">
                  <c:v>-4.1000000000000002E-2</c:v>
                </c:pt>
                <c:pt idx="109">
                  <c:v>-0.308</c:v>
                </c:pt>
                <c:pt idx="110">
                  <c:v>0.109</c:v>
                </c:pt>
                <c:pt idx="111">
                  <c:v>0.1</c:v>
                </c:pt>
                <c:pt idx="112">
                  <c:v>-5.6000000000000001E-2</c:v>
                </c:pt>
                <c:pt idx="113">
                  <c:v>0.157</c:v>
                </c:pt>
                <c:pt idx="114">
                  <c:v>-0.92100000000000004</c:v>
                </c:pt>
                <c:pt idx="115">
                  <c:v>-0.75700000000000001</c:v>
                </c:pt>
                <c:pt idx="116">
                  <c:v>-5.0000000000000001E-3</c:v>
                </c:pt>
                <c:pt idx="117">
                  <c:v>0</c:v>
                </c:pt>
                <c:pt idx="118">
                  <c:v>-6.9000000000000006E-2</c:v>
                </c:pt>
                <c:pt idx="119">
                  <c:v>-0.40799999999999997</c:v>
                </c:pt>
                <c:pt idx="120">
                  <c:v>-0.29399999999999998</c:v>
                </c:pt>
                <c:pt idx="121">
                  <c:v>-4.4999999999999998E-2</c:v>
                </c:pt>
                <c:pt idx="122">
                  <c:v>4.3999999999999997E-2</c:v>
                </c:pt>
                <c:pt idx="123">
                  <c:v>-7.0000000000000001E-3</c:v>
                </c:pt>
                <c:pt idx="124">
                  <c:v>0</c:v>
                </c:pt>
                <c:pt idx="125">
                  <c:v>4.4999999999999998E-2</c:v>
                </c:pt>
                <c:pt idx="126">
                  <c:v>0.40200000000000002</c:v>
                </c:pt>
                <c:pt idx="127">
                  <c:v>5.6000000000000001E-2</c:v>
                </c:pt>
                <c:pt idx="128">
                  <c:v>4.1000000000000002E-2</c:v>
                </c:pt>
                <c:pt idx="129">
                  <c:v>-0.11799999999999999</c:v>
                </c:pt>
                <c:pt idx="130">
                  <c:v>2.5000000000000001E-2</c:v>
                </c:pt>
                <c:pt idx="131">
                  <c:v>0.13</c:v>
                </c:pt>
                <c:pt idx="132">
                  <c:v>-0.11700000000000001</c:v>
                </c:pt>
                <c:pt idx="133">
                  <c:v>-8.3000000000000004E-2</c:v>
                </c:pt>
                <c:pt idx="134">
                  <c:v>-6.9000000000000006E-2</c:v>
                </c:pt>
                <c:pt idx="135">
                  <c:v>-5.1999999999999998E-2</c:v>
                </c:pt>
                <c:pt idx="136">
                  <c:v>-3.1E-2</c:v>
                </c:pt>
                <c:pt idx="137">
                  <c:v>-0.48599999999999999</c:v>
                </c:pt>
                <c:pt idx="138">
                  <c:v>8.8999999999999996E-2</c:v>
                </c:pt>
                <c:pt idx="139">
                  <c:v>0.379</c:v>
                </c:pt>
                <c:pt idx="140">
                  <c:v>4.2999999999999997E-2</c:v>
                </c:pt>
                <c:pt idx="141">
                  <c:v>1.4999999999999999E-2</c:v>
                </c:pt>
                <c:pt idx="142">
                  <c:v>-9.8000000000000004E-2</c:v>
                </c:pt>
                <c:pt idx="143">
                  <c:v>-7.0000000000000001E-3</c:v>
                </c:pt>
                <c:pt idx="144">
                  <c:v>-0.1</c:v>
                </c:pt>
                <c:pt idx="145">
                  <c:v>-1.7999999999999999E-2</c:v>
                </c:pt>
                <c:pt idx="146">
                  <c:v>0.24099999999999999</c:v>
                </c:pt>
                <c:pt idx="147">
                  <c:v>-0.73099999999999998</c:v>
                </c:pt>
                <c:pt idx="148">
                  <c:v>2.1000000000000001E-2</c:v>
                </c:pt>
                <c:pt idx="149">
                  <c:v>-0.35</c:v>
                </c:pt>
                <c:pt idx="150">
                  <c:v>0.01</c:v>
                </c:pt>
                <c:pt idx="151">
                  <c:v>0.40799999999999997</c:v>
                </c:pt>
                <c:pt idx="152">
                  <c:v>7.8E-2</c:v>
                </c:pt>
                <c:pt idx="153">
                  <c:v>0.06</c:v>
                </c:pt>
                <c:pt idx="154">
                  <c:v>-2.7E-2</c:v>
                </c:pt>
                <c:pt idx="155">
                  <c:v>-0.26900000000000002</c:v>
                </c:pt>
                <c:pt idx="156">
                  <c:v>3.4000000000000002E-2</c:v>
                </c:pt>
                <c:pt idx="157">
                  <c:v>-0.19400000000000001</c:v>
                </c:pt>
                <c:pt idx="158">
                  <c:v>0.09</c:v>
                </c:pt>
                <c:pt idx="159">
                  <c:v>0.246</c:v>
                </c:pt>
                <c:pt idx="160">
                  <c:v>1.7999999999999999E-2</c:v>
                </c:pt>
                <c:pt idx="161">
                  <c:v>-0.34300000000000003</c:v>
                </c:pt>
                <c:pt idx="162">
                  <c:v>-1.5660000000000001</c:v>
                </c:pt>
                <c:pt idx="163">
                  <c:v>0</c:v>
                </c:pt>
                <c:pt idx="164">
                  <c:v>0.10100000000000001</c:v>
                </c:pt>
                <c:pt idx="165">
                  <c:v>-1.7000000000000001E-2</c:v>
                </c:pt>
                <c:pt idx="166">
                  <c:v>-0.371</c:v>
                </c:pt>
                <c:pt idx="167">
                  <c:v>-6.4000000000000001E-2</c:v>
                </c:pt>
                <c:pt idx="168">
                  <c:v>7.9000000000000001E-2</c:v>
                </c:pt>
                <c:pt idx="169">
                  <c:v>-4.0000000000000001E-3</c:v>
                </c:pt>
                <c:pt idx="170">
                  <c:v>-0.40699999999999997</c:v>
                </c:pt>
                <c:pt idx="171">
                  <c:v>0.02</c:v>
                </c:pt>
                <c:pt idx="172">
                  <c:v>-0.17499999999999999</c:v>
                </c:pt>
                <c:pt idx="173">
                  <c:v>0.23300000000000001</c:v>
                </c:pt>
                <c:pt idx="174">
                  <c:v>-0.33</c:v>
                </c:pt>
                <c:pt idx="175">
                  <c:v>0.14399999999999999</c:v>
                </c:pt>
                <c:pt idx="176">
                  <c:v>-0.153</c:v>
                </c:pt>
                <c:pt idx="177">
                  <c:v>-0.27100000000000002</c:v>
                </c:pt>
                <c:pt idx="178">
                  <c:v>0.32300000000000001</c:v>
                </c:pt>
                <c:pt idx="179">
                  <c:v>0.113</c:v>
                </c:pt>
                <c:pt idx="180">
                  <c:v>-4.4999999999999998E-2</c:v>
                </c:pt>
                <c:pt idx="181">
                  <c:v>-0.13300000000000001</c:v>
                </c:pt>
                <c:pt idx="182">
                  <c:v>-5.0999999999999997E-2</c:v>
                </c:pt>
                <c:pt idx="183">
                  <c:v>0.78500000000000003</c:v>
                </c:pt>
                <c:pt idx="184">
                  <c:v>0.73</c:v>
                </c:pt>
                <c:pt idx="185">
                  <c:v>-2.4E-2</c:v>
                </c:pt>
                <c:pt idx="186">
                  <c:v>-0.124</c:v>
                </c:pt>
                <c:pt idx="187">
                  <c:v>0.40600000000000003</c:v>
                </c:pt>
                <c:pt idx="188">
                  <c:v>-0.35399999999999998</c:v>
                </c:pt>
                <c:pt idx="189">
                  <c:v>-0.14799999999999999</c:v>
                </c:pt>
                <c:pt idx="190">
                  <c:v>-0.39800000000000002</c:v>
                </c:pt>
                <c:pt idx="191">
                  <c:v>6.4000000000000001E-2</c:v>
                </c:pt>
                <c:pt idx="192">
                  <c:v>-0.56599999999999995</c:v>
                </c:pt>
                <c:pt idx="193">
                  <c:v>0.45</c:v>
                </c:pt>
                <c:pt idx="194">
                  <c:v>3.5999999999999997E-2</c:v>
                </c:pt>
                <c:pt idx="195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A-1F40-8CA6-1184999C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75664"/>
        <c:axId val="2126336784"/>
      </c:scatterChart>
      <c:valAx>
        <c:axId val="190157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36784"/>
        <c:crosses val="autoZero"/>
        <c:crossBetween val="midCat"/>
      </c:valAx>
      <c:valAx>
        <c:axId val="21263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Model'!$C$2:$C$196</c:f>
              <c:numCache>
                <c:formatCode>General</c:formatCode>
                <c:ptCount val="195"/>
                <c:pt idx="0">
                  <c:v>1.3717348692106499</c:v>
                </c:pt>
                <c:pt idx="1">
                  <c:v>-0.68893811239930902</c:v>
                </c:pt>
                <c:pt idx="2">
                  <c:v>-5.6861362429169997E-2</c:v>
                </c:pt>
                <c:pt idx="3">
                  <c:v>-0.95101871604546495</c:v>
                </c:pt>
                <c:pt idx="4">
                  <c:v>1.56187177773826</c:v>
                </c:pt>
                <c:pt idx="5">
                  <c:v>-0.83282550263641397</c:v>
                </c:pt>
                <c:pt idx="6">
                  <c:v>-0.63754975874319997</c:v>
                </c:pt>
                <c:pt idx="7">
                  <c:v>-0.52449538069976098</c:v>
                </c:pt>
                <c:pt idx="8">
                  <c:v>-0.93046337458302097</c:v>
                </c:pt>
                <c:pt idx="9">
                  <c:v>-0.94074104531424296</c:v>
                </c:pt>
                <c:pt idx="10">
                  <c:v>-0.10311088071966799</c:v>
                </c:pt>
                <c:pt idx="11">
                  <c:v>-0.66324393557125505</c:v>
                </c:pt>
                <c:pt idx="12">
                  <c:v>-0.77629831361469404</c:v>
                </c:pt>
                <c:pt idx="13">
                  <c:v>0.20008040585137399</c:v>
                </c:pt>
                <c:pt idx="14">
                  <c:v>-0.509078874602928</c:v>
                </c:pt>
                <c:pt idx="15">
                  <c:v>-0.95615755141107495</c:v>
                </c:pt>
                <c:pt idx="16">
                  <c:v>-0.94074104531424296</c:v>
                </c:pt>
                <c:pt idx="17">
                  <c:v>-0.51421770996853899</c:v>
                </c:pt>
                <c:pt idx="18">
                  <c:v>2.0192281252776199</c:v>
                </c:pt>
                <c:pt idx="19">
                  <c:v>0.18466389975454101</c:v>
                </c:pt>
                <c:pt idx="20">
                  <c:v>3.0498838786215E-2</c:v>
                </c:pt>
                <c:pt idx="21">
                  <c:v>-0.83282550263641397</c:v>
                </c:pt>
                <c:pt idx="22">
                  <c:v>0.45188333876630798</c:v>
                </c:pt>
                <c:pt idx="23">
                  <c:v>-0.43199634411876497</c:v>
                </c:pt>
                <c:pt idx="24">
                  <c:v>-0.58616140508709103</c:v>
                </c:pt>
                <c:pt idx="25">
                  <c:v>-0.78657598434591602</c:v>
                </c:pt>
                <c:pt idx="26">
                  <c:v>1.42826205823237</c:v>
                </c:pt>
                <c:pt idx="27">
                  <c:v>1.0171552289835</c:v>
                </c:pt>
                <c:pt idx="28">
                  <c:v>1.9627009362559</c:v>
                </c:pt>
                <c:pt idx="29">
                  <c:v>-0.23158176485994</c:v>
                </c:pt>
                <c:pt idx="30">
                  <c:v>0.143553216829654</c:v>
                </c:pt>
                <c:pt idx="31">
                  <c:v>1.5104834240821501</c:v>
                </c:pt>
                <c:pt idx="32">
                  <c:v>-0.86879735019569004</c:v>
                </c:pt>
                <c:pt idx="33">
                  <c:v>3.2525486130242398</c:v>
                </c:pt>
                <c:pt idx="34">
                  <c:v>2.5793611801292098</c:v>
                </c:pt>
                <c:pt idx="35">
                  <c:v>-0.77115947824908304</c:v>
                </c:pt>
                <c:pt idx="36">
                  <c:v>-0.709493453861753</c:v>
                </c:pt>
                <c:pt idx="37">
                  <c:v>-0.46282935631243</c:v>
                </c:pt>
                <c:pt idx="38">
                  <c:v>1.5464552716414199</c:v>
                </c:pt>
                <c:pt idx="39">
                  <c:v>0.77049113143418302</c:v>
                </c:pt>
                <c:pt idx="40">
                  <c:v>-0.69921578313053101</c:v>
                </c:pt>
                <c:pt idx="41">
                  <c:v>-0.88421385629252303</c:v>
                </c:pt>
                <c:pt idx="42">
                  <c:v>-0.89963036238935601</c:v>
                </c:pt>
                <c:pt idx="43">
                  <c:v>-0.99212939897035202</c:v>
                </c:pt>
                <c:pt idx="44">
                  <c:v>-0.95101871604546495</c:v>
                </c:pt>
                <c:pt idx="45">
                  <c:v>2.4149184484296602</c:v>
                </c:pt>
                <c:pt idx="46">
                  <c:v>-0.904769197754967</c:v>
                </c:pt>
                <c:pt idx="47">
                  <c:v>1.4693727411572599</c:v>
                </c:pt>
                <c:pt idx="48">
                  <c:v>0.60090956436902299</c:v>
                </c:pt>
                <c:pt idx="49">
                  <c:v>0.14869205219526499</c:v>
                </c:pt>
                <c:pt idx="50">
                  <c:v>-0.46282935631243</c:v>
                </c:pt>
                <c:pt idx="51">
                  <c:v>-0.159638069741387</c:v>
                </c:pt>
                <c:pt idx="52">
                  <c:v>-0.48338469777487397</c:v>
                </c:pt>
                <c:pt idx="53">
                  <c:v>2.1271436679554498</c:v>
                </c:pt>
                <c:pt idx="54">
                  <c:v>0.51868819851924897</c:v>
                </c:pt>
                <c:pt idx="55">
                  <c:v>-0.98185172823913003</c:v>
                </c:pt>
                <c:pt idx="56">
                  <c:v>0.94232882297625697</c:v>
                </c:pt>
                <c:pt idx="57">
                  <c:v>0.91951735703689896</c:v>
                </c:pt>
                <c:pt idx="58">
                  <c:v>2.0221168054993299E-2</c:v>
                </c:pt>
                <c:pt idx="59">
                  <c:v>-1.0178235757984</c:v>
                </c:pt>
                <c:pt idx="60">
                  <c:v>-0.91504686848618799</c:v>
                </c:pt>
                <c:pt idx="61">
                  <c:v>0.590631893637802</c:v>
                </c:pt>
                <c:pt idx="62">
                  <c:v>0.91437852167128797</c:v>
                </c:pt>
                <c:pt idx="63">
                  <c:v>-0.64268859410881096</c:v>
                </c:pt>
                <c:pt idx="64">
                  <c:v>-0.93046337458302097</c:v>
                </c:pt>
                <c:pt idx="65">
                  <c:v>0.70368627168124098</c:v>
                </c:pt>
                <c:pt idx="66">
                  <c:v>-0.904769197754967</c:v>
                </c:pt>
                <c:pt idx="67">
                  <c:v>-0.38574682582826703</c:v>
                </c:pt>
                <c:pt idx="68">
                  <c:v>4.5915344883047701E-2</c:v>
                </c:pt>
                <c:pt idx="69">
                  <c:v>2.2453368813645</c:v>
                </c:pt>
                <c:pt idx="70">
                  <c:v>1.6852038265129199</c:v>
                </c:pt>
                <c:pt idx="71">
                  <c:v>0.20008040585137399</c:v>
                </c:pt>
                <c:pt idx="72">
                  <c:v>1.45395623506043</c:v>
                </c:pt>
                <c:pt idx="73">
                  <c:v>0.13049211204869801</c:v>
                </c:pt>
                <c:pt idx="74">
                  <c:v>-0.313803130709714</c:v>
                </c:pt>
                <c:pt idx="75">
                  <c:v>-0.904769197754967</c:v>
                </c:pt>
                <c:pt idx="76">
                  <c:v>-1.0126847404327901</c:v>
                </c:pt>
                <c:pt idx="77">
                  <c:v>0.44674450340069699</c:v>
                </c:pt>
                <c:pt idx="78">
                  <c:v>-5.4730087730611304E-3</c:v>
                </c:pt>
                <c:pt idx="79">
                  <c:v>-0.45255168558120801</c:v>
                </c:pt>
                <c:pt idx="80">
                  <c:v>6.6470686345491206E-2</c:v>
                </c:pt>
                <c:pt idx="81">
                  <c:v>-0.93046337458302097</c:v>
                </c:pt>
                <c:pt idx="82">
                  <c:v>-0.93560220994863197</c:v>
                </c:pt>
                <c:pt idx="83">
                  <c:v>-0.95615755141107495</c:v>
                </c:pt>
                <c:pt idx="84">
                  <c:v>-0.45255168558120801</c:v>
                </c:pt>
                <c:pt idx="85">
                  <c:v>-0.99726823433596301</c:v>
                </c:pt>
                <c:pt idx="86">
                  <c:v>-0.37546915509704498</c:v>
                </c:pt>
                <c:pt idx="87">
                  <c:v>-0.63754975874319997</c:v>
                </c:pt>
                <c:pt idx="88">
                  <c:v>0.48271635095997301</c:v>
                </c:pt>
                <c:pt idx="89">
                  <c:v>1.02743289971472</c:v>
                </c:pt>
                <c:pt idx="90">
                  <c:v>-0.74546530142102896</c:v>
                </c:pt>
                <c:pt idx="91">
                  <c:v>-0.22130409412871799</c:v>
                </c:pt>
                <c:pt idx="92">
                  <c:v>0.84243482655273505</c:v>
                </c:pt>
                <c:pt idx="93">
                  <c:v>-0.92018570385179899</c:v>
                </c:pt>
                <c:pt idx="94">
                  <c:v>-0.76088180751786205</c:v>
                </c:pt>
                <c:pt idx="95">
                  <c:v>2.2864475642893902</c:v>
                </c:pt>
                <c:pt idx="96">
                  <c:v>1.65950964968486</c:v>
                </c:pt>
                <c:pt idx="97">
                  <c:v>-0.56560606362464805</c:v>
                </c:pt>
                <c:pt idx="98">
                  <c:v>-1.7984258832911</c:v>
                </c:pt>
                <c:pt idx="99">
                  <c:v>-0.92018570385179899</c:v>
                </c:pt>
                <c:pt idx="100">
                  <c:v>-0.99212939897035202</c:v>
                </c:pt>
                <c:pt idx="101">
                  <c:v>0.87326783874640102</c:v>
                </c:pt>
                <c:pt idx="102">
                  <c:v>0.72424161314368496</c:v>
                </c:pt>
                <c:pt idx="103">
                  <c:v>-0.74546530142102896</c:v>
                </c:pt>
                <c:pt idx="104">
                  <c:v>-0.709493453861753</c:v>
                </c:pt>
                <c:pt idx="105">
                  <c:v>2.0963106557617901</c:v>
                </c:pt>
                <c:pt idx="106">
                  <c:v>-0.77629831361469404</c:v>
                </c:pt>
                <c:pt idx="107">
                  <c:v>0.31827361926042402</c:v>
                </c:pt>
                <c:pt idx="108">
                  <c:v>1.5567329423726399</c:v>
                </c:pt>
                <c:pt idx="109">
                  <c:v>-0.39088566119387802</c:v>
                </c:pt>
                <c:pt idx="110">
                  <c:v>-0.52449538069976098</c:v>
                </c:pt>
                <c:pt idx="111">
                  <c:v>0.22577458267942799</c:v>
                </c:pt>
                <c:pt idx="112">
                  <c:v>-0.39088566119387802</c:v>
                </c:pt>
                <c:pt idx="113">
                  <c:v>-0.95615755141107495</c:v>
                </c:pt>
                <c:pt idx="114">
                  <c:v>-0.37033031973143399</c:v>
                </c:pt>
                <c:pt idx="115">
                  <c:v>-0.97157405750790804</c:v>
                </c:pt>
                <c:pt idx="116">
                  <c:v>-0.10311088071966799</c:v>
                </c:pt>
                <c:pt idx="117">
                  <c:v>1.6852038265129199</c:v>
                </c:pt>
                <c:pt idx="118">
                  <c:v>0.80132414362784798</c:v>
                </c:pt>
                <c:pt idx="119">
                  <c:v>0.40049498511019899</c:v>
                </c:pt>
                <c:pt idx="120">
                  <c:v>-2.1460123737051799E-2</c:v>
                </c:pt>
                <c:pt idx="121">
                  <c:v>0.28230177170114801</c:v>
                </c:pt>
                <c:pt idx="122">
                  <c:v>-0.92018570385179899</c:v>
                </c:pt>
                <c:pt idx="123">
                  <c:v>-0.84824200873324695</c:v>
                </c:pt>
                <c:pt idx="124">
                  <c:v>-0.28297011851604897</c:v>
                </c:pt>
                <c:pt idx="125">
                  <c:v>1.37687370457626</c:v>
                </c:pt>
                <c:pt idx="126">
                  <c:v>2.8003311008504799</c:v>
                </c:pt>
                <c:pt idx="127">
                  <c:v>-0.38574682582826703</c:v>
                </c:pt>
                <c:pt idx="128">
                  <c:v>-0.35237687753810498</c:v>
                </c:pt>
                <c:pt idx="129">
                  <c:v>-0.98185172823913003</c:v>
                </c:pt>
                <c:pt idx="130">
                  <c:v>-0.58616140508709103</c:v>
                </c:pt>
                <c:pt idx="131">
                  <c:v>1.8496465582124699</c:v>
                </c:pt>
                <c:pt idx="132">
                  <c:v>-0.236720600225551</c:v>
                </c:pt>
                <c:pt idx="133">
                  <c:v>-0.12724695321891799</c:v>
                </c:pt>
                <c:pt idx="134">
                  <c:v>-0.41657983802193199</c:v>
                </c:pt>
                <c:pt idx="135">
                  <c:v>0.86299016801517903</c:v>
                </c:pt>
                <c:pt idx="136">
                  <c:v>-0.205887588031885</c:v>
                </c:pt>
                <c:pt idx="137">
                  <c:v>-0.51935654533414999</c:v>
                </c:pt>
                <c:pt idx="138">
                  <c:v>6.6470686345491206E-2</c:v>
                </c:pt>
                <c:pt idx="139">
                  <c:v>-0.89449152702374501</c:v>
                </c:pt>
                <c:pt idx="140">
                  <c:v>-0.93046337458302097</c:v>
                </c:pt>
                <c:pt idx="141">
                  <c:v>-0.79171481971152702</c:v>
                </c:pt>
                <c:pt idx="142">
                  <c:v>-0.77629831361469404</c:v>
                </c:pt>
                <c:pt idx="143">
                  <c:v>-0.77629831361469404</c:v>
                </c:pt>
                <c:pt idx="144">
                  <c:v>0.29771827779798099</c:v>
                </c:pt>
                <c:pt idx="145">
                  <c:v>-0.58616140508709103</c:v>
                </c:pt>
                <c:pt idx="146">
                  <c:v>-0.32408080144093598</c:v>
                </c:pt>
                <c:pt idx="147">
                  <c:v>-0.32921963680654698</c:v>
                </c:pt>
                <c:pt idx="148">
                  <c:v>-0.39088566119387802</c:v>
                </c:pt>
                <c:pt idx="149">
                  <c:v>-1.0024070697015699</c:v>
                </c:pt>
                <c:pt idx="150">
                  <c:v>0.164108558292098</c:v>
                </c:pt>
                <c:pt idx="151">
                  <c:v>-0.78143714898030503</c:v>
                </c:pt>
                <c:pt idx="152">
                  <c:v>0.54438237534730405</c:v>
                </c:pt>
                <c:pt idx="153">
                  <c:v>-0.84310317336763596</c:v>
                </c:pt>
                <c:pt idx="154">
                  <c:v>-0.45255168558120801</c:v>
                </c:pt>
                <c:pt idx="155">
                  <c:v>2.9442184910875899</c:v>
                </c:pt>
                <c:pt idx="156">
                  <c:v>-0.97157405750790804</c:v>
                </c:pt>
                <c:pt idx="157">
                  <c:v>-0.85338084409885795</c:v>
                </c:pt>
                <c:pt idx="158">
                  <c:v>-1.0024070697015699</c:v>
                </c:pt>
                <c:pt idx="159">
                  <c:v>-0.211026423397496</c:v>
                </c:pt>
                <c:pt idx="160">
                  <c:v>2.8465806191409802</c:v>
                </c:pt>
                <c:pt idx="161">
                  <c:v>0.37480080828214402</c:v>
                </c:pt>
                <c:pt idx="162">
                  <c:v>-0.95101871604546495</c:v>
                </c:pt>
                <c:pt idx="163">
                  <c:v>2.1836708569771699</c:v>
                </c:pt>
                <c:pt idx="164">
                  <c:v>-0.96129638677668605</c:v>
                </c:pt>
                <c:pt idx="165">
                  <c:v>-0.76088180751786205</c:v>
                </c:pt>
                <c:pt idx="166">
                  <c:v>1.07368241800522</c:v>
                </c:pt>
                <c:pt idx="167">
                  <c:v>-0.22130409412871799</c:v>
                </c:pt>
                <c:pt idx="168">
                  <c:v>-0.97671289287351903</c:v>
                </c:pt>
                <c:pt idx="169">
                  <c:v>-0.89963036238935601</c:v>
                </c:pt>
                <c:pt idx="170">
                  <c:v>-0.37033031973143399</c:v>
                </c:pt>
                <c:pt idx="171">
                  <c:v>0.47243868022875102</c:v>
                </c:pt>
                <c:pt idx="172">
                  <c:v>0.84243482655273505</c:v>
                </c:pt>
                <c:pt idx="173">
                  <c:v>-0.68893811239930902</c:v>
                </c:pt>
                <c:pt idx="174">
                  <c:v>0.92979502776811995</c:v>
                </c:pt>
                <c:pt idx="175">
                  <c:v>1.3460406923826</c:v>
                </c:pt>
                <c:pt idx="176">
                  <c:v>-0.40116333192509901</c:v>
                </c:pt>
                <c:pt idx="177">
                  <c:v>-0.24699827095677299</c:v>
                </c:pt>
                <c:pt idx="178">
                  <c:v>-0.33949730753776902</c:v>
                </c:pt>
                <c:pt idx="179">
                  <c:v>-0.62213325264636798</c:v>
                </c:pt>
                <c:pt idx="180">
                  <c:v>0.92979502776811995</c:v>
                </c:pt>
                <c:pt idx="181">
                  <c:v>-3.1167185601115501E-2</c:v>
                </c:pt>
                <c:pt idx="182">
                  <c:v>0.64715908265952105</c:v>
                </c:pt>
                <c:pt idx="183">
                  <c:v>-0.704354618496142</c:v>
                </c:pt>
                <c:pt idx="184">
                  <c:v>-0.75574297215225095</c:v>
                </c:pt>
                <c:pt idx="185">
                  <c:v>-0.904769197754967</c:v>
                </c:pt>
                <c:pt idx="186">
                  <c:v>-0.80199249044274901</c:v>
                </c:pt>
                <c:pt idx="187">
                  <c:v>-0.76088180751786205</c:v>
                </c:pt>
                <c:pt idx="188">
                  <c:v>-0.108249716085278</c:v>
                </c:pt>
                <c:pt idx="189">
                  <c:v>5.6193015614269502E-2</c:v>
                </c:pt>
                <c:pt idx="190">
                  <c:v>9.9434973237713907E-3</c:v>
                </c:pt>
                <c:pt idx="191">
                  <c:v>-0.24185943559116199</c:v>
                </c:pt>
                <c:pt idx="192">
                  <c:v>1.11479310093011</c:v>
                </c:pt>
                <c:pt idx="193">
                  <c:v>0.98632221678984</c:v>
                </c:pt>
                <c:pt idx="194">
                  <c:v>0.65229791802513204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5-5145-85B4-DFFEAF73B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Model'!$D$2:$D$196</c:f>
              <c:numCache>
                <c:formatCode>General</c:formatCode>
                <c:ptCount val="195"/>
                <c:pt idx="0">
                  <c:v>1.212055263013128</c:v>
                </c:pt>
                <c:pt idx="1">
                  <c:v>-0.50339252112095378</c:v>
                </c:pt>
                <c:pt idx="2">
                  <c:v>0.39128710026924857</c:v>
                </c:pt>
                <c:pt idx="3">
                  <c:v>-1.5060805131906096</c:v>
                </c:pt>
                <c:pt idx="4">
                  <c:v>1.2823805935197086</c:v>
                </c:pt>
                <c:pt idx="5">
                  <c:v>-0.92368936159402204</c:v>
                </c:pt>
                <c:pt idx="6">
                  <c:v>-0.38938042602793155</c:v>
                </c:pt>
                <c:pt idx="7">
                  <c:v>-0.17847527658274151</c:v>
                </c:pt>
                <c:pt idx="8">
                  <c:v>-1.3755070880945246</c:v>
                </c:pt>
                <c:pt idx="9">
                  <c:v>-1.4385407461254567</c:v>
                </c:pt>
                <c:pt idx="10">
                  <c:v>0.34799000749738279</c:v>
                </c:pt>
                <c:pt idx="11">
                  <c:v>-0.44466838366552142</c:v>
                </c:pt>
                <c:pt idx="12">
                  <c:v>-0.7357445617826246</c:v>
                </c:pt>
                <c:pt idx="13">
                  <c:v>0.60125132919904378</c:v>
                </c:pt>
                <c:pt idx="14">
                  <c:v>-0.15304357422861364</c:v>
                </c:pt>
                <c:pt idx="15">
                  <c:v>-1.5417509570212935</c:v>
                </c:pt>
                <c:pt idx="16">
                  <c:v>-1.4385407461254567</c:v>
                </c:pt>
                <c:pt idx="17">
                  <c:v>-0.16144500358833977</c:v>
                </c:pt>
                <c:pt idx="18">
                  <c:v>1.4327751899551742</c:v>
                </c:pt>
                <c:pt idx="19">
                  <c:v>0.58988660814981098</c:v>
                </c:pt>
                <c:pt idx="20">
                  <c:v>0.46802434683524918</c:v>
                </c:pt>
                <c:pt idx="21">
                  <c:v>-0.92368936159402204</c:v>
                </c:pt>
                <c:pt idx="22">
                  <c:v>0.76980030638776287</c:v>
                </c:pt>
                <c:pt idx="23">
                  <c:v>-3.5237196321511781E-2</c:v>
                </c:pt>
                <c:pt idx="24">
                  <c:v>-0.28765281085516731</c:v>
                </c:pt>
                <c:pt idx="25">
                  <c:v>-0.76725263206785521</c:v>
                </c:pt>
                <c:pt idx="26">
                  <c:v>1.233514802752913</c:v>
                </c:pt>
                <c:pt idx="27">
                  <c:v>1.0650426705237594</c:v>
                </c:pt>
                <c:pt idx="28">
                  <c:v>1.4154324175101964</c:v>
                </c:pt>
                <c:pt idx="29">
                  <c:v>0.21613946956195343</c:v>
                </c:pt>
                <c:pt idx="30">
                  <c:v>0.55889515694257286</c:v>
                </c:pt>
                <c:pt idx="31">
                  <c:v>1.263883827477561</c:v>
                </c:pt>
                <c:pt idx="32">
                  <c:v>-1.0662403065435218</c:v>
                </c:pt>
                <c:pt idx="33">
                  <c:v>1.7485590562942315</c:v>
                </c:pt>
                <c:pt idx="34">
                  <c:v>1.5893443033431243</c:v>
                </c:pt>
                <c:pt idx="35">
                  <c:v>-0.72037585601307941</c:v>
                </c:pt>
                <c:pt idx="36">
                  <c:v>-0.55314898691485748</c:v>
                </c:pt>
                <c:pt idx="37">
                  <c:v>-8.0613329701179307E-2</c:v>
                </c:pt>
                <c:pt idx="38">
                  <c:v>1.2768694724843566</c:v>
                </c:pt>
                <c:pt idx="39">
                  <c:v>0.94735868761559694</c:v>
                </c:pt>
                <c:pt idx="40">
                  <c:v>-0.52794337105377198</c:v>
                </c:pt>
                <c:pt idx="41">
                  <c:v>-1.1345945110392122</c:v>
                </c:pt>
                <c:pt idx="42">
                  <c:v>-1.2082802189963027</c:v>
                </c:pt>
                <c:pt idx="43">
                  <c:v>-1.8382058352166621</c:v>
                </c:pt>
                <c:pt idx="44">
                  <c:v>-1.5060805131906096</c:v>
                </c:pt>
                <c:pt idx="45">
                  <c:v>1.5460058426062815</c:v>
                </c:pt>
                <c:pt idx="46">
                  <c:v>-1.2341764849280588</c:v>
                </c:pt>
                <c:pt idx="47">
                  <c:v>1.2488212843162634</c:v>
                </c:pt>
                <c:pt idx="48">
                  <c:v>0.85701470619130982</c:v>
                </c:pt>
                <c:pt idx="49">
                  <c:v>0.56282511927683576</c:v>
                </c:pt>
                <c:pt idx="50">
                  <c:v>-8.0613329701179307E-2</c:v>
                </c:pt>
                <c:pt idx="51">
                  <c:v>0.29222745553415164</c:v>
                </c:pt>
                <c:pt idx="52">
                  <c:v>-0.11212139998640991</c:v>
                </c:pt>
                <c:pt idx="53">
                  <c:v>1.4650256723591846</c:v>
                </c:pt>
                <c:pt idx="54">
                  <c:v>0.80989444027773971</c:v>
                </c:pt>
                <c:pt idx="55">
                  <c:v>-1.743611496013781</c:v>
                </c:pt>
                <c:pt idx="56">
                  <c:v>1.0308653771146836</c:v>
                </c:pt>
                <c:pt idx="57">
                  <c:v>1.0201954640522144</c:v>
                </c:pt>
                <c:pt idx="58">
                  <c:v>0.45931318305372615</c:v>
                </c:pt>
                <c:pt idx="59">
                  <c:v>-2.1268386998326752</c:v>
                </c:pt>
                <c:pt idx="60">
                  <c:v>-1.2882000215347236</c:v>
                </c:pt>
                <c:pt idx="61">
                  <c:v>0.85125155065414371</c:v>
                </c:pt>
                <c:pt idx="62">
                  <c:v>1.0177750924871265</c:v>
                </c:pt>
                <c:pt idx="63">
                  <c:v>-0.4001823102251173</c:v>
                </c:pt>
                <c:pt idx="64">
                  <c:v>-1.3755070880945246</c:v>
                </c:pt>
                <c:pt idx="65">
                  <c:v>0.91279222058961051</c:v>
                </c:pt>
                <c:pt idx="66">
                  <c:v>-1.2341764849280588</c:v>
                </c:pt>
                <c:pt idx="67">
                  <c:v>2.8986682971928527E-2</c:v>
                </c:pt>
                <c:pt idx="68">
                  <c:v>0.48094237817272079</c:v>
                </c:pt>
                <c:pt idx="69">
                  <c:v>1.4991290665515058</c:v>
                </c:pt>
                <c:pt idx="70">
                  <c:v>1.3253495645803615</c:v>
                </c:pt>
                <c:pt idx="71">
                  <c:v>0.60125132919904378</c:v>
                </c:pt>
                <c:pt idx="72">
                  <c:v>1.2431103631364924</c:v>
                </c:pt>
                <c:pt idx="73">
                  <c:v>0.54883240760685226</c:v>
                </c:pt>
                <c:pt idx="74">
                  <c:v>0.12094919428658316</c:v>
                </c:pt>
                <c:pt idx="75">
                  <c:v>-1.2341764849280588</c:v>
                </c:pt>
                <c:pt idx="76">
                  <c:v>-2.0616297713832079</c:v>
                </c:pt>
                <c:pt idx="77">
                  <c:v>0.76664452856564425</c:v>
                </c:pt>
                <c:pt idx="78">
                  <c:v>0.43717740362915697</c:v>
                </c:pt>
                <c:pt idx="79">
                  <c:v>-6.5244623931634285E-2</c:v>
                </c:pt>
                <c:pt idx="80">
                  <c:v>0.4978962781252117</c:v>
                </c:pt>
                <c:pt idx="81">
                  <c:v>-1.3755070880945246</c:v>
                </c:pt>
                <c:pt idx="82">
                  <c:v>-1.4064985393017628</c:v>
                </c:pt>
                <c:pt idx="83">
                  <c:v>-1.5417509570212935</c:v>
                </c:pt>
                <c:pt idx="84">
                  <c:v>-6.5244623931634285E-2</c:v>
                </c:pt>
                <c:pt idx="85">
                  <c:v>-1.8893077170095038</c:v>
                </c:pt>
                <c:pt idx="86">
                  <c:v>4.2684815196928426E-2</c:v>
                </c:pt>
                <c:pt idx="87">
                  <c:v>-0.38938042602793155</c:v>
                </c:pt>
                <c:pt idx="88">
                  <c:v>0.78851685026595575</c:v>
                </c:pt>
                <c:pt idx="89">
                  <c:v>1.069641971958037</c:v>
                </c:pt>
                <c:pt idx="90">
                  <c:v>-0.64707133563109109</c:v>
                </c:pt>
                <c:pt idx="91">
                  <c:v>0.22739144268615069</c:v>
                </c:pt>
                <c:pt idx="92">
                  <c:v>0.98322251345813783</c:v>
                </c:pt>
                <c:pt idx="93">
                  <c:v>-1.3164156863719279</c:v>
                </c:pt>
                <c:pt idx="94">
                  <c:v>-0.69036842840295687</c:v>
                </c:pt>
                <c:pt idx="95">
                  <c:v>1.5107084405361049</c:v>
                </c:pt>
                <c:pt idx="96">
                  <c:v>1.3165573655538232</c:v>
                </c:pt>
                <c:pt idx="97">
                  <c:v>-0.24984158563438408</c:v>
                </c:pt>
                <c:pt idx="98">
                  <c:v>3.5193047793333022E-2</c:v>
                </c:pt>
                <c:pt idx="99">
                  <c:v>-1.3164156863719279</c:v>
                </c:pt>
                <c:pt idx="100">
                  <c:v>-1.8382058352166621</c:v>
                </c:pt>
                <c:pt idx="101">
                  <c:v>0.99818569531033841</c:v>
                </c:pt>
                <c:pt idx="102">
                  <c:v>0.92356332952086151</c:v>
                </c:pt>
                <c:pt idx="103">
                  <c:v>-0.64707133563109109</c:v>
                </c:pt>
                <c:pt idx="104">
                  <c:v>-0.55314898691485748</c:v>
                </c:pt>
                <c:pt idx="105">
                  <c:v>1.4559229896764463</c:v>
                </c:pt>
                <c:pt idx="106">
                  <c:v>-0.7357445617826246</c:v>
                </c:pt>
                <c:pt idx="107">
                  <c:v>0.68411791505337383</c:v>
                </c:pt>
                <c:pt idx="108">
                  <c:v>1.2805471214032271</c:v>
                </c:pt>
                <c:pt idx="109">
                  <c:v>2.2062442628167096E-2</c:v>
                </c:pt>
                <c:pt idx="110">
                  <c:v>-0.17847527658274151</c:v>
                </c:pt>
                <c:pt idx="111">
                  <c:v>0.61989403575993351</c:v>
                </c:pt>
                <c:pt idx="112">
                  <c:v>2.2062442628167096E-2</c:v>
                </c:pt>
                <c:pt idx="113">
                  <c:v>-1.5417509570212935</c:v>
                </c:pt>
                <c:pt idx="114">
                  <c:v>4.9460145856850303E-2</c:v>
                </c:pt>
                <c:pt idx="115">
                  <c:v>-1.6576291032232453</c:v>
                </c:pt>
                <c:pt idx="116">
                  <c:v>0.34799000749738279</c:v>
                </c:pt>
                <c:pt idx="117">
                  <c:v>1.3253495645803615</c:v>
                </c:pt>
                <c:pt idx="118">
                  <c:v>0.96289582510253591</c:v>
                </c:pt>
                <c:pt idx="119">
                  <c:v>0.73775809956406924</c:v>
                </c:pt>
                <c:pt idx="120">
                  <c:v>0.42313804391474991</c:v>
                </c:pt>
                <c:pt idx="121">
                  <c:v>0.65965783626873187</c:v>
                </c:pt>
                <c:pt idx="122">
                  <c:v>-1.3164156863719279</c:v>
                </c:pt>
                <c:pt idx="123">
                  <c:v>-0.98217118278619764</c:v>
                </c:pt>
                <c:pt idx="124">
                  <c:v>0.15777805789661783</c:v>
                </c:pt>
                <c:pt idx="125">
                  <c:v>1.2140263890240182</c:v>
                </c:pt>
                <c:pt idx="126">
                  <c:v>1.6446172182938503</c:v>
                </c:pt>
                <c:pt idx="127">
                  <c:v>2.8986682971928527E-2</c:v>
                </c:pt>
                <c:pt idx="128">
                  <c:v>7.2756849178266206E-2</c:v>
                </c:pt>
                <c:pt idx="129">
                  <c:v>-1.743611496013781</c:v>
                </c:pt>
                <c:pt idx="130">
                  <c:v>-0.28765281085516731</c:v>
                </c:pt>
                <c:pt idx="131">
                  <c:v>1.3797619736795124</c:v>
                </c:pt>
                <c:pt idx="132">
                  <c:v>0.21046284841592386</c:v>
                </c:pt>
                <c:pt idx="133">
                  <c:v>0.32458167779607366</c:v>
                </c:pt>
                <c:pt idx="134">
                  <c:v>-1.3340744144422028E-2</c:v>
                </c:pt>
                <c:pt idx="135">
                  <c:v>0.99322424255430874</c:v>
                </c:pt>
                <c:pt idx="136">
                  <c:v>0.24402215761936863</c:v>
                </c:pt>
                <c:pt idx="137">
                  <c:v>-0.16992178309596331</c:v>
                </c:pt>
                <c:pt idx="138">
                  <c:v>0.4978962781252117</c:v>
                </c:pt>
                <c:pt idx="139">
                  <c:v>-1.1830746031352171</c:v>
                </c:pt>
                <c:pt idx="140">
                  <c:v>-1.3755070880945246</c:v>
                </c:pt>
                <c:pt idx="141">
                  <c:v>-0.78340951404401138</c:v>
                </c:pt>
                <c:pt idx="142">
                  <c:v>-0.7357445617826246</c:v>
                </c:pt>
                <c:pt idx="143">
                  <c:v>-0.7357445617826246</c:v>
                </c:pt>
                <c:pt idx="144">
                  <c:v>0.67021833249891616</c:v>
                </c:pt>
                <c:pt idx="145">
                  <c:v>-0.28765281085516731</c:v>
                </c:pt>
                <c:pt idx="146">
                  <c:v>0.10834694652233146</c:v>
                </c:pt>
                <c:pt idx="147">
                  <c:v>0.10198224516658744</c:v>
                </c:pt>
                <c:pt idx="148">
                  <c:v>2.2062442628167096E-2</c:v>
                </c:pt>
                <c:pt idx="149">
                  <c:v>-1.9433312536161689</c:v>
                </c:pt>
                <c:pt idx="150">
                  <c:v>0.57451790238026601</c:v>
                </c:pt>
                <c:pt idx="151">
                  <c:v>-0.75136730722031775</c:v>
                </c:pt>
                <c:pt idx="152">
                  <c:v>0.82487343175265682</c:v>
                </c:pt>
                <c:pt idx="153">
                  <c:v>-0.96227245666550787</c:v>
                </c:pt>
                <c:pt idx="154">
                  <c:v>-6.5244623931634285E-2</c:v>
                </c:pt>
                <c:pt idx="155">
                  <c:v>1.6789456715046989</c:v>
                </c:pt>
                <c:pt idx="156">
                  <c:v>-1.6576291032232453</c:v>
                </c:pt>
                <c:pt idx="157">
                  <c:v>-1.0024978711418</c:v>
                </c:pt>
                <c:pt idx="158">
                  <c:v>-1.9433312536161689</c:v>
                </c:pt>
                <c:pt idx="159">
                  <c:v>0.23851103658401715</c:v>
                </c:pt>
                <c:pt idx="160">
                  <c:v>1.6557879211643283</c:v>
                </c:pt>
                <c:pt idx="161">
                  <c:v>0.72132021429175797</c:v>
                </c:pt>
                <c:pt idx="162">
                  <c:v>-1.5060805131906096</c:v>
                </c:pt>
                <c:pt idx="163">
                  <c:v>1.4814895888522766</c:v>
                </c:pt>
                <c:pt idx="164">
                  <c:v>-1.5788205936754671</c:v>
                </c:pt>
                <c:pt idx="165">
                  <c:v>-0.69036842840295687</c:v>
                </c:pt>
                <c:pt idx="166">
                  <c:v>1.090066275039226</c:v>
                </c:pt>
                <c:pt idx="167">
                  <c:v>0.22739144268615069</c:v>
                </c:pt>
                <c:pt idx="168">
                  <c:v>-1.6996428901908223</c:v>
                </c:pt>
                <c:pt idx="169">
                  <c:v>-1.2082802189963027</c:v>
                </c:pt>
                <c:pt idx="170">
                  <c:v>4.9460145856850303E-2</c:v>
                </c:pt>
                <c:pt idx="171">
                  <c:v>0.78231909310911862</c:v>
                </c:pt>
                <c:pt idx="172">
                  <c:v>0.98322251345813783</c:v>
                </c:pt>
                <c:pt idx="173">
                  <c:v>-0.50339252112095378</c:v>
                </c:pt>
                <c:pt idx="174">
                  <c:v>1.0250176917559175</c:v>
                </c:pt>
                <c:pt idx="175">
                  <c:v>1.2021374954147166</c:v>
                </c:pt>
                <c:pt idx="176">
                  <c:v>8.0598964503539906E-3</c:v>
                </c:pt>
                <c:pt idx="177">
                  <c:v>0.19900628899712414</c:v>
                </c:pt>
                <c:pt idx="178">
                  <c:v>8.912280081687092E-2</c:v>
                </c:pt>
                <c:pt idx="179">
                  <c:v>-0.35769630012523096</c:v>
                </c:pt>
                <c:pt idx="180">
                  <c:v>1.0250176917559175</c:v>
                </c:pt>
                <c:pt idx="181">
                  <c:v>0.41451073987659176</c:v>
                </c:pt>
                <c:pt idx="182">
                  <c:v>0.88252267476759605</c:v>
                </c:pt>
                <c:pt idx="183">
                  <c:v>-0.54046215777512774</c:v>
                </c:pt>
                <c:pt idx="184">
                  <c:v>-0.67571457549465819</c:v>
                </c:pt>
                <c:pt idx="185">
                  <c:v>-1.2341764849280588</c:v>
                </c:pt>
                <c:pt idx="186">
                  <c:v>-0.81657623566978488</c:v>
                </c:pt>
                <c:pt idx="187">
                  <c:v>-0.69036842840295687</c:v>
                </c:pt>
                <c:pt idx="188">
                  <c:v>0.34305446322889349</c:v>
                </c:pt>
                <c:pt idx="189">
                  <c:v>0.48945734188718354</c:v>
                </c:pt>
                <c:pt idx="190">
                  <c:v>0.45052098402718777</c:v>
                </c:pt>
                <c:pt idx="191">
                  <c:v>0.20475192723615263</c:v>
                </c:pt>
                <c:pt idx="192">
                  <c:v>1.1078579454169615</c:v>
                </c:pt>
                <c:pt idx="193">
                  <c:v>1.0511089354252718</c:v>
                </c:pt>
                <c:pt idx="194">
                  <c:v>0.88531486167172579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0-9D4C-AC6F-E5A02B4D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Model'!$E$2:$E$196</c:f>
              <c:numCache>
                <c:formatCode>General</c:formatCode>
                <c:ptCount val="195"/>
                <c:pt idx="0">
                  <c:v>0.66691007979782102</c:v>
                </c:pt>
                <c:pt idx="1">
                  <c:v>-1.0596647870431</c:v>
                </c:pt>
                <c:pt idx="2">
                  <c:v>-1.3149214225154799</c:v>
                </c:pt>
                <c:pt idx="3">
                  <c:v>-0.55861450983841099</c:v>
                </c:pt>
                <c:pt idx="4">
                  <c:v>2.0459576112041198</c:v>
                </c:pt>
                <c:pt idx="5">
                  <c:v>5.2662074956640402E-2</c:v>
                </c:pt>
                <c:pt idx="6">
                  <c:v>0.72713166126352202</c:v>
                </c:pt>
                <c:pt idx="7">
                  <c:v>-1.27237864993675</c:v>
                </c:pt>
                <c:pt idx="8">
                  <c:v>-0.36479950159052799</c:v>
                </c:pt>
                <c:pt idx="9">
                  <c:v>-1.0029410902714599</c:v>
                </c:pt>
                <c:pt idx="10">
                  <c:v>-0.71316891381888203</c:v>
                </c:pt>
                <c:pt idx="11">
                  <c:v>-0.39599511834782902</c:v>
                </c:pt>
                <c:pt idx="12">
                  <c:v>-0.20690733443047801</c:v>
                </c:pt>
                <c:pt idx="13">
                  <c:v>-0.71932260641327195</c:v>
                </c:pt>
                <c:pt idx="14">
                  <c:v>2.6444660480059601E-2</c:v>
                </c:pt>
                <c:pt idx="15">
                  <c:v>-1.7687109966885901</c:v>
                </c:pt>
                <c:pt idx="16">
                  <c:v>-1.54181620960203</c:v>
                </c:pt>
                <c:pt idx="17">
                  <c:v>0.646078214734357</c:v>
                </c:pt>
                <c:pt idx="18">
                  <c:v>0.14571376935422201</c:v>
                </c:pt>
                <c:pt idx="19">
                  <c:v>-1.1872931047792901</c:v>
                </c:pt>
                <c:pt idx="20">
                  <c:v>0.57114149514151402</c:v>
                </c:pt>
                <c:pt idx="21">
                  <c:v>-0.34856622184811598</c:v>
                </c:pt>
                <c:pt idx="22">
                  <c:v>2.3295760950623201</c:v>
                </c:pt>
                <c:pt idx="23">
                  <c:v>2.2728523982906799</c:v>
                </c:pt>
                <c:pt idx="24">
                  <c:v>0.20057591670727001</c:v>
                </c:pt>
                <c:pt idx="25">
                  <c:v>0.514417798369876</c:v>
                </c:pt>
                <c:pt idx="26">
                  <c:v>0.86894090319261896</c:v>
                </c:pt>
                <c:pt idx="27">
                  <c:v>0.24498023870459101</c:v>
                </c:pt>
                <c:pt idx="28">
                  <c:v>4.6447300003854601E-2</c:v>
                </c:pt>
                <c:pt idx="29">
                  <c:v>0.78385535803516104</c:v>
                </c:pt>
                <c:pt idx="30">
                  <c:v>0.68853375071709899</c:v>
                </c:pt>
                <c:pt idx="31">
                  <c:v>1.37945417413737</c:v>
                </c:pt>
                <c:pt idx="32">
                  <c:v>-0.73350353060618201</c:v>
                </c:pt>
                <c:pt idx="33">
                  <c:v>0.86894090319261896</c:v>
                </c:pt>
                <c:pt idx="34">
                  <c:v>8.8990072582583499E-2</c:v>
                </c:pt>
                <c:pt idx="35">
                  <c:v>1.1383784628578999</c:v>
                </c:pt>
                <c:pt idx="36">
                  <c:v>3.22663758109447E-2</c:v>
                </c:pt>
                <c:pt idx="37">
                  <c:v>2.0743194595899399</c:v>
                </c:pt>
                <c:pt idx="38">
                  <c:v>1.1951021596295399</c:v>
                </c:pt>
                <c:pt idx="39">
                  <c:v>1.7056154305742901</c:v>
                </c:pt>
                <c:pt idx="40">
                  <c:v>1.46453971929482</c:v>
                </c:pt>
                <c:pt idx="41">
                  <c:v>-1.0454838628501899</c:v>
                </c:pt>
                <c:pt idx="42">
                  <c:v>0.147265342864147</c:v>
                </c:pt>
                <c:pt idx="43">
                  <c:v>-0.73350353060618201</c:v>
                </c:pt>
                <c:pt idx="44">
                  <c:v>-1.5134543612162099</c:v>
                </c:pt>
                <c:pt idx="45">
                  <c:v>0.74131258545643197</c:v>
                </c:pt>
                <c:pt idx="46">
                  <c:v>-1.32910234670839</c:v>
                </c:pt>
                <c:pt idx="47">
                  <c:v>0.670407964491883</c:v>
                </c:pt>
                <c:pt idx="48">
                  <c:v>0.31420654607326198</c:v>
                </c:pt>
                <c:pt idx="49">
                  <c:v>0.23079931451168101</c:v>
                </c:pt>
                <c:pt idx="50">
                  <c:v>1.22346400801536</c:v>
                </c:pt>
                <c:pt idx="51">
                  <c:v>1.34745334306437E-2</c:v>
                </c:pt>
                <c:pt idx="52">
                  <c:v>0.27334208709040902</c:v>
                </c:pt>
                <c:pt idx="53">
                  <c:v>0.78784142560620596</c:v>
                </c:pt>
                <c:pt idx="54">
                  <c:v>6.7801748555631702E-2</c:v>
                </c:pt>
                <c:pt idx="55">
                  <c:v>-0.87531277253527895</c:v>
                </c:pt>
                <c:pt idx="56">
                  <c:v>2.5139281095701498</c:v>
                </c:pt>
                <c:pt idx="57">
                  <c:v>-0.26553303224016001</c:v>
                </c:pt>
                <c:pt idx="58">
                  <c:v>-0.87531277253527895</c:v>
                </c:pt>
                <c:pt idx="59">
                  <c:v>-1.38582604348003</c:v>
                </c:pt>
                <c:pt idx="60">
                  <c:v>-0.87531277253527895</c:v>
                </c:pt>
                <c:pt idx="61">
                  <c:v>0.15989469354713201</c:v>
                </c:pt>
                <c:pt idx="62">
                  <c:v>0.27334208709040902</c:v>
                </c:pt>
                <c:pt idx="63">
                  <c:v>-0.37898042578343699</c:v>
                </c:pt>
                <c:pt idx="64">
                  <c:v>-0.73350353060618201</c:v>
                </c:pt>
                <c:pt idx="65">
                  <c:v>0.93984552415716804</c:v>
                </c:pt>
                <c:pt idx="66">
                  <c:v>-0.46406597094089602</c:v>
                </c:pt>
                <c:pt idx="67">
                  <c:v>4.2051179076852902E-3</c:v>
                </c:pt>
                <c:pt idx="68">
                  <c:v>1.62052988541683</c:v>
                </c:pt>
                <c:pt idx="69">
                  <c:v>-1.0313029386572801</c:v>
                </c:pt>
                <c:pt idx="70">
                  <c:v>-0.29389488062598002</c:v>
                </c:pt>
                <c:pt idx="71">
                  <c:v>0.53813263503158604</c:v>
                </c:pt>
                <c:pt idx="72">
                  <c:v>0.59950334352733403</c:v>
                </c:pt>
                <c:pt idx="73">
                  <c:v>0.137125935451922</c:v>
                </c:pt>
                <c:pt idx="74">
                  <c:v>1.6063489612239199</c:v>
                </c:pt>
                <c:pt idx="75">
                  <c:v>-1.01712201446437</c:v>
                </c:pt>
                <c:pt idx="76">
                  <c:v>-1.52763528540912</c:v>
                </c:pt>
                <c:pt idx="77">
                  <c:v>-0.37898042578343699</c:v>
                </c:pt>
                <c:pt idx="78">
                  <c:v>0.14571376935422201</c:v>
                </c:pt>
                <c:pt idx="79">
                  <c:v>0.57114149514151402</c:v>
                </c:pt>
                <c:pt idx="80">
                  <c:v>-1.0454838628501899</c:v>
                </c:pt>
                <c:pt idx="81">
                  <c:v>-1.0880266354289201</c:v>
                </c:pt>
                <c:pt idx="82">
                  <c:v>0.24498023870459101</c:v>
                </c:pt>
                <c:pt idx="83">
                  <c:v>-0.23717118385434</c:v>
                </c:pt>
                <c:pt idx="84">
                  <c:v>0.93867657049249598</c:v>
                </c:pt>
                <c:pt idx="85">
                  <c:v>-0.56333244029126495</c:v>
                </c:pt>
                <c:pt idx="86">
                  <c:v>-8.0094021561819398E-2</c:v>
                </c:pt>
                <c:pt idx="87">
                  <c:v>-1.28655957412966</c:v>
                </c:pt>
                <c:pt idx="88">
                  <c:v>0.25916116289750002</c:v>
                </c:pt>
                <c:pt idx="89">
                  <c:v>-1.28655957412966</c:v>
                </c:pt>
                <c:pt idx="90">
                  <c:v>-0.48913623624283797</c:v>
                </c:pt>
                <c:pt idx="91">
                  <c:v>-1.11638848381474</c:v>
                </c:pt>
                <c:pt idx="92">
                  <c:v>0.27334208709040902</c:v>
                </c:pt>
                <c:pt idx="93">
                  <c:v>-0.166266562889791</c:v>
                </c:pt>
                <c:pt idx="94">
                  <c:v>-0.71932260641327195</c:v>
                </c:pt>
                <c:pt idx="95">
                  <c:v>1.1383784628578999</c:v>
                </c:pt>
                <c:pt idx="96">
                  <c:v>-0.22299025966143099</c:v>
                </c:pt>
                <c:pt idx="97">
                  <c:v>6.5702113062308096E-2</c:v>
                </c:pt>
                <c:pt idx="98">
                  <c:v>-2.2073671850953498</c:v>
                </c:pt>
                <c:pt idx="99">
                  <c:v>-0.123723790311062</c:v>
                </c:pt>
                <c:pt idx="100">
                  <c:v>-0.49242781932671598</c:v>
                </c:pt>
                <c:pt idx="101">
                  <c:v>0.81221720642098105</c:v>
                </c:pt>
                <c:pt idx="102">
                  <c:v>0.23079931451168101</c:v>
                </c:pt>
                <c:pt idx="103">
                  <c:v>0.61368426772024398</c:v>
                </c:pt>
                <c:pt idx="104">
                  <c:v>-1.07384571123601</c:v>
                </c:pt>
                <c:pt idx="105">
                  <c:v>-0.123723790311062</c:v>
                </c:pt>
                <c:pt idx="106">
                  <c:v>-0.77604630318491097</c:v>
                </c:pt>
                <c:pt idx="107">
                  <c:v>-0.19462841127561101</c:v>
                </c:pt>
                <c:pt idx="108">
                  <c:v>-0.60587521286999402</c:v>
                </c:pt>
                <c:pt idx="109">
                  <c:v>-1.02763967677851E-2</c:v>
                </c:pt>
                <c:pt idx="110">
                  <c:v>1.20928308382245</c:v>
                </c:pt>
                <c:pt idx="111">
                  <c:v>0.135561444444117</c:v>
                </c:pt>
                <c:pt idx="112">
                  <c:v>-1.58435898218076</c:v>
                </c:pt>
                <c:pt idx="113">
                  <c:v>-2.4627968745684101</c:v>
                </c:pt>
                <c:pt idx="114">
                  <c:v>-0.59169428867708396</c:v>
                </c:pt>
                <c:pt idx="115">
                  <c:v>-1.02763967677851E-2</c:v>
                </c:pt>
                <c:pt idx="116">
                  <c:v>0.372608556440778</c:v>
                </c:pt>
                <c:pt idx="117">
                  <c:v>1.93251021766085</c:v>
                </c:pt>
                <c:pt idx="118">
                  <c:v>-0.87531277253527895</c:v>
                </c:pt>
                <c:pt idx="119">
                  <c:v>3.1520696982510898</c:v>
                </c:pt>
                <c:pt idx="120">
                  <c:v>-0.63423706125581303</c:v>
                </c:pt>
                <c:pt idx="121">
                  <c:v>-0.57751336448417501</c:v>
                </c:pt>
                <c:pt idx="122">
                  <c:v>-1.54181620960203</c:v>
                </c:pt>
                <c:pt idx="123">
                  <c:v>-0.44952432283698901</c:v>
                </c:pt>
                <c:pt idx="124">
                  <c:v>1.32273047736573</c:v>
                </c:pt>
                <c:pt idx="125">
                  <c:v>6.06282241967636E-2</c:v>
                </c:pt>
                <c:pt idx="126">
                  <c:v>-0.25135210804725</c:v>
                </c:pt>
                <c:pt idx="127">
                  <c:v>2.1349173764119898E-2</c:v>
                </c:pt>
                <c:pt idx="128">
                  <c:v>-0.47824689513380603</c:v>
                </c:pt>
                <c:pt idx="129">
                  <c:v>-1.3007404983225701</c:v>
                </c:pt>
                <c:pt idx="130">
                  <c:v>-1.0234316711449601E-2</c:v>
                </c:pt>
                <c:pt idx="131">
                  <c:v>-1.0313029386572801</c:v>
                </c:pt>
                <c:pt idx="132">
                  <c:v>-9.9586043955160505E-2</c:v>
                </c:pt>
                <c:pt idx="133">
                  <c:v>-0.110887364822968</c:v>
                </c:pt>
                <c:pt idx="134">
                  <c:v>1.98923391443249</c:v>
                </c:pt>
                <c:pt idx="135">
                  <c:v>0.77461386445883695</c:v>
                </c:pt>
                <c:pt idx="136">
                  <c:v>1.16674031124372</c:v>
                </c:pt>
                <c:pt idx="137">
                  <c:v>0.47187502579114698</c:v>
                </c:pt>
                <c:pt idx="138">
                  <c:v>0.54277964675569601</c:v>
                </c:pt>
                <c:pt idx="139">
                  <c:v>-1.1447503322005601</c:v>
                </c:pt>
                <c:pt idx="140">
                  <c:v>-0.30807580481888902</c:v>
                </c:pt>
                <c:pt idx="141">
                  <c:v>-0.66202089091416805</c:v>
                </c:pt>
                <c:pt idx="142">
                  <c:v>-0.32225672901179903</c:v>
                </c:pt>
                <c:pt idx="143">
                  <c:v>-0.123723790311062</c:v>
                </c:pt>
                <c:pt idx="144">
                  <c:v>0.96820737254298805</c:v>
                </c:pt>
                <c:pt idx="145">
                  <c:v>1.10029512114949E-2</c:v>
                </c:pt>
                <c:pt idx="146">
                  <c:v>2.0317766870112099</c:v>
                </c:pt>
                <c:pt idx="147">
                  <c:v>5.0903363873176302E-2</c:v>
                </c:pt>
                <c:pt idx="148">
                  <c:v>0.25916116289750002</c:v>
                </c:pt>
                <c:pt idx="149">
                  <c:v>-0.67088878395337503</c:v>
                </c:pt>
                <c:pt idx="150">
                  <c:v>0.54277964675569601</c:v>
                </c:pt>
                <c:pt idx="151">
                  <c:v>-8.3623361475831395E-2</c:v>
                </c:pt>
                <c:pt idx="152">
                  <c:v>0.202437466125861</c:v>
                </c:pt>
                <c:pt idx="153">
                  <c:v>-0.26553303224016001</c:v>
                </c:pt>
                <c:pt idx="154">
                  <c:v>-0.67677983383454199</c:v>
                </c:pt>
                <c:pt idx="155">
                  <c:v>-0.166266562889791</c:v>
                </c:pt>
                <c:pt idx="156">
                  <c:v>-0.37249034864964498</c:v>
                </c:pt>
                <c:pt idx="157">
                  <c:v>-1.9388820870035099</c:v>
                </c:pt>
                <c:pt idx="158">
                  <c:v>-1.8254346934602299</c:v>
                </c:pt>
                <c:pt idx="159">
                  <c:v>3.22663758109447E-2</c:v>
                </c:pt>
                <c:pt idx="160">
                  <c:v>0.29437523520098402</c:v>
                </c:pt>
                <c:pt idx="161">
                  <c:v>3.70512574177457</c:v>
                </c:pt>
                <c:pt idx="162">
                  <c:v>-0.77604630318491097</c:v>
                </c:pt>
                <c:pt idx="163">
                  <c:v>1.0249310693146201</c:v>
                </c:pt>
                <c:pt idx="164">
                  <c:v>-0.27971395643307001</c:v>
                </c:pt>
                <c:pt idx="165">
                  <c:v>0.117351920968403</c:v>
                </c:pt>
                <c:pt idx="166">
                  <c:v>-0.37898042578343699</c:v>
                </c:pt>
                <c:pt idx="167">
                  <c:v>0.47221041287059301</c:v>
                </c:pt>
                <c:pt idx="168">
                  <c:v>-1.13056940800765</c:v>
                </c:pt>
                <c:pt idx="169">
                  <c:v>-0.53497059190544505</c:v>
                </c:pt>
                <c:pt idx="170">
                  <c:v>-0.15452015105894701</c:v>
                </c:pt>
                <c:pt idx="171">
                  <c:v>-0.407342274169257</c:v>
                </c:pt>
                <c:pt idx="172">
                  <c:v>0.514417798369876</c:v>
                </c:pt>
                <c:pt idx="173">
                  <c:v>-0.25135210804725</c:v>
                </c:pt>
                <c:pt idx="174">
                  <c:v>-1.1589312563934699</c:v>
                </c:pt>
                <c:pt idx="175">
                  <c:v>0.79803628222807099</c:v>
                </c:pt>
                <c:pt idx="176">
                  <c:v>-0.47824689513380603</c:v>
                </c:pt>
                <c:pt idx="177">
                  <c:v>0.39443008467248197</c:v>
                </c:pt>
                <c:pt idx="178">
                  <c:v>-0.57751336448417501</c:v>
                </c:pt>
                <c:pt idx="179">
                  <c:v>0.71295073707061196</c:v>
                </c:pt>
                <c:pt idx="180">
                  <c:v>-2.2574678351702699E-2</c:v>
                </c:pt>
                <c:pt idx="181">
                  <c:v>0.31588485966913898</c:v>
                </c:pt>
                <c:pt idx="182">
                  <c:v>0.826398130613891</c:v>
                </c:pt>
                <c:pt idx="183">
                  <c:v>-1.59853990637367</c:v>
                </c:pt>
                <c:pt idx="184">
                  <c:v>-1.54181620960203</c:v>
                </c:pt>
                <c:pt idx="185">
                  <c:v>-0.60587521286999402</c:v>
                </c:pt>
                <c:pt idx="186">
                  <c:v>0.41515132901950702</c:v>
                </c:pt>
                <c:pt idx="187">
                  <c:v>0.55696057094860496</c:v>
                </c:pt>
                <c:pt idx="188">
                  <c:v>-0.29773665515210201</c:v>
                </c:pt>
                <c:pt idx="189">
                  <c:v>-0.64841798544872298</c:v>
                </c:pt>
                <c:pt idx="190">
                  <c:v>0.33309886391445898</c:v>
                </c:pt>
                <c:pt idx="191">
                  <c:v>-1.02763967677851E-2</c:v>
                </c:pt>
                <c:pt idx="192">
                  <c:v>-2.4457320960694001E-2</c:v>
                </c:pt>
                <c:pt idx="193">
                  <c:v>2.6982801240779701</c:v>
                </c:pt>
                <c:pt idx="194">
                  <c:v>1.9041483692750301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1-D74A-BF01-DBE1727E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Sample quantiles </a:t>
            </a:r>
            <a:r>
              <a:rPr lang="en-US" baseline="0"/>
              <a:t>against normally distributed quantiles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Model'!$W$1</c:f>
              <c:strCache>
                <c:ptCount val="1"/>
                <c:pt idx="0">
                  <c:v>standard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6392525066858758E-4"/>
                  <c:y val="-7.0688405797101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Model'!$V$2:$V$196</c:f>
              <c:numCache>
                <c:formatCode>0.000</c:formatCode>
                <c:ptCount val="195"/>
                <c:pt idx="0">
                  <c:v>-1.5660000000000001</c:v>
                </c:pt>
                <c:pt idx="1">
                  <c:v>-1.0940000000000001</c:v>
                </c:pt>
                <c:pt idx="2">
                  <c:v>-1.0509999999999999</c:v>
                </c:pt>
                <c:pt idx="3">
                  <c:v>-0.92100000000000004</c:v>
                </c:pt>
                <c:pt idx="4">
                  <c:v>-0.75700000000000001</c:v>
                </c:pt>
                <c:pt idx="5">
                  <c:v>-0.73099999999999998</c:v>
                </c:pt>
                <c:pt idx="6">
                  <c:v>-0.72099999999999997</c:v>
                </c:pt>
                <c:pt idx="7">
                  <c:v>-0.71</c:v>
                </c:pt>
                <c:pt idx="8">
                  <c:v>-0.69799999999999995</c:v>
                </c:pt>
                <c:pt idx="9">
                  <c:v>-0.66</c:v>
                </c:pt>
                <c:pt idx="10">
                  <c:v>-0.59499999999999997</c:v>
                </c:pt>
                <c:pt idx="11">
                  <c:v>-0.57199999999999995</c:v>
                </c:pt>
                <c:pt idx="12">
                  <c:v>-0.56599999999999995</c:v>
                </c:pt>
                <c:pt idx="13">
                  <c:v>-0.53900000000000003</c:v>
                </c:pt>
                <c:pt idx="14">
                  <c:v>-0.48899999999999999</c:v>
                </c:pt>
                <c:pt idx="15">
                  <c:v>-0.48599999999999999</c:v>
                </c:pt>
                <c:pt idx="16">
                  <c:v>-0.44900000000000001</c:v>
                </c:pt>
                <c:pt idx="17">
                  <c:v>-0.41899999999999998</c:v>
                </c:pt>
                <c:pt idx="18">
                  <c:v>-0.40799999999999997</c:v>
                </c:pt>
                <c:pt idx="19">
                  <c:v>-0.40699999999999997</c:v>
                </c:pt>
                <c:pt idx="20">
                  <c:v>-0.39800000000000002</c:v>
                </c:pt>
                <c:pt idx="21">
                  <c:v>-0.39700000000000002</c:v>
                </c:pt>
                <c:pt idx="22">
                  <c:v>-0.372</c:v>
                </c:pt>
                <c:pt idx="23">
                  <c:v>-0.371</c:v>
                </c:pt>
                <c:pt idx="24">
                  <c:v>-0.35399999999999998</c:v>
                </c:pt>
                <c:pt idx="25">
                  <c:v>-0.35299999999999998</c:v>
                </c:pt>
                <c:pt idx="26">
                  <c:v>-0.35</c:v>
                </c:pt>
                <c:pt idx="27">
                  <c:v>-0.34300000000000003</c:v>
                </c:pt>
                <c:pt idx="28">
                  <c:v>-0.33</c:v>
                </c:pt>
                <c:pt idx="29">
                  <c:v>-0.309</c:v>
                </c:pt>
                <c:pt idx="30">
                  <c:v>-0.308</c:v>
                </c:pt>
                <c:pt idx="31">
                  <c:v>-0.30399999999999999</c:v>
                </c:pt>
                <c:pt idx="32">
                  <c:v>-0.29399999999999998</c:v>
                </c:pt>
                <c:pt idx="33">
                  <c:v>-0.27100000000000002</c:v>
                </c:pt>
                <c:pt idx="34">
                  <c:v>-0.26900000000000002</c:v>
                </c:pt>
                <c:pt idx="35">
                  <c:v>-0.26500000000000001</c:v>
                </c:pt>
                <c:pt idx="36">
                  <c:v>-0.248</c:v>
                </c:pt>
                <c:pt idx="37">
                  <c:v>-0.23499999999999999</c:v>
                </c:pt>
                <c:pt idx="38">
                  <c:v>-0.22700000000000001</c:v>
                </c:pt>
                <c:pt idx="39">
                  <c:v>-0.221</c:v>
                </c:pt>
                <c:pt idx="40">
                  <c:v>-0.214</c:v>
                </c:pt>
                <c:pt idx="41">
                  <c:v>-0.20200000000000001</c:v>
                </c:pt>
                <c:pt idx="42">
                  <c:v>-0.19900000000000001</c:v>
                </c:pt>
                <c:pt idx="43">
                  <c:v>-0.19400000000000001</c:v>
                </c:pt>
                <c:pt idx="44">
                  <c:v>-0.189</c:v>
                </c:pt>
                <c:pt idx="45">
                  <c:v>-0.17499999999999999</c:v>
                </c:pt>
                <c:pt idx="46">
                  <c:v>-0.17499999999999999</c:v>
                </c:pt>
                <c:pt idx="47">
                  <c:v>-0.153</c:v>
                </c:pt>
                <c:pt idx="48">
                  <c:v>-0.151</c:v>
                </c:pt>
                <c:pt idx="49">
                  <c:v>-0.14799999999999999</c:v>
                </c:pt>
                <c:pt idx="50">
                  <c:v>-0.14299999999999999</c:v>
                </c:pt>
                <c:pt idx="51">
                  <c:v>-0.13300000000000001</c:v>
                </c:pt>
                <c:pt idx="52">
                  <c:v>-0.13200000000000001</c:v>
                </c:pt>
                <c:pt idx="53">
                  <c:v>-0.13100000000000001</c:v>
                </c:pt>
                <c:pt idx="54">
                  <c:v>-0.124</c:v>
                </c:pt>
                <c:pt idx="55">
                  <c:v>-0.11799999999999999</c:v>
                </c:pt>
                <c:pt idx="56">
                  <c:v>-0.11700000000000001</c:v>
                </c:pt>
                <c:pt idx="57">
                  <c:v>-0.11700000000000001</c:v>
                </c:pt>
                <c:pt idx="58">
                  <c:v>-0.115</c:v>
                </c:pt>
                <c:pt idx="59">
                  <c:v>-0.1</c:v>
                </c:pt>
                <c:pt idx="60">
                  <c:v>-9.8000000000000004E-2</c:v>
                </c:pt>
                <c:pt idx="61">
                  <c:v>-9.2999999999999999E-2</c:v>
                </c:pt>
                <c:pt idx="62">
                  <c:v>-9.0999999999999998E-2</c:v>
                </c:pt>
                <c:pt idx="63">
                  <c:v>-0.09</c:v>
                </c:pt>
                <c:pt idx="64">
                  <c:v>-8.5999999999999993E-2</c:v>
                </c:pt>
                <c:pt idx="65">
                  <c:v>-8.3000000000000004E-2</c:v>
                </c:pt>
                <c:pt idx="66">
                  <c:v>-7.3999999999999996E-2</c:v>
                </c:pt>
                <c:pt idx="67">
                  <c:v>-7.3999999999999996E-2</c:v>
                </c:pt>
                <c:pt idx="68">
                  <c:v>-6.9000000000000006E-2</c:v>
                </c:pt>
                <c:pt idx="69">
                  <c:v>-6.9000000000000006E-2</c:v>
                </c:pt>
                <c:pt idx="70">
                  <c:v>-6.9000000000000006E-2</c:v>
                </c:pt>
                <c:pt idx="71">
                  <c:v>-6.4000000000000001E-2</c:v>
                </c:pt>
                <c:pt idx="72">
                  <c:v>-6.2E-2</c:v>
                </c:pt>
                <c:pt idx="73">
                  <c:v>-5.6000000000000001E-2</c:v>
                </c:pt>
                <c:pt idx="74">
                  <c:v>-5.1999999999999998E-2</c:v>
                </c:pt>
                <c:pt idx="75">
                  <c:v>-5.0999999999999997E-2</c:v>
                </c:pt>
                <c:pt idx="76">
                  <c:v>-5.0999999999999997E-2</c:v>
                </c:pt>
                <c:pt idx="77">
                  <c:v>-4.9000000000000002E-2</c:v>
                </c:pt>
                <c:pt idx="78">
                  <c:v>-4.5999999999999999E-2</c:v>
                </c:pt>
                <c:pt idx="79">
                  <c:v>-4.4999999999999998E-2</c:v>
                </c:pt>
                <c:pt idx="80">
                  <c:v>-4.4999999999999998E-2</c:v>
                </c:pt>
                <c:pt idx="81">
                  <c:v>-4.1000000000000002E-2</c:v>
                </c:pt>
                <c:pt idx="82">
                  <c:v>-3.1E-2</c:v>
                </c:pt>
                <c:pt idx="83">
                  <c:v>-2.7E-2</c:v>
                </c:pt>
                <c:pt idx="84">
                  <c:v>-2.4E-2</c:v>
                </c:pt>
                <c:pt idx="85">
                  <c:v>-2.1000000000000001E-2</c:v>
                </c:pt>
                <c:pt idx="86">
                  <c:v>-1.7999999999999999E-2</c:v>
                </c:pt>
                <c:pt idx="87">
                  <c:v>-1.7000000000000001E-2</c:v>
                </c:pt>
                <c:pt idx="88">
                  <c:v>-1.7000000000000001E-2</c:v>
                </c:pt>
                <c:pt idx="89">
                  <c:v>-1.2E-2</c:v>
                </c:pt>
                <c:pt idx="90">
                  <c:v>-8.9999999999999993E-3</c:v>
                </c:pt>
                <c:pt idx="91">
                  <c:v>-7.0000000000000001E-3</c:v>
                </c:pt>
                <c:pt idx="92">
                  <c:v>-7.0000000000000001E-3</c:v>
                </c:pt>
                <c:pt idx="93">
                  <c:v>-7.0000000000000001E-3</c:v>
                </c:pt>
                <c:pt idx="94">
                  <c:v>-5.0000000000000001E-3</c:v>
                </c:pt>
                <c:pt idx="95">
                  <c:v>-4.0000000000000001E-3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5.0000000000000001E-3</c:v>
                </c:pt>
                <c:pt idx="101">
                  <c:v>8.9999999999999993E-3</c:v>
                </c:pt>
                <c:pt idx="102">
                  <c:v>0.01</c:v>
                </c:pt>
                <c:pt idx="103">
                  <c:v>0.01</c:v>
                </c:pt>
                <c:pt idx="104">
                  <c:v>1.2E-2</c:v>
                </c:pt>
                <c:pt idx="105">
                  <c:v>1.4E-2</c:v>
                </c:pt>
                <c:pt idx="106">
                  <c:v>1.4999999999999999E-2</c:v>
                </c:pt>
                <c:pt idx="107">
                  <c:v>1.7999999999999999E-2</c:v>
                </c:pt>
                <c:pt idx="108">
                  <c:v>1.7999999999999999E-2</c:v>
                </c:pt>
                <c:pt idx="109">
                  <c:v>0.02</c:v>
                </c:pt>
                <c:pt idx="110">
                  <c:v>0.02</c:v>
                </c:pt>
                <c:pt idx="111">
                  <c:v>2.1000000000000001E-2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2.8000000000000001E-2</c:v>
                </c:pt>
                <c:pt idx="115">
                  <c:v>3.4000000000000002E-2</c:v>
                </c:pt>
                <c:pt idx="116">
                  <c:v>3.5000000000000003E-2</c:v>
                </c:pt>
                <c:pt idx="117">
                  <c:v>3.5999999999999997E-2</c:v>
                </c:pt>
                <c:pt idx="118">
                  <c:v>4.1000000000000002E-2</c:v>
                </c:pt>
                <c:pt idx="119">
                  <c:v>4.2999999999999997E-2</c:v>
                </c:pt>
                <c:pt idx="120">
                  <c:v>4.3999999999999997E-2</c:v>
                </c:pt>
                <c:pt idx="121">
                  <c:v>4.4999999999999998E-2</c:v>
                </c:pt>
                <c:pt idx="122">
                  <c:v>4.5999999999999999E-2</c:v>
                </c:pt>
                <c:pt idx="123">
                  <c:v>5.6000000000000001E-2</c:v>
                </c:pt>
                <c:pt idx="124">
                  <c:v>5.7000000000000002E-2</c:v>
                </c:pt>
                <c:pt idx="125">
                  <c:v>0.06</c:v>
                </c:pt>
                <c:pt idx="126">
                  <c:v>0.06</c:v>
                </c:pt>
                <c:pt idx="127">
                  <c:v>6.4000000000000001E-2</c:v>
                </c:pt>
                <c:pt idx="128">
                  <c:v>7.1999999999999995E-2</c:v>
                </c:pt>
                <c:pt idx="129">
                  <c:v>7.8E-2</c:v>
                </c:pt>
                <c:pt idx="130">
                  <c:v>7.9000000000000001E-2</c:v>
                </c:pt>
                <c:pt idx="131">
                  <c:v>8.5999999999999993E-2</c:v>
                </c:pt>
                <c:pt idx="132">
                  <c:v>8.8999999999999996E-2</c:v>
                </c:pt>
                <c:pt idx="133">
                  <c:v>0.09</c:v>
                </c:pt>
                <c:pt idx="134">
                  <c:v>9.2999999999999999E-2</c:v>
                </c:pt>
                <c:pt idx="135">
                  <c:v>0.1</c:v>
                </c:pt>
                <c:pt idx="136">
                  <c:v>0.10100000000000001</c:v>
                </c:pt>
                <c:pt idx="137">
                  <c:v>0.109</c:v>
                </c:pt>
                <c:pt idx="138">
                  <c:v>0.113</c:v>
                </c:pt>
                <c:pt idx="139">
                  <c:v>0.113</c:v>
                </c:pt>
                <c:pt idx="140">
                  <c:v>0.123</c:v>
                </c:pt>
                <c:pt idx="141">
                  <c:v>0.123</c:v>
                </c:pt>
                <c:pt idx="142">
                  <c:v>0.126</c:v>
                </c:pt>
                <c:pt idx="143">
                  <c:v>0.13</c:v>
                </c:pt>
                <c:pt idx="144">
                  <c:v>0.14399999999999999</c:v>
                </c:pt>
                <c:pt idx="145">
                  <c:v>0.151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0.17499999999999999</c:v>
                </c:pt>
                <c:pt idx="150">
                  <c:v>0.20699999999999999</c:v>
                </c:pt>
                <c:pt idx="151">
                  <c:v>0.221</c:v>
                </c:pt>
                <c:pt idx="152">
                  <c:v>0.23300000000000001</c:v>
                </c:pt>
                <c:pt idx="153">
                  <c:v>0.23300000000000001</c:v>
                </c:pt>
                <c:pt idx="154">
                  <c:v>0.24099999999999999</c:v>
                </c:pt>
                <c:pt idx="155">
                  <c:v>0.246</c:v>
                </c:pt>
                <c:pt idx="156">
                  <c:v>0.26300000000000001</c:v>
                </c:pt>
                <c:pt idx="157">
                  <c:v>0.26700000000000002</c:v>
                </c:pt>
                <c:pt idx="158">
                  <c:v>0.26700000000000002</c:v>
                </c:pt>
                <c:pt idx="159">
                  <c:v>0.26900000000000002</c:v>
                </c:pt>
                <c:pt idx="160">
                  <c:v>0.28100000000000003</c:v>
                </c:pt>
                <c:pt idx="161">
                  <c:v>0.28100000000000003</c:v>
                </c:pt>
                <c:pt idx="162">
                  <c:v>0.32300000000000001</c:v>
                </c:pt>
                <c:pt idx="163">
                  <c:v>0.33200000000000002</c:v>
                </c:pt>
                <c:pt idx="164">
                  <c:v>0.35599999999999998</c:v>
                </c:pt>
                <c:pt idx="165">
                  <c:v>0.379</c:v>
                </c:pt>
                <c:pt idx="166">
                  <c:v>0.38800000000000001</c:v>
                </c:pt>
                <c:pt idx="167">
                  <c:v>0.40200000000000002</c:v>
                </c:pt>
                <c:pt idx="168">
                  <c:v>0.40600000000000003</c:v>
                </c:pt>
                <c:pt idx="169">
                  <c:v>0.40799999999999997</c:v>
                </c:pt>
                <c:pt idx="170">
                  <c:v>0.41</c:v>
                </c:pt>
                <c:pt idx="171">
                  <c:v>0.41599999999999998</c:v>
                </c:pt>
                <c:pt idx="172">
                  <c:v>0.42799999999999999</c:v>
                </c:pt>
                <c:pt idx="173">
                  <c:v>0.45</c:v>
                </c:pt>
                <c:pt idx="174">
                  <c:v>0.46300000000000002</c:v>
                </c:pt>
                <c:pt idx="175">
                  <c:v>0.48099999999999998</c:v>
                </c:pt>
                <c:pt idx="176">
                  <c:v>0.51500000000000001</c:v>
                </c:pt>
                <c:pt idx="177">
                  <c:v>0.52400000000000002</c:v>
                </c:pt>
                <c:pt idx="178">
                  <c:v>0.52500000000000002</c:v>
                </c:pt>
                <c:pt idx="179">
                  <c:v>0.52900000000000003</c:v>
                </c:pt>
                <c:pt idx="180">
                  <c:v>0.53600000000000003</c:v>
                </c:pt>
                <c:pt idx="181">
                  <c:v>0.54700000000000004</c:v>
                </c:pt>
                <c:pt idx="182">
                  <c:v>0.55500000000000005</c:v>
                </c:pt>
                <c:pt idx="183">
                  <c:v>0.55700000000000005</c:v>
                </c:pt>
                <c:pt idx="184">
                  <c:v>0.58799999999999997</c:v>
                </c:pt>
                <c:pt idx="185">
                  <c:v>0.59799999999999998</c:v>
                </c:pt>
                <c:pt idx="186">
                  <c:v>0.60099999999999998</c:v>
                </c:pt>
                <c:pt idx="187">
                  <c:v>0.71699999999999997</c:v>
                </c:pt>
                <c:pt idx="188">
                  <c:v>0.73</c:v>
                </c:pt>
                <c:pt idx="189">
                  <c:v>0.73599999999999999</c:v>
                </c:pt>
                <c:pt idx="190">
                  <c:v>0.77500000000000002</c:v>
                </c:pt>
                <c:pt idx="191">
                  <c:v>0.78500000000000003</c:v>
                </c:pt>
                <c:pt idx="192">
                  <c:v>0.85499999999999998</c:v>
                </c:pt>
                <c:pt idx="193">
                  <c:v>0.95</c:v>
                </c:pt>
                <c:pt idx="194">
                  <c:v>1.04</c:v>
                </c:pt>
              </c:numCache>
            </c:numRef>
          </c:xVal>
          <c:yVal>
            <c:numRef>
              <c:f>'Final Model'!$W$2:$W$196</c:f>
              <c:numCache>
                <c:formatCode>General</c:formatCode>
                <c:ptCount val="195"/>
                <c:pt idx="0">
                  <c:v>-2.5688357277383953</c:v>
                </c:pt>
                <c:pt idx="1">
                  <c:v>-2.3187579709778321</c:v>
                </c:pt>
                <c:pt idx="2">
                  <c:v>-2.1620769563983315</c:v>
                </c:pt>
                <c:pt idx="3">
                  <c:v>-2.045390989873288</c:v>
                </c:pt>
                <c:pt idx="4">
                  <c:v>-1.9513080826283609</c:v>
                </c:pt>
                <c:pt idx="5">
                  <c:v>-1.8718707308672451</c:v>
                </c:pt>
                <c:pt idx="6">
                  <c:v>-1.8027430907391901</c:v>
                </c:pt>
                <c:pt idx="7">
                  <c:v>-1.7412906000251962</c:v>
                </c:pt>
                <c:pt idx="8">
                  <c:v>-1.6857875081066798</c:v>
                </c:pt>
                <c:pt idx="9">
                  <c:v>-1.6350392668017106</c:v>
                </c:pt>
                <c:pt idx="10">
                  <c:v>-1.5881832925617605</c:v>
                </c:pt>
                <c:pt idx="11">
                  <c:v>-1.5445754855632547</c:v>
                </c:pt>
                <c:pt idx="12">
                  <c:v>-1.5037216153296109</c:v>
                </c:pt>
                <c:pt idx="13">
                  <c:v>-1.4652337926855223</c:v>
                </c:pt>
                <c:pt idx="14">
                  <c:v>-1.4288017429333186</c:v>
                </c:pt>
                <c:pt idx="15">
                  <c:v>-1.3941732088691241</c:v>
                </c:pt>
                <c:pt idx="16">
                  <c:v>-1.3611402000447494</c:v>
                </c:pt>
                <c:pt idx="17">
                  <c:v>-1.3295291071787323</c:v>
                </c:pt>
                <c:pt idx="18">
                  <c:v>-1.299193443501151</c:v>
                </c:pt>
                <c:pt idx="19">
                  <c:v>-1.2700084150701352</c:v>
                </c:pt>
                <c:pt idx="20">
                  <c:v>-1.2418667918433208</c:v>
                </c:pt>
                <c:pt idx="21">
                  <c:v>-1.2146757214668791</c:v>
                </c:pt>
                <c:pt idx="22">
                  <c:v>-1.188354237925731</c:v>
                </c:pt>
                <c:pt idx="23">
                  <c:v>-1.1628312902007807</c:v>
                </c:pt>
                <c:pt idx="24">
                  <c:v>-1.1380441654613316</c:v>
                </c:pt>
                <c:pt idx="25">
                  <c:v>-1.1139372153566887</c:v>
                </c:pt>
                <c:pt idx="26">
                  <c:v>-1.0904608178315409</c:v>
                </c:pt>
                <c:pt idx="27">
                  <c:v>-1.0675705238781419</c:v>
                </c:pt>
                <c:pt idx="28">
                  <c:v>-1.0452263509067197</c:v>
                </c:pt>
                <c:pt idx="29">
                  <c:v>-1.0233921933915191</c:v>
                </c:pt>
                <c:pt idx="30">
                  <c:v>-1.0020353280965926</c:v>
                </c:pt>
                <c:pt idx="31">
                  <c:v>-0.98112599616217488</c:v>
                </c:pt>
                <c:pt idx="32">
                  <c:v>-0.96063704809795325</c:v>
                </c:pt>
                <c:pt idx="33">
                  <c:v>-0.94054364060541518</c:v>
                </c:pt>
                <c:pt idx="34">
                  <c:v>-0.9208229763683794</c:v>
                </c:pt>
                <c:pt idx="35">
                  <c:v>-0.90145407967367686</c:v>
                </c:pt>
                <c:pt idx="36">
                  <c:v>-0.88241760207361686</c:v>
                </c:pt>
                <c:pt idx="37">
                  <c:v>-0.86369565336703769</c:v>
                </c:pt>
                <c:pt idx="38">
                  <c:v>-0.84527165402217397</c:v>
                </c:pt>
                <c:pt idx="39">
                  <c:v>-0.82713020584163077</c:v>
                </c:pt>
                <c:pt idx="40">
                  <c:v>-0.80925697821468545</c:v>
                </c:pt>
                <c:pt idx="41">
                  <c:v>-0.79163860774337469</c:v>
                </c:pt>
                <c:pt idx="42">
                  <c:v>-0.77426260938789526</c:v>
                </c:pt>
                <c:pt idx="43">
                  <c:v>-0.75711729757086121</c:v>
                </c:pt>
                <c:pt idx="44">
                  <c:v>-0.74019171592165089</c:v>
                </c:pt>
                <c:pt idx="45">
                  <c:v>-0.72347557454189493</c:v>
                </c:pt>
                <c:pt idx="46">
                  <c:v>-0.70695919383897698</c:v>
                </c:pt>
                <c:pt idx="47">
                  <c:v>-0.69063345411270638</c:v>
                </c:pt>
                <c:pt idx="48">
                  <c:v>-0.67448975019608193</c:v>
                </c:pt>
                <c:pt idx="49">
                  <c:v>-0.6585199505483369</c:v>
                </c:pt>
                <c:pt idx="50">
                  <c:v>-0.64271636028056345</c:v>
                </c:pt>
                <c:pt idx="51">
                  <c:v>-0.62707168766368149</c:v>
                </c:pt>
                <c:pt idx="52">
                  <c:v>-0.61157901372758072</c:v>
                </c:pt>
                <c:pt idx="53">
                  <c:v>-0.59623176461058491</c:v>
                </c:pt>
                <c:pt idx="54">
                  <c:v>-0.58102368636143009</c:v>
                </c:pt>
                <c:pt idx="55">
                  <c:v>-0.56594882193286311</c:v>
                </c:pt>
                <c:pt idx="56">
                  <c:v>-0.5510014901377287</c:v>
                </c:pt>
                <c:pt idx="57">
                  <c:v>-0.53617626636580651</c:v>
                </c:pt>
                <c:pt idx="58">
                  <c:v>-0.521467964883363</c:v>
                </c:pt>
                <c:pt idx="59">
                  <c:v>-0.50687162255793372</c:v>
                </c:pt>
                <c:pt idx="60">
                  <c:v>-0.49238248386872369</c:v>
                </c:pt>
                <c:pt idx="61">
                  <c:v>-0.47799598707859048</c:v>
                </c:pt>
                <c:pt idx="62">
                  <c:v>-0.46370775145717902</c:v>
                </c:pt>
                <c:pt idx="63">
                  <c:v>-0.44951356545669074</c:v>
                </c:pt>
                <c:pt idx="64">
                  <c:v>-0.43540937575222288</c:v>
                </c:pt>
                <c:pt idx="65">
                  <c:v>-0.42139127706780533</c:v>
                </c:pt>
                <c:pt idx="66">
                  <c:v>-0.40745550271735576</c:v>
                </c:pt>
                <c:pt idx="67">
                  <c:v>-0.39359841579692401</c:v>
                </c:pt>
                <c:pt idx="68">
                  <c:v>-0.37981650097091346</c:v>
                </c:pt>
                <c:pt idx="69">
                  <c:v>-0.36610635680056969</c:v>
                </c:pt>
                <c:pt idx="70">
                  <c:v>-0.35246468856798852</c:v>
                </c:pt>
                <c:pt idx="71">
                  <c:v>-0.33888830155331429</c:v>
                </c:pt>
                <c:pt idx="72">
                  <c:v>-0.32537409472672818</c:v>
                </c:pt>
                <c:pt idx="73">
                  <c:v>-0.31191905482032528</c:v>
                </c:pt>
                <c:pt idx="74">
                  <c:v>-0.29852025074811001</c:v>
                </c:pt>
                <c:pt idx="75">
                  <c:v>-0.28517482834512908</c:v>
                </c:pt>
                <c:pt idx="76">
                  <c:v>-0.27188000539926088</c:v>
                </c:pt>
                <c:pt idx="77">
                  <c:v>-0.25863306695141769</c:v>
                </c:pt>
                <c:pt idx="78">
                  <c:v>-0.24543136084192316</c:v>
                </c:pt>
                <c:pt idx="79">
                  <c:v>-0.23227229348262593</c:v>
                </c:pt>
                <c:pt idx="80">
                  <c:v>-0.21915332583592462</c:v>
                </c:pt>
                <c:pt idx="81">
                  <c:v>-0.20607196958332727</c:v>
                </c:pt>
                <c:pt idx="82">
                  <c:v>-0.19302578346747254</c:v>
                </c:pt>
                <c:pt idx="83">
                  <c:v>-0.18001236979270516</c:v>
                </c:pt>
                <c:pt idx="84">
                  <c:v>-0.16702937107034718</c:v>
                </c:pt>
                <c:pt idx="85">
                  <c:v>-0.15407446679575088</c:v>
                </c:pt>
                <c:pt idx="86">
                  <c:v>-0.14114537034505295</c:v>
                </c:pt>
                <c:pt idx="87">
                  <c:v>-0.12823982598031272</c:v>
                </c:pt>
                <c:pt idx="88">
                  <c:v>-0.11535560595238141</c:v>
                </c:pt>
                <c:pt idx="89">
                  <c:v>-0.10249050769145145</c:v>
                </c:pt>
                <c:pt idx="90">
                  <c:v>-8.9642351075762544E-2</c:v>
                </c:pt>
                <c:pt idx="91">
                  <c:v>-7.6808975769408122E-2</c:v>
                </c:pt>
                <c:pt idx="92">
                  <c:v>-6.3988238620593565E-2</c:v>
                </c:pt>
                <c:pt idx="93">
                  <c:v>-5.1178011112051537E-2</c:v>
                </c:pt>
                <c:pt idx="94">
                  <c:v>-3.8376176855620815E-2</c:v>
                </c:pt>
                <c:pt idx="95">
                  <c:v>-2.5580629123252388E-2</c:v>
                </c:pt>
                <c:pt idx="96">
                  <c:v>-1.2789268406909802E-2</c:v>
                </c:pt>
                <c:pt idx="97">
                  <c:v>0</c:v>
                </c:pt>
                <c:pt idx="98">
                  <c:v>1.2789268406909662E-2</c:v>
                </c:pt>
                <c:pt idx="99">
                  <c:v>2.5580629123252388E-2</c:v>
                </c:pt>
                <c:pt idx="100">
                  <c:v>3.8376176855620676E-2</c:v>
                </c:pt>
                <c:pt idx="101">
                  <c:v>5.1178011112051537E-2</c:v>
                </c:pt>
                <c:pt idx="102">
                  <c:v>6.3988238620593565E-2</c:v>
                </c:pt>
                <c:pt idx="103">
                  <c:v>7.6808975769408247E-2</c:v>
                </c:pt>
                <c:pt idx="104">
                  <c:v>8.9642351075762544E-2</c:v>
                </c:pt>
                <c:pt idx="105">
                  <c:v>0.10249050769145157</c:v>
                </c:pt>
                <c:pt idx="106">
                  <c:v>0.11535560595238141</c:v>
                </c:pt>
                <c:pt idx="107">
                  <c:v>0.12823982598031258</c:v>
                </c:pt>
                <c:pt idx="108">
                  <c:v>0.14114537034505295</c:v>
                </c:pt>
                <c:pt idx="109">
                  <c:v>0.15407446679575071</c:v>
                </c:pt>
                <c:pt idx="110">
                  <c:v>0.16702937107034718</c:v>
                </c:pt>
                <c:pt idx="111">
                  <c:v>0.18001236979270496</c:v>
                </c:pt>
                <c:pt idx="112">
                  <c:v>0.19302578346747271</c:v>
                </c:pt>
                <c:pt idx="113">
                  <c:v>0.20607196958332727</c:v>
                </c:pt>
                <c:pt idx="114">
                  <c:v>0.21915332583592478</c:v>
                </c:pt>
                <c:pt idx="115">
                  <c:v>0.23227229348262593</c:v>
                </c:pt>
                <c:pt idx="116">
                  <c:v>0.24543136084192327</c:v>
                </c:pt>
                <c:pt idx="117">
                  <c:v>0.25863306695141769</c:v>
                </c:pt>
                <c:pt idx="118">
                  <c:v>0.27188000539926077</c:v>
                </c:pt>
                <c:pt idx="119">
                  <c:v>0.28517482834512908</c:v>
                </c:pt>
                <c:pt idx="120">
                  <c:v>0.29852025074810984</c:v>
                </c:pt>
                <c:pt idx="121">
                  <c:v>0.31191905482032528</c:v>
                </c:pt>
                <c:pt idx="122">
                  <c:v>0.32537409472672818</c:v>
                </c:pt>
                <c:pt idx="123">
                  <c:v>0.33888830155331451</c:v>
                </c:pt>
                <c:pt idx="124">
                  <c:v>0.35246468856798852</c:v>
                </c:pt>
                <c:pt idx="125">
                  <c:v>0.3661063568005698</c:v>
                </c:pt>
                <c:pt idx="126">
                  <c:v>0.37981650097091346</c:v>
                </c:pt>
                <c:pt idx="127">
                  <c:v>0.39359841579692401</c:v>
                </c:pt>
                <c:pt idx="128">
                  <c:v>0.40745550271735576</c:v>
                </c:pt>
                <c:pt idx="129">
                  <c:v>0.42139127706780521</c:v>
                </c:pt>
                <c:pt idx="130">
                  <c:v>0.43540937575222288</c:v>
                </c:pt>
                <c:pt idx="131">
                  <c:v>0.44951356545669063</c:v>
                </c:pt>
                <c:pt idx="132">
                  <c:v>0.46370775145717918</c:v>
                </c:pt>
                <c:pt idx="133">
                  <c:v>0.47799598707859048</c:v>
                </c:pt>
                <c:pt idx="134">
                  <c:v>0.49238248386872385</c:v>
                </c:pt>
                <c:pt idx="135">
                  <c:v>0.50687162255793372</c:v>
                </c:pt>
                <c:pt idx="136">
                  <c:v>0.52146796488336311</c:v>
                </c:pt>
                <c:pt idx="137">
                  <c:v>0.53617626636580651</c:v>
                </c:pt>
                <c:pt idx="138">
                  <c:v>0.55100149013772837</c:v>
                </c:pt>
                <c:pt idx="139">
                  <c:v>0.56594882193286311</c:v>
                </c:pt>
                <c:pt idx="140">
                  <c:v>0.58102368636142998</c:v>
                </c:pt>
                <c:pt idx="141">
                  <c:v>0.59623176461058491</c:v>
                </c:pt>
                <c:pt idx="142">
                  <c:v>0.61157901372758072</c:v>
                </c:pt>
                <c:pt idx="143">
                  <c:v>0.6270716876636816</c:v>
                </c:pt>
                <c:pt idx="144">
                  <c:v>0.64271636028056345</c:v>
                </c:pt>
                <c:pt idx="145">
                  <c:v>0.65851995054833734</c:v>
                </c:pt>
                <c:pt idx="146">
                  <c:v>0.67448975019608193</c:v>
                </c:pt>
                <c:pt idx="147">
                  <c:v>0.69063345411270594</c:v>
                </c:pt>
                <c:pt idx="148">
                  <c:v>0.70695919383897698</c:v>
                </c:pt>
                <c:pt idx="149">
                  <c:v>0.72347557454189493</c:v>
                </c:pt>
                <c:pt idx="150">
                  <c:v>0.74019171592165089</c:v>
                </c:pt>
                <c:pt idx="151">
                  <c:v>0.75711729757086121</c:v>
                </c:pt>
                <c:pt idx="152">
                  <c:v>0.77426260938789526</c:v>
                </c:pt>
                <c:pt idx="153">
                  <c:v>0.79163860774337469</c:v>
                </c:pt>
                <c:pt idx="154">
                  <c:v>0.80925697821468567</c:v>
                </c:pt>
                <c:pt idx="155">
                  <c:v>0.82713020584163077</c:v>
                </c:pt>
                <c:pt idx="156">
                  <c:v>0.84527165402217441</c:v>
                </c:pt>
                <c:pt idx="157">
                  <c:v>0.86369565336703769</c:v>
                </c:pt>
                <c:pt idx="158">
                  <c:v>0.88241760207361675</c:v>
                </c:pt>
                <c:pt idx="159">
                  <c:v>0.90145407967367686</c:v>
                </c:pt>
                <c:pt idx="160">
                  <c:v>0.9208229763683794</c:v>
                </c:pt>
                <c:pt idx="161">
                  <c:v>0.94054364060541518</c:v>
                </c:pt>
                <c:pt idx="162">
                  <c:v>0.96063704809795325</c:v>
                </c:pt>
                <c:pt idx="163">
                  <c:v>0.98112599616217488</c:v>
                </c:pt>
                <c:pt idx="164">
                  <c:v>1.0020353280965926</c:v>
                </c:pt>
                <c:pt idx="165">
                  <c:v>1.0233921933915193</c:v>
                </c:pt>
                <c:pt idx="166">
                  <c:v>1.0452263509067197</c:v>
                </c:pt>
                <c:pt idx="167">
                  <c:v>1.0675705238781419</c:v>
                </c:pt>
                <c:pt idx="168">
                  <c:v>1.0904608178315409</c:v>
                </c:pt>
                <c:pt idx="169">
                  <c:v>1.1139372153566887</c:v>
                </c:pt>
                <c:pt idx="170">
                  <c:v>1.1380441654613316</c:v>
                </c:pt>
                <c:pt idx="171">
                  <c:v>1.1628312902007807</c:v>
                </c:pt>
                <c:pt idx="172">
                  <c:v>1.1883542379257306</c:v>
                </c:pt>
                <c:pt idx="173">
                  <c:v>1.2146757214668791</c:v>
                </c:pt>
                <c:pt idx="174">
                  <c:v>1.2418667918433208</c:v>
                </c:pt>
                <c:pt idx="175">
                  <c:v>1.2700084150701352</c:v>
                </c:pt>
                <c:pt idx="176">
                  <c:v>1.2991934435011514</c:v>
                </c:pt>
                <c:pt idx="177">
                  <c:v>1.3295291071787323</c:v>
                </c:pt>
                <c:pt idx="178">
                  <c:v>1.3611402000447494</c:v>
                </c:pt>
                <c:pt idx="179">
                  <c:v>1.3941732088691241</c:v>
                </c:pt>
                <c:pt idx="180">
                  <c:v>1.4288017429333186</c:v>
                </c:pt>
                <c:pt idx="181">
                  <c:v>1.4652337926855228</c:v>
                </c:pt>
                <c:pt idx="182">
                  <c:v>1.5037216153296118</c:v>
                </c:pt>
                <c:pt idx="183">
                  <c:v>1.544575485563255</c:v>
                </c:pt>
                <c:pt idx="184">
                  <c:v>1.5881832925617605</c:v>
                </c:pt>
                <c:pt idx="185">
                  <c:v>1.6350392668017109</c:v>
                </c:pt>
                <c:pt idx="186">
                  <c:v>1.68578750810668</c:v>
                </c:pt>
                <c:pt idx="187">
                  <c:v>1.7412906000251953</c:v>
                </c:pt>
                <c:pt idx="188">
                  <c:v>1.8027430907391906</c:v>
                </c:pt>
                <c:pt idx="189">
                  <c:v>1.8718707308672446</c:v>
                </c:pt>
                <c:pt idx="190">
                  <c:v>1.9513080826283618</c:v>
                </c:pt>
                <c:pt idx="191">
                  <c:v>2.0453909898732876</c:v>
                </c:pt>
                <c:pt idx="192">
                  <c:v>2.1620769563983329</c:v>
                </c:pt>
                <c:pt idx="193">
                  <c:v>2.3187579709778312</c:v>
                </c:pt>
                <c:pt idx="194">
                  <c:v>2.5688357277383984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6D45-AC43-FE52C8BDE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2304"/>
        <c:axId val="1720186736"/>
      </c:scatterChart>
      <c:valAx>
        <c:axId val="171993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</a:t>
                </a:r>
                <a:r>
                  <a:rPr lang="en-GB" baseline="0"/>
                  <a:t> quantiles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6736"/>
        <c:crosses val="autoZero"/>
        <c:crossBetween val="midCat"/>
      </c:valAx>
      <c:valAx>
        <c:axId val="17201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Sorted</a:t>
                </a:r>
                <a:r>
                  <a:rPr lang="en-GB" baseline="0"/>
                  <a:t> residuals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4.206098843322818E-3"/>
              <c:y val="0.36507246376811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3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Fitted values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Model'!$H$2:$H$196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1-AE4E-A317-02CE39C0D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Fitted</a:t>
                </a:r>
                <a:r>
                  <a:rPr lang="en-GB" baseline="0"/>
                  <a:t>  values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layout>
            <c:manualLayout>
              <c:xMode val="edge"/>
              <c:yMode val="edge"/>
              <c:x val="2.7777777777777779E-3"/>
              <c:y val="0.41381926217556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45-D348-A544-337505ABD8EC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245-D348-A544-337505ABD8EC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245-D348-A544-337505ABD8EC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45-D348-A544-337505ABD8EC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245-D348-A544-337505ABD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0.12285143296395545</c:v>
                </c:pt>
                <c:pt idx="4">
                  <c:v>5.9707409141690232E-2</c:v>
                </c:pt>
              </c:numLit>
            </c:plus>
            <c:min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0.12285143296395547</c:v>
                </c:pt>
                <c:pt idx="4">
                  <c:v>5.9707409141690232E-2</c:v>
                </c:pt>
              </c:numLit>
            </c:minus>
          </c:errBars>
          <c:cat>
            <c:strRef>
              <c:f>'Final analysis'!$B$84:$B$88</c:f>
              <c:strCache>
                <c:ptCount val="5"/>
                <c:pt idx="0">
                  <c:v>GDP</c:v>
                </c:pt>
                <c:pt idx="1">
                  <c:v>Population</c:v>
                </c:pt>
                <c:pt idx="2">
                  <c:v>Infant mortality</c:v>
                </c:pt>
                <c:pt idx="3">
                  <c:v>ln(Minimum wage)</c:v>
                </c:pt>
                <c:pt idx="4">
                  <c:v>Gini's index</c:v>
                </c:pt>
              </c:strCache>
            </c:strRef>
          </c:cat>
          <c:val>
            <c:numRef>
              <c:f>'Final analysis'!$C$84:$C$88</c:f>
              <c:numCache>
                <c:formatCode>0.000</c:formatCode>
                <c:ptCount val="5"/>
                <c:pt idx="0">
                  <c:v>6.2332515193896905E-3</c:v>
                </c:pt>
                <c:pt idx="1">
                  <c:v>-0.47615737067159042</c:v>
                </c:pt>
                <c:pt idx="2">
                  <c:v>0.56028747486289099</c:v>
                </c:pt>
                <c:pt idx="3">
                  <c:v>0.14529251796183101</c:v>
                </c:pt>
                <c:pt idx="4">
                  <c:v>0.22949458190679781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5-D348-A544-337505ABD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968034752"/>
        <c:axId val="1968068208"/>
      </c:barChart>
      <c:catAx>
        <c:axId val="19680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968068208"/>
        <c:crosses val="autoZero"/>
        <c:auto val="1"/>
        <c:lblAlgn val="ctr"/>
        <c:lblOffset val="100"/>
        <c:noMultiLvlLbl val="0"/>
      </c:catAx>
      <c:valAx>
        <c:axId val="1968068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803475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E-4F47-AA16-F48741D20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F9E-4F47-AA16-F48741D2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94432"/>
        <c:axId val="1608631007"/>
      </c:scatterChart>
      <c:valAx>
        <c:axId val="161349443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631007"/>
        <c:crosses val="autoZero"/>
        <c:crossBetween val="midCat"/>
      </c:valAx>
      <c:valAx>
        <c:axId val="1608631007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613494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5-5444-831A-792F51012E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C5-5444-831A-792F5101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01072"/>
        <c:axId val="1608853855"/>
      </c:scatterChart>
      <c:valAx>
        <c:axId val="2059001072"/>
        <c:scaling>
          <c:orientation val="minMax"/>
          <c:max val="3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853855"/>
        <c:crosses val="autoZero"/>
        <c:crossBetween val="midCat"/>
      </c:valAx>
      <c:valAx>
        <c:axId val="1608853855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0010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3941-99C5-7C9F4F2E1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6A-3941-99C5-7C9F4F2E14A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XLSTAT_20231121_153915_1_HID!xdata1</c:f>
              <c:numCache>
                <c:formatCode>General</c:formatCode>
                <c:ptCount val="70"/>
                <c:pt idx="0">
                  <c:v>-5.1356736279192399</c:v>
                </c:pt>
                <c:pt idx="1">
                  <c:v>-5.0197362271287371</c:v>
                </c:pt>
                <c:pt idx="2">
                  <c:v>-4.9037988263382335</c:v>
                </c:pt>
                <c:pt idx="3">
                  <c:v>-4.7878614255477308</c:v>
                </c:pt>
                <c:pt idx="4">
                  <c:v>-4.671924024757228</c:v>
                </c:pt>
                <c:pt idx="5">
                  <c:v>-4.5559866239667244</c:v>
                </c:pt>
                <c:pt idx="6">
                  <c:v>-4.4400492231762216</c:v>
                </c:pt>
                <c:pt idx="7">
                  <c:v>-4.3241118223857189</c:v>
                </c:pt>
                <c:pt idx="8">
                  <c:v>-4.2081744215952162</c:v>
                </c:pt>
                <c:pt idx="9">
                  <c:v>-4.0922370208047125</c:v>
                </c:pt>
                <c:pt idx="10">
                  <c:v>-3.9762996200142098</c:v>
                </c:pt>
                <c:pt idx="11">
                  <c:v>-3.860362219223707</c:v>
                </c:pt>
                <c:pt idx="12">
                  <c:v>-3.7444248184332038</c:v>
                </c:pt>
                <c:pt idx="13">
                  <c:v>-3.6284874176427007</c:v>
                </c:pt>
                <c:pt idx="14">
                  <c:v>-3.5125500168521979</c:v>
                </c:pt>
                <c:pt idx="15">
                  <c:v>-3.3966126160616947</c:v>
                </c:pt>
                <c:pt idx="16">
                  <c:v>-3.2806752152711915</c:v>
                </c:pt>
                <c:pt idx="17">
                  <c:v>-3.1647378144806888</c:v>
                </c:pt>
                <c:pt idx="18">
                  <c:v>-3.0488004136901856</c:v>
                </c:pt>
                <c:pt idx="19">
                  <c:v>-2.9328630128996829</c:v>
                </c:pt>
                <c:pt idx="20">
                  <c:v>-2.8169256121091797</c:v>
                </c:pt>
                <c:pt idx="21">
                  <c:v>-2.7009882113186769</c:v>
                </c:pt>
                <c:pt idx="22">
                  <c:v>-2.5850508105281738</c:v>
                </c:pt>
                <c:pt idx="23">
                  <c:v>-2.4691134097376706</c:v>
                </c:pt>
                <c:pt idx="24">
                  <c:v>-2.3531760089471678</c:v>
                </c:pt>
                <c:pt idx="25">
                  <c:v>-2.2372386081566646</c:v>
                </c:pt>
                <c:pt idx="26">
                  <c:v>-2.1213012073661619</c:v>
                </c:pt>
                <c:pt idx="27">
                  <c:v>-2.0053638065756587</c:v>
                </c:pt>
                <c:pt idx="28">
                  <c:v>-1.8894264057851555</c:v>
                </c:pt>
                <c:pt idx="29">
                  <c:v>-1.7734890049946528</c:v>
                </c:pt>
                <c:pt idx="30">
                  <c:v>-1.6575516042041496</c:v>
                </c:pt>
                <c:pt idx="31">
                  <c:v>-1.5416142034136469</c:v>
                </c:pt>
                <c:pt idx="32">
                  <c:v>-1.4256768026231437</c:v>
                </c:pt>
                <c:pt idx="33">
                  <c:v>-1.3097394018326405</c:v>
                </c:pt>
                <c:pt idx="34">
                  <c:v>-1.1938020010421377</c:v>
                </c:pt>
                <c:pt idx="35">
                  <c:v>-1.077864600251635</c:v>
                </c:pt>
                <c:pt idx="36">
                  <c:v>-0.96192719946113137</c:v>
                </c:pt>
                <c:pt idx="37">
                  <c:v>-0.84598979867062862</c:v>
                </c:pt>
                <c:pt idx="38">
                  <c:v>-0.73005239788012588</c:v>
                </c:pt>
                <c:pt idx="39">
                  <c:v>-0.61411499708962225</c:v>
                </c:pt>
                <c:pt idx="40">
                  <c:v>-0.49817759629911951</c:v>
                </c:pt>
                <c:pt idx="41">
                  <c:v>-0.38224019550861676</c:v>
                </c:pt>
                <c:pt idx="42">
                  <c:v>-0.26630279471811402</c:v>
                </c:pt>
                <c:pt idx="43">
                  <c:v>-0.15036539392761039</c:v>
                </c:pt>
                <c:pt idx="44">
                  <c:v>-3.4427993137107649E-2</c:v>
                </c:pt>
                <c:pt idx="45">
                  <c:v>8.1509407653395094E-2</c:v>
                </c:pt>
                <c:pt idx="46">
                  <c:v>0.19744680844389872</c:v>
                </c:pt>
                <c:pt idx="47">
                  <c:v>0.31338420923440147</c:v>
                </c:pt>
                <c:pt idx="48">
                  <c:v>0.42932161002490421</c:v>
                </c:pt>
                <c:pt idx="49">
                  <c:v>0.54525901081540784</c:v>
                </c:pt>
                <c:pt idx="50">
                  <c:v>0.66119641160591058</c:v>
                </c:pt>
                <c:pt idx="51">
                  <c:v>0.77713381239641333</c:v>
                </c:pt>
                <c:pt idx="52">
                  <c:v>0.89307121318691607</c:v>
                </c:pt>
                <c:pt idx="53">
                  <c:v>1.0090086139774197</c:v>
                </c:pt>
                <c:pt idx="54">
                  <c:v>1.1249460147679224</c:v>
                </c:pt>
                <c:pt idx="55">
                  <c:v>1.2408834155584252</c:v>
                </c:pt>
                <c:pt idx="56">
                  <c:v>1.3568208163489288</c:v>
                </c:pt>
                <c:pt idx="57">
                  <c:v>1.4727582171394316</c:v>
                </c:pt>
                <c:pt idx="58">
                  <c:v>1.5886956179299343</c:v>
                </c:pt>
                <c:pt idx="59">
                  <c:v>1.7046330187204379</c:v>
                </c:pt>
                <c:pt idx="60">
                  <c:v>1.8205704195109407</c:v>
                </c:pt>
                <c:pt idx="61">
                  <c:v>1.9365078203014434</c:v>
                </c:pt>
                <c:pt idx="62">
                  <c:v>2.0524452210919462</c:v>
                </c:pt>
                <c:pt idx="63">
                  <c:v>2.1683826218824498</c:v>
                </c:pt>
                <c:pt idx="64">
                  <c:v>2.2843200226729525</c:v>
                </c:pt>
                <c:pt idx="65">
                  <c:v>2.4002574234634553</c:v>
                </c:pt>
                <c:pt idx="66">
                  <c:v>2.5161948242539589</c:v>
                </c:pt>
                <c:pt idx="67">
                  <c:v>2.6321322250444616</c:v>
                </c:pt>
                <c:pt idx="68">
                  <c:v>2.7480696258349644</c:v>
                </c:pt>
                <c:pt idx="69">
                  <c:v>2.8640070266254671</c:v>
                </c:pt>
              </c:numCache>
            </c:numRef>
          </c:xVal>
          <c:yVal>
            <c:numRef>
              <c:f>XLSTAT_20231121_153915_1_HID!ydata1</c:f>
              <c:numCache>
                <c:formatCode>General</c:formatCode>
                <c:ptCount val="70"/>
                <c:pt idx="0">
                  <c:v>-5.9246409406908924</c:v>
                </c:pt>
                <c:pt idx="1">
                  <c:v>-5.8063207736698113</c:v>
                </c:pt>
                <c:pt idx="2">
                  <c:v>-5.6880480180744675</c:v>
                </c:pt>
                <c:pt idx="3">
                  <c:v>-5.5698230986924253</c:v>
                </c:pt>
                <c:pt idx="4">
                  <c:v>-5.4516464365437374</c:v>
                </c:pt>
                <c:pt idx="5">
                  <c:v>-5.3335184485653677</c:v>
                </c:pt>
                <c:pt idx="6">
                  <c:v>-5.2154395472916475</c:v>
                </c:pt>
                <c:pt idx="7">
                  <c:v>-5.0974101405311556</c:v>
                </c:pt>
                <c:pt idx="8">
                  <c:v>-4.9794306310404961</c:v>
                </c:pt>
                <c:pt idx="9">
                  <c:v>-4.8615014161954306</c:v>
                </c:pt>
                <c:pt idx="10">
                  <c:v>-4.7436228876598596</c:v>
                </c:pt>
                <c:pt idx="11">
                  <c:v>-4.6257954310531613</c:v>
                </c:pt>
                <c:pt idx="12">
                  <c:v>-4.5080194256164363</c:v>
                </c:pt>
                <c:pt idx="13">
                  <c:v>-4.3902952438782172</c:v>
                </c:pt>
                <c:pt idx="14">
                  <c:v>-4.2726232513202023</c:v>
                </c:pt>
                <c:pt idx="15">
                  <c:v>-4.1550038060436405</c:v>
                </c:pt>
                <c:pt idx="16">
                  <c:v>-4.0374372584369507</c:v>
                </c:pt>
                <c:pt idx="17">
                  <c:v>-3.9199239508452286</c:v>
                </c:pt>
                <c:pt idx="18">
                  <c:v>-3.8024642172422696</c:v>
                </c:pt>
                <c:pt idx="19">
                  <c:v>-3.685058382905769</c:v>
                </c:pt>
                <c:pt idx="20">
                  <c:v>-3.5677067640963589</c:v>
                </c:pt>
                <c:pt idx="21">
                  <c:v>-3.4504096677411655</c:v>
                </c:pt>
                <c:pt idx="22">
                  <c:v>-3.3331673911225472</c:v>
                </c:pt>
                <c:pt idx="23">
                  <c:v>-3.2159802215727105</c:v>
                </c:pt>
                <c:pt idx="24">
                  <c:v>-3.0988484361748756</c:v>
                </c:pt>
                <c:pt idx="25">
                  <c:v>-2.9817723014716755</c:v>
                </c:pt>
                <c:pt idx="26">
                  <c:v>-2.8647520731814664</c:v>
                </c:pt>
                <c:pt idx="27">
                  <c:v>-2.7477879959232077</c:v>
                </c:pt>
                <c:pt idx="28">
                  <c:v>-2.6308803029505898</c:v>
                </c:pt>
                <c:pt idx="29">
                  <c:v>-2.5140292158960333</c:v>
                </c:pt>
                <c:pt idx="30">
                  <c:v>-2.3972349445252066</c:v>
                </c:pt>
                <c:pt idx="31">
                  <c:v>-2.2804976865026774</c:v>
                </c:pt>
                <c:pt idx="32">
                  <c:v>-2.1638176271692755</c:v>
                </c:pt>
                <c:pt idx="33">
                  <c:v>-2.0471949393317597</c:v>
                </c:pt>
                <c:pt idx="34">
                  <c:v>-1.9306297830653127</c:v>
                </c:pt>
                <c:pt idx="35">
                  <c:v>-1.8141223055293954</c:v>
                </c:pt>
                <c:pt idx="36">
                  <c:v>-1.6976726407974407</c:v>
                </c:pt>
                <c:pt idx="37">
                  <c:v>-1.5812809097008467</c:v>
                </c:pt>
                <c:pt idx="38">
                  <c:v>-1.4649472196876756</c:v>
                </c:pt>
                <c:pt idx="39">
                  <c:v>-1.3486716646964536</c:v>
                </c:pt>
                <c:pt idx="40">
                  <c:v>-1.2324543250454152</c:v>
                </c:pt>
                <c:pt idx="41">
                  <c:v>-1.1162952673374777</c:v>
                </c:pt>
                <c:pt idx="42">
                  <c:v>-1.0001945443812321</c:v>
                </c:pt>
                <c:pt idx="43">
                  <c:v>-0.88415219512814724</c:v>
                </c:pt>
                <c:pt idx="44">
                  <c:v>-0.76816824462617872</c:v>
                </c:pt>
                <c:pt idx="45">
                  <c:v>-0.65224270398988959</c:v>
                </c:pt>
                <c:pt idx="46">
                  <c:v>-0.53637557038719053</c:v>
                </c:pt>
                <c:pt idx="47">
                  <c:v>-0.42056682704272186</c:v>
                </c:pt>
                <c:pt idx="48">
                  <c:v>-0.30481644325786428</c:v>
                </c:pt>
                <c:pt idx="49">
                  <c:v>-0.18912437444733632</c:v>
                </c:pt>
                <c:pt idx="50">
                  <c:v>-7.3490562192269904E-2</c:v>
                </c:pt>
                <c:pt idx="51">
                  <c:v>4.2085065690391166E-2</c:v>
                </c:pt>
                <c:pt idx="52">
                  <c:v>0.15760259506234597</c:v>
                </c:pt>
                <c:pt idx="53">
                  <c:v>0.27306212536249275</c:v>
                </c:pt>
                <c:pt idx="54">
                  <c:v>0.38846376948985606</c:v>
                </c:pt>
                <c:pt idx="55">
                  <c:v>0.50380765367121705</c:v>
                </c:pt>
                <c:pt idx="56">
                  <c:v>0.61909391731379126</c:v>
                </c:pt>
                <c:pt idx="57">
                  <c:v>0.73432271284335759</c:v>
                </c:pt>
                <c:pt idx="58">
                  <c:v>0.84949420552828092</c:v>
                </c:pt>
                <c:pt idx="59">
                  <c:v>0.96460857328987892</c:v>
                </c:pt>
                <c:pt idx="60">
                  <c:v>1.0796660064996404</c:v>
                </c:pt>
                <c:pt idx="61">
                  <c:v>1.1946667077638349</c:v>
                </c:pt>
                <c:pt idx="62">
                  <c:v>1.3096108916960438</c:v>
                </c:pt>
                <c:pt idx="63">
                  <c:v>1.4244987846782204</c:v>
                </c:pt>
                <c:pt idx="64">
                  <c:v>1.539330624610858</c:v>
                </c:pt>
                <c:pt idx="65">
                  <c:v>1.6541066606529087</c:v>
                </c:pt>
                <c:pt idx="66">
                  <c:v>1.7688271529520723</c:v>
                </c:pt>
                <c:pt idx="67">
                  <c:v>1.8834923723661168</c:v>
                </c:pt>
                <c:pt idx="68">
                  <c:v>1.9981026001758968</c:v>
                </c:pt>
                <c:pt idx="69">
                  <c:v>2.1126581277907324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6A-3941-99C5-7C9F4F2E14A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XLSTAT_20231121_153915_1_HID!xdata2</c:f>
              <c:numCache>
                <c:formatCode>General</c:formatCode>
                <c:ptCount val="70"/>
                <c:pt idx="0">
                  <c:v>-5.8156231465750601</c:v>
                </c:pt>
                <c:pt idx="1">
                  <c:v>-5.6898314049344734</c:v>
                </c:pt>
                <c:pt idx="2">
                  <c:v>-5.5640396632938858</c:v>
                </c:pt>
                <c:pt idx="3">
                  <c:v>-5.4382479216532991</c:v>
                </c:pt>
                <c:pt idx="4">
                  <c:v>-5.3124561800127124</c:v>
                </c:pt>
                <c:pt idx="5">
                  <c:v>-5.1866644383721248</c:v>
                </c:pt>
                <c:pt idx="6">
                  <c:v>-5.0608726967315381</c:v>
                </c:pt>
                <c:pt idx="7">
                  <c:v>-4.9350809550909513</c:v>
                </c:pt>
                <c:pt idx="8">
                  <c:v>-4.8092892134503638</c:v>
                </c:pt>
                <c:pt idx="9">
                  <c:v>-4.683497471809777</c:v>
                </c:pt>
                <c:pt idx="10">
                  <c:v>-4.5577057301691895</c:v>
                </c:pt>
                <c:pt idx="11">
                  <c:v>-4.4319139885286027</c:v>
                </c:pt>
                <c:pt idx="12">
                  <c:v>-4.306122246888016</c:v>
                </c:pt>
                <c:pt idx="13">
                  <c:v>-4.1803305052474293</c:v>
                </c:pt>
                <c:pt idx="14">
                  <c:v>-4.0545387636068417</c:v>
                </c:pt>
                <c:pt idx="15">
                  <c:v>-3.928747021966255</c:v>
                </c:pt>
                <c:pt idx="16">
                  <c:v>-3.8029552803256679</c:v>
                </c:pt>
                <c:pt idx="17">
                  <c:v>-3.6771635386850807</c:v>
                </c:pt>
                <c:pt idx="18">
                  <c:v>-3.551371797044494</c:v>
                </c:pt>
                <c:pt idx="19">
                  <c:v>-3.4255800554039069</c:v>
                </c:pt>
                <c:pt idx="20">
                  <c:v>-3.2997883137633197</c:v>
                </c:pt>
                <c:pt idx="21">
                  <c:v>-3.173996572122733</c:v>
                </c:pt>
                <c:pt idx="22">
                  <c:v>-3.0482048304821459</c:v>
                </c:pt>
                <c:pt idx="23">
                  <c:v>-2.9224130888415587</c:v>
                </c:pt>
                <c:pt idx="24">
                  <c:v>-2.796621347200972</c:v>
                </c:pt>
                <c:pt idx="25">
                  <c:v>-2.6708296055603848</c:v>
                </c:pt>
                <c:pt idx="26">
                  <c:v>-2.5450378639197977</c:v>
                </c:pt>
                <c:pt idx="27">
                  <c:v>-2.4192461222792105</c:v>
                </c:pt>
                <c:pt idx="28">
                  <c:v>-2.2934543806386238</c:v>
                </c:pt>
                <c:pt idx="29">
                  <c:v>-2.1676626389980367</c:v>
                </c:pt>
                <c:pt idx="30">
                  <c:v>-2.0418708973574495</c:v>
                </c:pt>
                <c:pt idx="31">
                  <c:v>-1.9160791557168628</c:v>
                </c:pt>
                <c:pt idx="32">
                  <c:v>-1.7902874140762757</c:v>
                </c:pt>
                <c:pt idx="33">
                  <c:v>-1.664495672435689</c:v>
                </c:pt>
                <c:pt idx="34">
                  <c:v>-1.5387039307951014</c:v>
                </c:pt>
                <c:pt idx="35">
                  <c:v>-1.4129121891545147</c:v>
                </c:pt>
                <c:pt idx="36">
                  <c:v>-1.287120447513928</c:v>
                </c:pt>
                <c:pt idx="37">
                  <c:v>-1.1613287058733404</c:v>
                </c:pt>
                <c:pt idx="38">
                  <c:v>-1.0355369642327537</c:v>
                </c:pt>
                <c:pt idx="39">
                  <c:v>-0.90974522259216695</c:v>
                </c:pt>
                <c:pt idx="40">
                  <c:v>-0.78395348095157935</c:v>
                </c:pt>
                <c:pt idx="41">
                  <c:v>-0.65816173931099264</c:v>
                </c:pt>
                <c:pt idx="42">
                  <c:v>-0.53236999767040594</c:v>
                </c:pt>
                <c:pt idx="43">
                  <c:v>-0.40657825602981834</c:v>
                </c:pt>
                <c:pt idx="44">
                  <c:v>-0.28078651438923163</c:v>
                </c:pt>
                <c:pt idx="45">
                  <c:v>-0.15499477274864493</c:v>
                </c:pt>
                <c:pt idx="46">
                  <c:v>-2.9203031108057331E-2</c:v>
                </c:pt>
                <c:pt idx="47">
                  <c:v>9.6588710532529376E-2</c:v>
                </c:pt>
                <c:pt idx="48">
                  <c:v>0.22238045217311608</c:v>
                </c:pt>
                <c:pt idx="49">
                  <c:v>0.34817219381370368</c:v>
                </c:pt>
                <c:pt idx="50">
                  <c:v>0.47396393545429039</c:v>
                </c:pt>
                <c:pt idx="51">
                  <c:v>0.59975567709487798</c:v>
                </c:pt>
                <c:pt idx="52">
                  <c:v>0.72554741873546469</c:v>
                </c:pt>
                <c:pt idx="53">
                  <c:v>0.8513391603760514</c:v>
                </c:pt>
                <c:pt idx="54">
                  <c:v>0.97713090201663899</c:v>
                </c:pt>
                <c:pt idx="55">
                  <c:v>1.1029226436572257</c:v>
                </c:pt>
                <c:pt idx="56">
                  <c:v>1.2287143852978124</c:v>
                </c:pt>
                <c:pt idx="57">
                  <c:v>1.3545061269384</c:v>
                </c:pt>
                <c:pt idx="58">
                  <c:v>1.4802978685789867</c:v>
                </c:pt>
                <c:pt idx="59">
                  <c:v>1.6060896102195734</c:v>
                </c:pt>
                <c:pt idx="60">
                  <c:v>1.731881351860161</c:v>
                </c:pt>
                <c:pt idx="61">
                  <c:v>1.8576730935007477</c:v>
                </c:pt>
                <c:pt idx="62">
                  <c:v>1.9834648351413344</c:v>
                </c:pt>
                <c:pt idx="63">
                  <c:v>2.109256576781922</c:v>
                </c:pt>
                <c:pt idx="64">
                  <c:v>2.2350483184225087</c:v>
                </c:pt>
                <c:pt idx="65">
                  <c:v>2.3608400600630954</c:v>
                </c:pt>
                <c:pt idx="66">
                  <c:v>2.4866318017036821</c:v>
                </c:pt>
                <c:pt idx="67">
                  <c:v>2.6124235433442706</c:v>
                </c:pt>
                <c:pt idx="68">
                  <c:v>2.7382152849848573</c:v>
                </c:pt>
                <c:pt idx="69">
                  <c:v>2.864007026625444</c:v>
                </c:pt>
              </c:numCache>
            </c:numRef>
          </c:xVal>
          <c:yVal>
            <c:numRef>
              <c:f>XLSTAT_20231121_153915_1_HID!ydata2</c:f>
              <c:numCache>
                <c:formatCode>General</c:formatCode>
                <c:ptCount val="70"/>
                <c:pt idx="0">
                  <c:v>-5.0117497691247213</c:v>
                </c:pt>
                <c:pt idx="1">
                  <c:v>-4.888833497403434</c:v>
                </c:pt>
                <c:pt idx="2">
                  <c:v>-4.7658643710311601</c:v>
                </c:pt>
                <c:pt idx="3">
                  <c:v>-4.6428418273202405</c:v>
                </c:pt>
                <c:pt idx="4">
                  <c:v>-4.5197653064437331</c:v>
                </c:pt>
                <c:pt idx="5">
                  <c:v>-4.396634251866046</c:v>
                </c:pt>
                <c:pt idx="6">
                  <c:v>-4.2734481107831401</c:v>
                </c:pt>
                <c:pt idx="7">
                  <c:v>-4.1502063345718003</c:v>
                </c:pt>
                <c:pt idx="8">
                  <c:v>-4.0269083792474465</c:v>
                </c:pt>
                <c:pt idx="9">
                  <c:v>-3.9035537059298755</c:v>
                </c:pt>
                <c:pt idx="10">
                  <c:v>-3.7801417813163054</c:v>
                </c:pt>
                <c:pt idx="11">
                  <c:v>-3.6566720781610349</c:v>
                </c:pt>
                <c:pt idx="12">
                  <c:v>-3.5331440757609656</c:v>
                </c:pt>
                <c:pt idx="13">
                  <c:v>-3.4095572604462228</c:v>
                </c:pt>
                <c:pt idx="14">
                  <c:v>-3.2859111260750264</c:v>
                </c:pt>
                <c:pt idx="15">
                  <c:v>-3.1622051745319504</c:v>
                </c:pt>
                <c:pt idx="16">
                  <c:v>-3.0384389162286318</c:v>
                </c:pt>
                <c:pt idx="17">
                  <c:v>-2.9146118706059898</c:v>
                </c:pt>
                <c:pt idx="18">
                  <c:v>-2.7907235666369323</c:v>
                </c:pt>
                <c:pt idx="19">
                  <c:v>-2.6667735433285271</c:v>
                </c:pt>
                <c:pt idx="20">
                  <c:v>-2.5427613502225554</c:v>
                </c:pt>
                <c:pt idx="21">
                  <c:v>-2.4186865478933486</c:v>
                </c:pt>
                <c:pt idx="22">
                  <c:v>-2.2945487084417717</c:v>
                </c:pt>
                <c:pt idx="23">
                  <c:v>-2.1703474159842111</c:v>
                </c:pt>
                <c:pt idx="24">
                  <c:v>-2.0460822671353753</c:v>
                </c:pt>
                <c:pt idx="25">
                  <c:v>-1.9217528714837298</c:v>
                </c:pt>
                <c:pt idx="26">
                  <c:v>-1.7973588520583701</c:v>
                </c:pt>
                <c:pt idx="27">
                  <c:v>-1.6728998457861124</c:v>
                </c:pt>
                <c:pt idx="28">
                  <c:v>-1.5483755039376126</c:v>
                </c:pt>
                <c:pt idx="29">
                  <c:v>-1.4237854925612963</c:v>
                </c:pt>
                <c:pt idx="30">
                  <c:v>-1.2991294929039263</c:v>
                </c:pt>
                <c:pt idx="31">
                  <c:v>-1.1744072018166127</c:v>
                </c:pt>
                <c:pt idx="32">
                  <c:v>-1.049618332145124</c:v>
                </c:pt>
                <c:pt idx="33">
                  <c:v>-0.92476261310336927</c:v>
                </c:pt>
                <c:pt idx="34">
                  <c:v>-0.79983979062894806</c:v>
                </c:pt>
                <c:pt idx="35">
                  <c:v>-0.6748496277197249</c:v>
                </c:pt>
                <c:pt idx="36">
                  <c:v>-0.54979190475039541</c:v>
                </c:pt>
                <c:pt idx="37">
                  <c:v>-0.4246664197680966</c:v>
                </c:pt>
                <c:pt idx="38">
                  <c:v>-0.29947298876614292</c:v>
                </c:pt>
                <c:pt idx="39">
                  <c:v>-0.17421144593502635</c:v>
                </c:pt>
                <c:pt idx="40">
                  <c:v>-4.8881643889908566E-2</c:v>
                </c:pt>
                <c:pt idx="41">
                  <c:v>7.6516546126123131E-2</c:v>
                </c:pt>
                <c:pt idx="42">
                  <c:v>0.20198323406369567</c:v>
                </c:pt>
                <c:pt idx="43">
                  <c:v>0.32751851091423756</c:v>
                </c:pt>
                <c:pt idx="44">
                  <c:v>0.45312244858302275</c:v>
                </c:pt>
                <c:pt idx="45">
                  <c:v>0.57879509978858368</c:v>
                </c:pt>
                <c:pt idx="46">
                  <c:v>0.70453649798880968</c:v>
                </c:pt>
                <c:pt idx="47">
                  <c:v>0.83034665733397972</c:v>
                </c:pt>
                <c:pt idx="48">
                  <c:v>0.95622557264688868</c:v>
                </c:pt>
                <c:pt idx="49">
                  <c:v>1.0821732194301188</c:v>
                </c:pt>
                <c:pt idx="50">
                  <c:v>1.2081895539004401</c:v>
                </c:pt>
                <c:pt idx="51">
                  <c:v>1.3342745130502331</c:v>
                </c:pt>
                <c:pt idx="52">
                  <c:v>1.4604280147357178</c:v>
                </c:pt>
                <c:pt idx="53">
                  <c:v>1.586649957791717</c:v>
                </c:pt>
                <c:pt idx="54">
                  <c:v>1.7129402221725711</c:v>
                </c:pt>
                <c:pt idx="55">
                  <c:v>1.8392986691187461</c:v>
                </c:pt>
                <c:pt idx="56">
                  <c:v>1.9657251413486139</c:v>
                </c:pt>
                <c:pt idx="57">
                  <c:v>2.0922194632747715</c:v>
                </c:pt>
                <c:pt idx="58">
                  <c:v>2.2187814412442184</c:v>
                </c:pt>
                <c:pt idx="59">
                  <c:v>2.3454108638016455</c:v>
                </c:pt>
                <c:pt idx="60">
                  <c:v>2.4721075019749934</c:v>
                </c:pt>
                <c:pt idx="61">
                  <c:v>2.5988711095824044</c:v>
                </c:pt>
                <c:pt idx="62">
                  <c:v>2.7257014235596362</c:v>
                </c:pt>
                <c:pt idx="63">
                  <c:v>2.8525981643069258</c:v>
                </c:pt>
                <c:pt idx="64">
                  <c:v>2.979561036054279</c:v>
                </c:pt>
                <c:pt idx="65">
                  <c:v>3.1065897272441094</c:v>
                </c:pt>
                <c:pt idx="66">
                  <c:v>3.2336839109301003</c:v>
                </c:pt>
                <c:pt idx="67">
                  <c:v>3.3608432451911585</c:v>
                </c:pt>
                <c:pt idx="68">
                  <c:v>3.4880673735592822</c:v>
                </c:pt>
                <c:pt idx="69">
                  <c:v>3.6153559254601784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6A-3941-99C5-7C9F4F2E14A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6A-3941-99C5-7C9F4F2E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35280"/>
        <c:axId val="1839796352"/>
      </c:scatterChart>
      <c:valAx>
        <c:axId val="1839635280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796352"/>
        <c:crosses val="autoZero"/>
        <c:crossBetween val="midCat"/>
      </c:valAx>
      <c:valAx>
        <c:axId val="1839796352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635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'Final analysis'!$B$113:$B$307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C-5548-9E62-D09596CC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901680"/>
        <c:axId val="1839903408"/>
      </c:barChart>
      <c:catAx>
        <c:axId val="183990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903408"/>
        <c:crosses val="autoZero"/>
        <c:auto val="1"/>
        <c:lblAlgn val="ctr"/>
        <c:lblOffset val="100"/>
        <c:noMultiLvlLbl val="0"/>
      </c:catAx>
      <c:valAx>
        <c:axId val="183990340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901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p-values(White / Squared terms only)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White / Squared terms only</c:v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50D214"/>
              </a:solidFill>
              <a:ln>
                <a:solidFill>
                  <a:srgbClr val="9898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6AC-1448-8D33-A1F0E55F2C8E}"/>
              </c:ext>
            </c:extLst>
          </c:dPt>
          <c:cat>
            <c:strRef>
              <c:f>'White Test'!$B$41</c:f>
              <c:strCache>
                <c:ptCount val="1"/>
                <c:pt idx="0">
                  <c:v>Residual</c:v>
                </c:pt>
              </c:strCache>
            </c:strRef>
          </c:cat>
          <c:val>
            <c:numRef>
              <c:f>'White Test'!$C$41</c:f>
              <c:numCache>
                <c:formatCode>[&lt;0.0001]"&lt;0.0001";0.000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C-1448-8D33-A1F0E55F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0301839"/>
        <c:axId val="30303567"/>
      </c:barChart>
      <c:catAx>
        <c:axId val="3030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0303567"/>
        <c:crosses val="autoZero"/>
        <c:auto val="1"/>
        <c:lblAlgn val="ctr"/>
        <c:lblOffset val="100"/>
        <c:noMultiLvlLbl val="0"/>
      </c:catAx>
      <c:valAx>
        <c:axId val="30303567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p-values</a:t>
                </a:r>
              </a:p>
            </c:rich>
          </c:tx>
          <c:overlay val="0"/>
        </c:title>
        <c:numFmt formatCode="0.0E+00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0301839"/>
        <c:crosses val="autoZero"/>
        <c:crossBetween val="between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agricultural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vs food insecurity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Africa!$C$59:$C$110</c:f>
              <c:numCache>
                <c:formatCode>General</c:formatCode>
                <c:ptCount val="52"/>
                <c:pt idx="0">
                  <c:v>1.3309518701015424</c:v>
                </c:pt>
                <c:pt idx="1">
                  <c:v>-1.8564631891351857</c:v>
                </c:pt>
                <c:pt idx="2">
                  <c:v>-2.0304887239785701</c:v>
                </c:pt>
                <c:pt idx="3">
                  <c:v>-0.36808690429044921</c:v>
                </c:pt>
                <c:pt idx="4">
                  <c:v>0.7081236401357448</c:v>
                </c:pt>
                <c:pt idx="5">
                  <c:v>1.1294486192302546</c:v>
                </c:pt>
                <c:pt idx="6">
                  <c:v>0.6714866854318744</c:v>
                </c:pt>
                <c:pt idx="7">
                  <c:v>0.62569049205203631</c:v>
                </c:pt>
                <c:pt idx="8">
                  <c:v>1.5232958822968623</c:v>
                </c:pt>
                <c:pt idx="9">
                  <c:v>-0.74819530934310485</c:v>
                </c:pt>
                <c:pt idx="10">
                  <c:v>-1.6320618415739794</c:v>
                </c:pt>
                <c:pt idx="11">
                  <c:v>1.2302002446658986</c:v>
                </c:pt>
                <c:pt idx="12">
                  <c:v>0.78139754954348573</c:v>
                </c:pt>
                <c:pt idx="13">
                  <c:v>-0.2673352788548054</c:v>
                </c:pt>
                <c:pt idx="14">
                  <c:v>-8.8730124673437119E-2</c:v>
                </c:pt>
                <c:pt idx="15">
                  <c:v>0.8775695556411458</c:v>
                </c:pt>
                <c:pt idx="16">
                  <c:v>0.12651198421180163</c:v>
                </c:pt>
                <c:pt idx="17">
                  <c:v>-0.37724614296641684</c:v>
                </c:pt>
                <c:pt idx="18">
                  <c:v>0.29137828037921876</c:v>
                </c:pt>
                <c:pt idx="19">
                  <c:v>8.0715790831963799E-2</c:v>
                </c:pt>
                <c:pt idx="20">
                  <c:v>-1.8747816664871206</c:v>
                </c:pt>
                <c:pt idx="21">
                  <c:v>0.47456305389857112</c:v>
                </c:pt>
                <c:pt idx="22">
                  <c:v>1.6240475077325061</c:v>
                </c:pt>
                <c:pt idx="23">
                  <c:v>-2.0304887239785701</c:v>
                </c:pt>
                <c:pt idx="24">
                  <c:v>-0.71613797397721846</c:v>
                </c:pt>
                <c:pt idx="25">
                  <c:v>2.1180739438174289E-2</c:v>
                </c:pt>
                <c:pt idx="26">
                  <c:v>1.1844040512860605</c:v>
                </c:pt>
                <c:pt idx="27">
                  <c:v>0.93710460703493526</c:v>
                </c:pt>
                <c:pt idx="28">
                  <c:v>1.2622575800317852</c:v>
                </c:pt>
                <c:pt idx="29">
                  <c:v>-0.56043091648576893</c:v>
                </c:pt>
                <c:pt idx="30">
                  <c:v>-0.11162822136335616</c:v>
                </c:pt>
                <c:pt idx="33" formatCode="0.00%">
                  <c:v>0.79200000000000004</c:v>
                </c:pt>
                <c:pt idx="34" formatCode="0.00%">
                  <c:v>0.64800000000000002</c:v>
                </c:pt>
                <c:pt idx="35" formatCode="0.00%">
                  <c:v>0.39700000000000002</c:v>
                </c:pt>
                <c:pt idx="36" formatCode="0.00%">
                  <c:v>0.10100000000000001</c:v>
                </c:pt>
                <c:pt idx="37" formatCode="0.00%">
                  <c:v>0.752</c:v>
                </c:pt>
                <c:pt idx="38" formatCode="0.00%">
                  <c:v>0.2</c:v>
                </c:pt>
                <c:pt idx="39" formatCode="0.00%">
                  <c:v>0.48499999999999999</c:v>
                </c:pt>
                <c:pt idx="40" formatCode="0.00%">
                  <c:v>0.33800000000000002</c:v>
                </c:pt>
                <c:pt idx="41" formatCode="0.00%">
                  <c:v>0.68500000000000005</c:v>
                </c:pt>
                <c:pt idx="42" formatCode="0.00%">
                  <c:v>0.73399999999999999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7-B848-A20C-6017293F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</a:t>
            </a:r>
            <a:r>
              <a:rPr lang="en-GB" baseline="0"/>
              <a:t> emissions in tonnes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Emission 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A-BC46-A014-4837E730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9-C24B-80F3-CB9F722B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Africa!$F$59:$F$110</c:f>
              <c:numCache>
                <c:formatCode>General</c:formatCode>
                <c:ptCount val="52"/>
                <c:pt idx="0">
                  <c:v>-0.48942703479794408</c:v>
                </c:pt>
                <c:pt idx="1">
                  <c:v>3.6041243985905846</c:v>
                </c:pt>
                <c:pt idx="2">
                  <c:v>-0.48297540272584805</c:v>
                </c:pt>
                <c:pt idx="3">
                  <c:v>0.77730033478232963</c:v>
                </c:pt>
                <c:pt idx="4">
                  <c:v>-0.51065403504754947</c:v>
                </c:pt>
                <c:pt idx="5">
                  <c:v>0.3797076777332164</c:v>
                </c:pt>
                <c:pt idx="6">
                  <c:v>-0.34920264774130733</c:v>
                </c:pt>
                <c:pt idx="7">
                  <c:v>-0.51643457177283891</c:v>
                </c:pt>
                <c:pt idx="8">
                  <c:v>-0.50114898869746249</c:v>
                </c:pt>
                <c:pt idx="9">
                  <c:v>-0.49281536434773043</c:v>
                </c:pt>
                <c:pt idx="10">
                  <c:v>0.17619647073453459</c:v>
                </c:pt>
                <c:pt idx="11">
                  <c:v>-0.34246383075996689</c:v>
                </c:pt>
                <c:pt idx="12">
                  <c:v>-0.43006958196052192</c:v>
                </c:pt>
                <c:pt idx="13">
                  <c:v>-0.43106550086978562</c:v>
                </c:pt>
                <c:pt idx="14">
                  <c:v>-0.34114591967928048</c:v>
                </c:pt>
                <c:pt idx="15">
                  <c:v>-0.33085641939349963</c:v>
                </c:pt>
                <c:pt idx="16">
                  <c:v>-0.36590897824308127</c:v>
                </c:pt>
                <c:pt idx="17">
                  <c:v>-0.35824194285310901</c:v>
                </c:pt>
                <c:pt idx="18">
                  <c:v>-0.52887636496624524</c:v>
                </c:pt>
                <c:pt idx="19">
                  <c:v>-0.21285211243243898</c:v>
                </c:pt>
                <c:pt idx="20">
                  <c:v>-0.51154106806256339</c:v>
                </c:pt>
                <c:pt idx="21">
                  <c:v>-0.48092532660858078</c:v>
                </c:pt>
                <c:pt idx="22">
                  <c:v>4.2629082229077442</c:v>
                </c:pt>
                <c:pt idx="23">
                  <c:v>-0.37094273023840657</c:v>
                </c:pt>
                <c:pt idx="24">
                  <c:v>-0.27668475145284088</c:v>
                </c:pt>
                <c:pt idx="25">
                  <c:v>0.32774155887724116</c:v>
                </c:pt>
                <c:pt idx="26">
                  <c:v>-0.46019514202593537</c:v>
                </c:pt>
                <c:pt idx="27">
                  <c:v>-5.0782614531287972E-3</c:v>
                </c:pt>
                <c:pt idx="28">
                  <c:v>-6.5288841724886387E-2</c:v>
                </c:pt>
                <c:pt idx="29">
                  <c:v>-0.21986037391801036</c:v>
                </c:pt>
                <c:pt idx="30">
                  <c:v>-0.24203024743642435</c:v>
                </c:pt>
                <c:pt idx="33" formatCode="&quot;$&quot;#,##0_);[Red]\(&quot;$&quot;#,##0\)">
                  <c:v>3012334882</c:v>
                </c:pt>
                <c:pt idx="34" formatCode="&quot;$&quot;#,##0_);[Red]\(&quot;$&quot;#,##0\)">
                  <c:v>58792205642</c:v>
                </c:pt>
                <c:pt idx="35" formatCode="&quot;$&quot;#,##0_);[Red]\(&quot;$&quot;#,##0\)">
                  <c:v>11314951343</c:v>
                </c:pt>
                <c:pt idx="36" formatCode="&quot;$&quot;#,##0_);[Red]\(&quot;$&quot;#,##0\)">
                  <c:v>11026774945</c:v>
                </c:pt>
                <c:pt idx="37" formatCode="&quot;$&quot;#,##0_);[Red]\(&quot;$&quot;#,##0\)">
                  <c:v>2065001626</c:v>
                </c:pt>
                <c:pt idx="38" formatCode="&quot;$&quot;#,##0_);[Red]\(&quot;$&quot;#,##0\)">
                  <c:v>16657960228</c:v>
                </c:pt>
                <c:pt idx="39" formatCode="&quot;$&quot;#,##0_);[Red]\(&quot;$&quot;#,##0\)">
                  <c:v>95503088538</c:v>
                </c:pt>
                <c:pt idx="40" formatCode="&quot;$&quot;#,##0_);[Red]\(&quot;$&quot;#,##0\)">
                  <c:v>17510141171</c:v>
                </c:pt>
                <c:pt idx="41" formatCode="&quot;$&quot;#,##0_);[Red]\(&quot;$&quot;#,##0\)">
                  <c:v>118725279596</c:v>
                </c:pt>
                <c:pt idx="42" formatCode="&quot;$&quot;#,##0_);[Red]\(&quot;$&quot;#,##0\)">
                  <c:v>10122472590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D84D-9B43-3A759CA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Africa!$G$59:$G$110</c:f>
              <c:numCache>
                <c:formatCode>General</c:formatCode>
                <c:ptCount val="52"/>
                <c:pt idx="0">
                  <c:v>-0.76132018864090223</c:v>
                </c:pt>
                <c:pt idx="1">
                  <c:v>2.901905961416968</c:v>
                </c:pt>
                <c:pt idx="2">
                  <c:v>-0.75691029348619154</c:v>
                </c:pt>
                <c:pt idx="3">
                  <c:v>3.3326833111360887</c:v>
                </c:pt>
                <c:pt idx="4">
                  <c:v>-0.71068565441351605</c:v>
                </c:pt>
                <c:pt idx="5">
                  <c:v>0.33745214456391714</c:v>
                </c:pt>
                <c:pt idx="6">
                  <c:v>-0.326599034141341</c:v>
                </c:pt>
                <c:pt idx="7">
                  <c:v>-0.72641179199693207</c:v>
                </c:pt>
                <c:pt idx="8">
                  <c:v>-0.71888205022915086</c:v>
                </c:pt>
                <c:pt idx="9">
                  <c:v>-0.61526156339002469</c:v>
                </c:pt>
                <c:pt idx="10">
                  <c:v>-0.54745836600629683</c:v>
                </c:pt>
                <c:pt idx="11">
                  <c:v>0.19657114258443342</c:v>
                </c:pt>
                <c:pt idx="12">
                  <c:v>-0.11076182698034905</c:v>
                </c:pt>
                <c:pt idx="13">
                  <c:v>-0.63043107505884444</c:v>
                </c:pt>
                <c:pt idx="14">
                  <c:v>-0.75055500807852737</c:v>
                </c:pt>
                <c:pt idx="15">
                  <c:v>0.3217338187568744</c:v>
                </c:pt>
                <c:pt idx="16">
                  <c:v>-0.70527548340301083</c:v>
                </c:pt>
                <c:pt idx="17">
                  <c:v>6.1759338126944167E-2</c:v>
                </c:pt>
                <c:pt idx="18">
                  <c:v>-0.78926954536836003</c:v>
                </c:pt>
                <c:pt idx="19">
                  <c:v>-0.19670547987085232</c:v>
                </c:pt>
                <c:pt idx="20">
                  <c:v>-0.79359664306311462</c:v>
                </c:pt>
                <c:pt idx="21">
                  <c:v>-0.50929256915868371</c:v>
                </c:pt>
                <c:pt idx="22">
                  <c:v>1.3605613068254485</c:v>
                </c:pt>
                <c:pt idx="23">
                  <c:v>-0.38957716993452096</c:v>
                </c:pt>
                <c:pt idx="24">
                  <c:v>0.78038833996800405</c:v>
                </c:pt>
                <c:pt idx="25">
                  <c:v>1.3401914735161504</c:v>
                </c:pt>
                <c:pt idx="26">
                  <c:v>-0.49937489263680379</c:v>
                </c:pt>
                <c:pt idx="27">
                  <c:v>-0.36626690293272507</c:v>
                </c:pt>
                <c:pt idx="28">
                  <c:v>0.83405214842013298</c:v>
                </c:pt>
                <c:pt idx="29">
                  <c:v>-0.13905066434802774</c:v>
                </c:pt>
                <c:pt idx="30">
                  <c:v>-0.25753769858549752</c:v>
                </c:pt>
                <c:pt idx="33" formatCode="#,##0">
                  <c:v>11530580</c:v>
                </c:pt>
                <c:pt idx="34" formatCode="#,##0">
                  <c:v>25716544</c:v>
                </c:pt>
                <c:pt idx="35" formatCode="#,##0">
                  <c:v>15946876</c:v>
                </c:pt>
                <c:pt idx="36" formatCode="#,##0">
                  <c:v>1355986</c:v>
                </c:pt>
                <c:pt idx="37" formatCode="#,##0">
                  <c:v>6333135</c:v>
                </c:pt>
                <c:pt idx="38" formatCode="#,##0">
                  <c:v>2172579</c:v>
                </c:pt>
                <c:pt idx="39" formatCode="#,##0">
                  <c:v>52573973</c:v>
                </c:pt>
                <c:pt idx="40" formatCode="#,##0">
                  <c:v>19658031</c:v>
                </c:pt>
                <c:pt idx="41" formatCode="#,##0">
                  <c:v>36910560</c:v>
                </c:pt>
                <c:pt idx="42" formatCode="#,##0">
                  <c:v>12626950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9-BD44-A5DA-E8301E93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Infant mortality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Africa!$H$59:$H$110</c:f>
              <c:numCache>
                <c:formatCode>General</c:formatCode>
                <c:ptCount val="52"/>
                <c:pt idx="0">
                  <c:v>0.45320925851409327</c:v>
                </c:pt>
                <c:pt idx="1">
                  <c:v>-1.3040582632364055</c:v>
                </c:pt>
                <c:pt idx="2">
                  <c:v>-2.3074192141412646</c:v>
                </c:pt>
                <c:pt idx="3">
                  <c:v>-0.1399378229600497</c:v>
                </c:pt>
                <c:pt idx="4">
                  <c:v>-0.14548125362803241</c:v>
                </c:pt>
                <c:pt idx="5">
                  <c:v>-0.37276191101532102</c:v>
                </c:pt>
                <c:pt idx="6">
                  <c:v>1.2902672893794733</c:v>
                </c:pt>
                <c:pt idx="7">
                  <c:v>0.68603334656936454</c:v>
                </c:pt>
                <c:pt idx="8">
                  <c:v>1.3346147347233344</c:v>
                </c:pt>
                <c:pt idx="9">
                  <c:v>0.65831619322945134</c:v>
                </c:pt>
                <c:pt idx="10">
                  <c:v>-1.7419892860070347</c:v>
                </c:pt>
                <c:pt idx="11">
                  <c:v>-0.18982869897189342</c:v>
                </c:pt>
                <c:pt idx="12">
                  <c:v>-0.35058818834339051</c:v>
                </c:pt>
                <c:pt idx="13">
                  <c:v>0.54744757986979842</c:v>
                </c:pt>
                <c:pt idx="14">
                  <c:v>-1.5535126432956246</c:v>
                </c:pt>
                <c:pt idx="15">
                  <c:v>0.68603334656936454</c:v>
                </c:pt>
                <c:pt idx="16">
                  <c:v>-0.69982432042629705</c:v>
                </c:pt>
                <c:pt idx="17">
                  <c:v>0.35342750649040577</c:v>
                </c:pt>
                <c:pt idx="18">
                  <c:v>-0.9548221311534989</c:v>
                </c:pt>
                <c:pt idx="19">
                  <c:v>-0.54460826172278298</c:v>
                </c:pt>
                <c:pt idx="20">
                  <c:v>-1.6200338113114165</c:v>
                </c:pt>
                <c:pt idx="21">
                  <c:v>2.0441738602251132</c:v>
                </c:pt>
                <c:pt idx="22">
                  <c:v>-0.72754147376621026</c:v>
                </c:pt>
                <c:pt idx="23">
                  <c:v>1.2237461213636815</c:v>
                </c:pt>
                <c:pt idx="24">
                  <c:v>2.636509707942971E-2</c:v>
                </c:pt>
                <c:pt idx="25">
                  <c:v>-0.22308928297978939</c:v>
                </c:pt>
                <c:pt idx="26">
                  <c:v>0.32016692248250983</c:v>
                </c:pt>
                <c:pt idx="27">
                  <c:v>-1.4980783366157981</c:v>
                </c:pt>
                <c:pt idx="28">
                  <c:v>-0.43373964836313017</c:v>
                </c:pt>
                <c:pt idx="29">
                  <c:v>-6.7873224276275443E-2</c:v>
                </c:pt>
                <c:pt idx="30">
                  <c:v>-0.42819621769514749</c:v>
                </c:pt>
                <c:pt idx="33">
                  <c:v>41</c:v>
                </c:pt>
                <c:pt idx="34">
                  <c:v>59.4</c:v>
                </c:pt>
                <c:pt idx="35">
                  <c:v>71.400000000000006</c:v>
                </c:pt>
                <c:pt idx="36">
                  <c:v>62.6</c:v>
                </c:pt>
                <c:pt idx="37">
                  <c:v>31.3</c:v>
                </c:pt>
                <c:pt idx="38">
                  <c:v>32.700000000000003</c:v>
                </c:pt>
                <c:pt idx="39">
                  <c:v>30.6</c:v>
                </c:pt>
                <c:pt idx="40">
                  <c:v>62</c:v>
                </c:pt>
                <c:pt idx="41">
                  <c:v>19.2</c:v>
                </c:pt>
                <c:pt idx="42">
                  <c:v>27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1-1F4A-9F33-87CA7E16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wage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Africa!$I$59:$I$110</c:f>
              <c:numCache>
                <c:formatCode>General</c:formatCode>
                <c:ptCount val="52"/>
                <c:pt idx="0">
                  <c:v>-1.0613919077712242</c:v>
                </c:pt>
                <c:pt idx="1">
                  <c:v>-1.0613919077712242</c:v>
                </c:pt>
                <c:pt idx="2">
                  <c:v>-1.0613919077712242</c:v>
                </c:pt>
                <c:pt idx="3">
                  <c:v>-1.0613919077712242</c:v>
                </c:pt>
                <c:pt idx="4">
                  <c:v>-0.76917547254102603</c:v>
                </c:pt>
                <c:pt idx="5">
                  <c:v>-0.4544808499854282</c:v>
                </c:pt>
                <c:pt idx="6">
                  <c:v>-1.0613919077712242</c:v>
                </c:pt>
                <c:pt idx="7">
                  <c:v>-0.70174091056482657</c:v>
                </c:pt>
                <c:pt idx="8">
                  <c:v>-0.13978622742983043</c:v>
                </c:pt>
                <c:pt idx="9">
                  <c:v>-0.67926272323942671</c:v>
                </c:pt>
                <c:pt idx="10">
                  <c:v>3.1645073094039469</c:v>
                </c:pt>
                <c:pt idx="11">
                  <c:v>-0.58934997393782729</c:v>
                </c:pt>
                <c:pt idx="12">
                  <c:v>-0.791653659866426</c:v>
                </c:pt>
                <c:pt idx="13">
                  <c:v>0.12995202047496784</c:v>
                </c:pt>
                <c:pt idx="14">
                  <c:v>-0.20722078940602992</c:v>
                </c:pt>
                <c:pt idx="15">
                  <c:v>-0.4544808499854282</c:v>
                </c:pt>
                <c:pt idx="16">
                  <c:v>-1.0613919077712242</c:v>
                </c:pt>
                <c:pt idx="17">
                  <c:v>-0.4095244753346286</c:v>
                </c:pt>
                <c:pt idx="18">
                  <c:v>-1.0613919077712242</c:v>
                </c:pt>
                <c:pt idx="19">
                  <c:v>-0.36456810068382883</c:v>
                </c:pt>
                <c:pt idx="20">
                  <c:v>3.4342455573087451</c:v>
                </c:pt>
                <c:pt idx="21">
                  <c:v>0.21986476977656705</c:v>
                </c:pt>
                <c:pt idx="22">
                  <c:v>-1.0613919077712242</c:v>
                </c:pt>
                <c:pt idx="23">
                  <c:v>-1.0613919077712242</c:v>
                </c:pt>
                <c:pt idx="24">
                  <c:v>-0.13978622742983043</c:v>
                </c:pt>
                <c:pt idx="25">
                  <c:v>-0.85908822184262545</c:v>
                </c:pt>
                <c:pt idx="26">
                  <c:v>-0.29713353870762926</c:v>
                </c:pt>
                <c:pt idx="27">
                  <c:v>-4.9171034774313609E-3</c:v>
                </c:pt>
                <c:pt idx="28">
                  <c:v>-1.0389137204458243</c:v>
                </c:pt>
                <c:pt idx="29">
                  <c:v>-0.52191541196162783</c:v>
                </c:pt>
                <c:pt idx="30">
                  <c:v>-1.0613919077712242</c:v>
                </c:pt>
                <c:pt idx="34" formatCode="&quot;$&quot;#,##0.00_);[Red]\(&quot;$&quot;#,##0.00\)">
                  <c:v>0.36</c:v>
                </c:pt>
                <c:pt idx="35" formatCode="&quot;$&quot;#,##0.00_);[Red]\(&quot;$&quot;#,##0.00\)">
                  <c:v>0.6</c:v>
                </c:pt>
                <c:pt idx="36" formatCode="&quot;$&quot;#,##0.00_);[Red]\(&quot;$&quot;#,##0.00\)">
                  <c:v>1.05</c:v>
                </c:pt>
                <c:pt idx="38" formatCode="&quot;$&quot;#,##0.00_);[Red]\(&quot;$&quot;#,##0.00\)">
                  <c:v>1.46</c:v>
                </c:pt>
                <c:pt idx="39" formatCode="&quot;$&quot;#,##0.00_);[Red]\(&quot;$&quot;#,##0.00\)">
                  <c:v>0.25</c:v>
                </c:pt>
                <c:pt idx="40" formatCode="&quot;$&quot;#,##0.00_);[Red]\(&quot;$&quot;#,##0.00\)">
                  <c:v>0.23</c:v>
                </c:pt>
                <c:pt idx="41" formatCode="&quot;$&quot;#,##0.00_);[Red]\(&quot;$&quot;#,##0.00\)">
                  <c:v>1.6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2-7D4D-BDC4-75164A1C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Unemployment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Africa!$J$59:$J$110</c:f>
              <c:numCache>
                <c:formatCode>General</c:formatCode>
                <c:ptCount val="52"/>
                <c:pt idx="0">
                  <c:v>0.27781396626497029</c:v>
                </c:pt>
                <c:pt idx="1">
                  <c:v>0.34682675118835982</c:v>
                </c:pt>
                <c:pt idx="2">
                  <c:v>-1.2674723048457059</c:v>
                </c:pt>
                <c:pt idx="3">
                  <c:v>-0.95541449475733642</c:v>
                </c:pt>
                <c:pt idx="4">
                  <c:v>9.1779502558442319E-2</c:v>
                </c:pt>
                <c:pt idx="5">
                  <c:v>-0.61785195980597507</c:v>
                </c:pt>
                <c:pt idx="6">
                  <c:v>-0.62235279360532658</c:v>
                </c:pt>
                <c:pt idx="7">
                  <c:v>-0.89690365536576711</c:v>
                </c:pt>
                <c:pt idx="8">
                  <c:v>2.2446783365815692</c:v>
                </c:pt>
                <c:pt idx="9">
                  <c:v>-0.84589420563978368</c:v>
                </c:pt>
                <c:pt idx="10">
                  <c:v>1.5170435390197456</c:v>
                </c:pt>
                <c:pt idx="11">
                  <c:v>-1.0034233886170856</c:v>
                </c:pt>
                <c:pt idx="12">
                  <c:v>-0.41981527263450974</c:v>
                </c:pt>
                <c:pt idx="13">
                  <c:v>0.16529312128118326</c:v>
                </c:pt>
                <c:pt idx="14">
                  <c:v>-0.26678692345655936</c:v>
                </c:pt>
                <c:pt idx="15">
                  <c:v>-0.78138225451574572</c:v>
                </c:pt>
                <c:pt idx="16">
                  <c:v>1.7735910655827802</c:v>
                </c:pt>
                <c:pt idx="17">
                  <c:v>-1.1969592419891995</c:v>
                </c:pt>
                <c:pt idx="18">
                  <c:v>0.73839929173193919</c:v>
                </c:pt>
                <c:pt idx="19">
                  <c:v>-0.27728886898837934</c:v>
                </c:pt>
                <c:pt idx="20">
                  <c:v>-1.2674723048457059</c:v>
                </c:pt>
                <c:pt idx="21">
                  <c:v>-0.60284918047480351</c:v>
                </c:pt>
                <c:pt idx="22">
                  <c:v>2.9603109106784551</c:v>
                </c:pt>
                <c:pt idx="23">
                  <c:v>0.56886788528969956</c:v>
                </c:pt>
                <c:pt idx="24">
                  <c:v>1.2124871185969621</c:v>
                </c:pt>
                <c:pt idx="25">
                  <c:v>-0.97041727408850809</c:v>
                </c:pt>
                <c:pt idx="26">
                  <c:v>-0.96141560648980506</c:v>
                </c:pt>
                <c:pt idx="27">
                  <c:v>1.1359729440079869</c:v>
                </c:pt>
                <c:pt idx="28">
                  <c:v>-0.99142116515214829</c:v>
                </c:pt>
                <c:pt idx="29">
                  <c:v>0.44734537270720959</c:v>
                </c:pt>
                <c:pt idx="30">
                  <c:v>-0.52483472795271102</c:v>
                </c:pt>
                <c:pt idx="33" formatCode="0.00%">
                  <c:v>1.43E-2</c:v>
                </c:pt>
                <c:pt idx="34" formatCode="0.00%">
                  <c:v>3.32E-2</c:v>
                </c:pt>
                <c:pt idx="35" formatCode="0.00%">
                  <c:v>1.89E-2</c:v>
                </c:pt>
                <c:pt idx="36" formatCode="0.00%">
                  <c:v>6.4299999999999996E-2</c:v>
                </c:pt>
                <c:pt idx="37" formatCode="0.00%">
                  <c:v>5.1400000000000001E-2</c:v>
                </c:pt>
                <c:pt idx="38" formatCode="0.00%">
                  <c:v>0.2</c:v>
                </c:pt>
                <c:pt idx="39" formatCode="0.00%">
                  <c:v>2.64E-2</c:v>
                </c:pt>
                <c:pt idx="40" formatCode="0.00%">
                  <c:v>7.22E-2</c:v>
                </c:pt>
                <c:pt idx="41" formatCode="0.00%">
                  <c:v>9.0200000000000002E-2</c:v>
                </c:pt>
                <c:pt idx="42" formatCode="0.00%">
                  <c:v>1.03E-2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834D-AE20-A88FC87E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Labour</a:t>
            </a:r>
            <a:r>
              <a:rPr lang="en-GB" baseline="0"/>
              <a:t> force participation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Africa!$K$59:$K$110</c:f>
              <c:numCache>
                <c:formatCode>General</c:formatCode>
                <c:ptCount val="52"/>
                <c:pt idx="0">
                  <c:v>-0.39287558117094618</c:v>
                </c:pt>
                <c:pt idx="1">
                  <c:v>-1.5090223686457946</c:v>
                </c:pt>
                <c:pt idx="2">
                  <c:v>-5.2618637410249969</c:v>
                </c:pt>
                <c:pt idx="3">
                  <c:v>1.1762003374531171</c:v>
                </c:pt>
                <c:pt idx="4">
                  <c:v>-0.45757974276369112</c:v>
                </c:pt>
                <c:pt idx="5">
                  <c:v>0.22181395396013054</c:v>
                </c:pt>
                <c:pt idx="6">
                  <c:v>-0.28773131858273571</c:v>
                </c:pt>
                <c:pt idx="7">
                  <c:v>0.56151080232204043</c:v>
                </c:pt>
                <c:pt idx="8">
                  <c:v>0.22990197415922364</c:v>
                </c:pt>
                <c:pt idx="9">
                  <c:v>0.90929567088304442</c:v>
                </c:pt>
                <c:pt idx="10">
                  <c:v>-1.2421177020757224</c:v>
                </c:pt>
                <c:pt idx="11">
                  <c:v>1.7019216503941688</c:v>
                </c:pt>
                <c:pt idx="12">
                  <c:v>0.94164775167941683</c:v>
                </c:pt>
                <c:pt idx="13">
                  <c:v>-1.5494624696412602</c:v>
                </c:pt>
                <c:pt idx="14">
                  <c:v>-0.54654796495371538</c:v>
                </c:pt>
                <c:pt idx="15">
                  <c:v>1.0548800344667204</c:v>
                </c:pt>
                <c:pt idx="16">
                  <c:v>-0.44949172256459802</c:v>
                </c:pt>
                <c:pt idx="17">
                  <c:v>0.56151080232204043</c:v>
                </c:pt>
                <c:pt idx="18">
                  <c:v>-0.58698806594918096</c:v>
                </c:pt>
                <c:pt idx="19">
                  <c:v>-1.5656385100394465</c:v>
                </c:pt>
                <c:pt idx="20">
                  <c:v>-5.2618637410249969</c:v>
                </c:pt>
                <c:pt idx="21">
                  <c:v>-0.5789000457500878</c:v>
                </c:pt>
                <c:pt idx="22">
                  <c:v>-0.73257242953285606</c:v>
                </c:pt>
                <c:pt idx="23">
                  <c:v>0.59386288311841295</c:v>
                </c:pt>
                <c:pt idx="24">
                  <c:v>-1.3472619646639328</c:v>
                </c:pt>
                <c:pt idx="25">
                  <c:v>1.4835451050186546</c:v>
                </c:pt>
                <c:pt idx="26">
                  <c:v>1.0144399334712548</c:v>
                </c:pt>
                <c:pt idx="27">
                  <c:v>-1.5332864292430741</c:v>
                </c:pt>
                <c:pt idx="28">
                  <c:v>0.42401445893745748</c:v>
                </c:pt>
                <c:pt idx="29">
                  <c:v>0.77179932749846147</c:v>
                </c:pt>
                <c:pt idx="30">
                  <c:v>1.4592810444213753</c:v>
                </c:pt>
                <c:pt idx="33" formatCode="0.00%">
                  <c:v>0.79200000000000004</c:v>
                </c:pt>
                <c:pt idx="34" formatCode="0.00%">
                  <c:v>0.56999999999999995</c:v>
                </c:pt>
                <c:pt idx="35" formatCode="0.00%">
                  <c:v>0.70699999999999996</c:v>
                </c:pt>
                <c:pt idx="36" formatCode="0.00%">
                  <c:v>0.62</c:v>
                </c:pt>
                <c:pt idx="37" formatCode="0.00%">
                  <c:v>0.78400000000000003</c:v>
                </c:pt>
                <c:pt idx="38" formatCode="0.00%">
                  <c:v>0.52900000000000003</c:v>
                </c:pt>
                <c:pt idx="39" formatCode="0.00%">
                  <c:v>0.747</c:v>
                </c:pt>
                <c:pt idx="40" formatCode="0.00%">
                  <c:v>0.70799999999999996</c:v>
                </c:pt>
                <c:pt idx="41" formatCode="0.00%">
                  <c:v>0.45300000000000001</c:v>
                </c:pt>
                <c:pt idx="42" formatCode="0.00%">
                  <c:v>0.83699999999999997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0744-8968-A1BD277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Africa!$L$59:$L$110</c:f>
              <c:numCache>
                <c:formatCode>General</c:formatCode>
                <c:ptCount val="52"/>
                <c:pt idx="0">
                  <c:v>-7.6018743142850091</c:v>
                </c:pt>
                <c:pt idx="1">
                  <c:v>-3.7771441232952424E-2</c:v>
                </c:pt>
                <c:pt idx="2">
                  <c:v>-7.6018743142850091</c:v>
                </c:pt>
                <c:pt idx="3">
                  <c:v>-0.29364569273490254</c:v>
                </c:pt>
                <c:pt idx="4">
                  <c:v>1.2875996817153563</c:v>
                </c:pt>
                <c:pt idx="5">
                  <c:v>0.85635094322892213</c:v>
                </c:pt>
                <c:pt idx="6">
                  <c:v>0.39922728043330086</c:v>
                </c:pt>
                <c:pt idx="7">
                  <c:v>-7.6018743142850091</c:v>
                </c:pt>
                <c:pt idx="8">
                  <c:v>-2.8811381236535079</c:v>
                </c:pt>
                <c:pt idx="9">
                  <c:v>-7.6018743142850091</c:v>
                </c:pt>
                <c:pt idx="10">
                  <c:v>-7.6018743142850091</c:v>
                </c:pt>
                <c:pt idx="11">
                  <c:v>-0.84564407799753893</c:v>
                </c:pt>
                <c:pt idx="12">
                  <c:v>-0.51214505356802964</c:v>
                </c:pt>
                <c:pt idx="13">
                  <c:v>-7.6018743142850091</c:v>
                </c:pt>
                <c:pt idx="14">
                  <c:v>-0.41439533951110463</c:v>
                </c:pt>
                <c:pt idx="15">
                  <c:v>-0.35114552453309461</c:v>
                </c:pt>
                <c:pt idx="16">
                  <c:v>-0.31377063386426957</c:v>
                </c:pt>
                <c:pt idx="17">
                  <c:v>1.4313492612108345</c:v>
                </c:pt>
                <c:pt idx="18">
                  <c:v>-7.6018743142850091</c:v>
                </c:pt>
                <c:pt idx="19">
                  <c:v>1.2473497994566223</c:v>
                </c:pt>
                <c:pt idx="20">
                  <c:v>0.21522781867908974</c:v>
                </c:pt>
                <c:pt idx="21">
                  <c:v>-7.6018743142850091</c:v>
                </c:pt>
                <c:pt idx="22">
                  <c:v>-1.9208909326237145</c:v>
                </c:pt>
                <c:pt idx="23">
                  <c:v>-7.6018743142850091</c:v>
                </c:pt>
                <c:pt idx="24">
                  <c:v>1.4140993116713765</c:v>
                </c:pt>
                <c:pt idx="25">
                  <c:v>-0.84851906958744894</c:v>
                </c:pt>
                <c:pt idx="26">
                  <c:v>0.87360089276837916</c:v>
                </c:pt>
                <c:pt idx="27">
                  <c:v>-1.4580172866482752</c:v>
                </c:pt>
                <c:pt idx="28">
                  <c:v>2.2603382155148618E-2</c:v>
                </c:pt>
                <c:pt idx="29">
                  <c:v>8.872818872306866E-2</c:v>
                </c:pt>
                <c:pt idx="30">
                  <c:v>-0.30802065068445056</c:v>
                </c:pt>
                <c:pt idx="33">
                  <c:v>25.13</c:v>
                </c:pt>
                <c:pt idx="34">
                  <c:v>28.63</c:v>
                </c:pt>
                <c:pt idx="35">
                  <c:v>31.31</c:v>
                </c:pt>
                <c:pt idx="36">
                  <c:v>27.66</c:v>
                </c:pt>
                <c:pt idx="38">
                  <c:v>26.58</c:v>
                </c:pt>
                <c:pt idx="39">
                  <c:v>24.82</c:v>
                </c:pt>
                <c:pt idx="41">
                  <c:v>19.96</c:v>
                </c:pt>
                <c:pt idx="42">
                  <c:v>23.75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1-A947-ABA0-08AC131D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Africa!$C$2:$C$43</c:f>
              <c:numCache>
                <c:formatCode>0.00%</c:formatCode>
                <c:ptCount val="42"/>
                <c:pt idx="0">
                  <c:v>0.17399999999999999</c:v>
                </c:pt>
                <c:pt idx="1">
                  <c:v>0.47499999999999998</c:v>
                </c:pt>
                <c:pt idx="2">
                  <c:v>0.33300000000000002</c:v>
                </c:pt>
                <c:pt idx="3">
                  <c:v>0.45600000000000002</c:v>
                </c:pt>
                <c:pt idx="4">
                  <c:v>0.442</c:v>
                </c:pt>
                <c:pt idx="5">
                  <c:v>0.19600000000000001</c:v>
                </c:pt>
                <c:pt idx="6">
                  <c:v>0.20599999999999999</c:v>
                </c:pt>
                <c:pt idx="7">
                  <c:v>8.2000000000000003E-2</c:v>
                </c:pt>
                <c:pt idx="8">
                  <c:v>0.71499999999999997</c:v>
                </c:pt>
                <c:pt idx="9">
                  <c:v>0.311</c:v>
                </c:pt>
                <c:pt idx="10">
                  <c:v>0.11600000000000001</c:v>
                </c:pt>
                <c:pt idx="11">
                  <c:v>0.73399999999999999</c:v>
                </c:pt>
                <c:pt idx="12">
                  <c:v>3.7999999999999999E-2</c:v>
                </c:pt>
                <c:pt idx="14">
                  <c:v>0.36299999999999999</c:v>
                </c:pt>
                <c:pt idx="15">
                  <c:v>0.59799999999999998</c:v>
                </c:pt>
                <c:pt idx="16">
                  <c:v>0.69</c:v>
                </c:pt>
                <c:pt idx="17">
                  <c:v>0.59</c:v>
                </c:pt>
                <c:pt idx="18">
                  <c:v>0.57999999999999996</c:v>
                </c:pt>
                <c:pt idx="19">
                  <c:v>0.77600000000000002</c:v>
                </c:pt>
                <c:pt idx="20">
                  <c:v>0.28000000000000003</c:v>
                </c:pt>
                <c:pt idx="21">
                  <c:v>8.6999999999999994E-2</c:v>
                </c:pt>
                <c:pt idx="22">
                  <c:v>0.71199999999999997</c:v>
                </c:pt>
                <c:pt idx="23">
                  <c:v>0.61399999999999999</c:v>
                </c:pt>
                <c:pt idx="24">
                  <c:v>0.38500000000000001</c:v>
                </c:pt>
                <c:pt idx="25">
                  <c:v>0.42399999999999999</c:v>
                </c:pt>
                <c:pt idx="26">
                  <c:v>0.63500000000000001</c:v>
                </c:pt>
                <c:pt idx="27">
                  <c:v>0.47099999999999997</c:v>
                </c:pt>
                <c:pt idx="28">
                  <c:v>0.36099999999999999</c:v>
                </c:pt>
                <c:pt idx="29">
                  <c:v>0.50700000000000001</c:v>
                </c:pt>
                <c:pt idx="30">
                  <c:v>0.46100000000000002</c:v>
                </c:pt>
                <c:pt idx="31">
                  <c:v>3.4000000000000002E-2</c:v>
                </c:pt>
                <c:pt idx="32">
                  <c:v>0.54700000000000004</c:v>
                </c:pt>
                <c:pt idx="33">
                  <c:v>0.79800000000000004</c:v>
                </c:pt>
                <c:pt idx="35">
                  <c:v>0.28699999999999998</c:v>
                </c:pt>
                <c:pt idx="36">
                  <c:v>0.44800000000000001</c:v>
                </c:pt>
                <c:pt idx="37">
                  <c:v>0.70199999999999996</c:v>
                </c:pt>
                <c:pt idx="38">
                  <c:v>0.64800000000000002</c:v>
                </c:pt>
                <c:pt idx="39">
                  <c:v>0.71899999999999997</c:v>
                </c:pt>
                <c:pt idx="40">
                  <c:v>0.32100000000000001</c:v>
                </c:pt>
                <c:pt idx="41">
                  <c:v>0.41899999999999998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D48-A9DE-73D55BE5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 per tonnes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Africa!$D$2:$D$43</c:f>
              <c:numCache>
                <c:formatCode>#,##0</c:formatCode>
                <c:ptCount val="42"/>
                <c:pt idx="0">
                  <c:v>150006</c:v>
                </c:pt>
                <c:pt idx="1">
                  <c:v>34693</c:v>
                </c:pt>
                <c:pt idx="2">
                  <c:v>6476</c:v>
                </c:pt>
                <c:pt idx="3">
                  <c:v>6340</c:v>
                </c:pt>
                <c:pt idx="4">
                  <c:v>3418</c:v>
                </c:pt>
                <c:pt idx="5" formatCode="General">
                  <c:v>543</c:v>
                </c:pt>
                <c:pt idx="6">
                  <c:v>8291</c:v>
                </c:pt>
                <c:pt idx="7" formatCode="General">
                  <c:v>297</c:v>
                </c:pt>
                <c:pt idx="8" formatCode="General">
                  <c:v>202</c:v>
                </c:pt>
                <c:pt idx="9">
                  <c:v>3282</c:v>
                </c:pt>
                <c:pt idx="10">
                  <c:v>2021</c:v>
                </c:pt>
                <c:pt idx="11" formatCode="General">
                  <c:v>620</c:v>
                </c:pt>
                <c:pt idx="12">
                  <c:v>238560</c:v>
                </c:pt>
                <c:pt idx="14">
                  <c:v>14870</c:v>
                </c:pt>
                <c:pt idx="15" formatCode="General">
                  <c:v>532</c:v>
                </c:pt>
                <c:pt idx="16">
                  <c:v>16670</c:v>
                </c:pt>
                <c:pt idx="17">
                  <c:v>2996</c:v>
                </c:pt>
                <c:pt idx="18" formatCode="General">
                  <c:v>293</c:v>
                </c:pt>
                <c:pt idx="19">
                  <c:v>2512</c:v>
                </c:pt>
                <c:pt idx="20">
                  <c:v>1386</c:v>
                </c:pt>
                <c:pt idx="21">
                  <c:v>50564</c:v>
                </c:pt>
                <c:pt idx="22">
                  <c:v>3905</c:v>
                </c:pt>
                <c:pt idx="23">
                  <c:v>1298</c:v>
                </c:pt>
                <c:pt idx="24">
                  <c:v>2739</c:v>
                </c:pt>
                <c:pt idx="25">
                  <c:v>4349</c:v>
                </c:pt>
                <c:pt idx="26">
                  <c:v>7943</c:v>
                </c:pt>
                <c:pt idx="27">
                  <c:v>4228</c:v>
                </c:pt>
                <c:pt idx="28">
                  <c:v>2017</c:v>
                </c:pt>
                <c:pt idx="29" formatCode="General">
                  <c:v>121</c:v>
                </c:pt>
                <c:pt idx="30">
                  <c:v>10902</c:v>
                </c:pt>
                <c:pt idx="31" formatCode="General">
                  <c:v>605</c:v>
                </c:pt>
                <c:pt idx="32">
                  <c:v>1093</c:v>
                </c:pt>
                <c:pt idx="33">
                  <c:v>476644</c:v>
                </c:pt>
                <c:pt idx="34">
                  <c:v>1727</c:v>
                </c:pt>
                <c:pt idx="35">
                  <c:v>20000</c:v>
                </c:pt>
                <c:pt idx="36">
                  <c:v>11973</c:v>
                </c:pt>
                <c:pt idx="37">
                  <c:v>3000</c:v>
                </c:pt>
                <c:pt idx="38">
                  <c:v>29937</c:v>
                </c:pt>
                <c:pt idx="39">
                  <c:v>5680</c:v>
                </c:pt>
                <c:pt idx="40">
                  <c:v>5141</c:v>
                </c:pt>
                <c:pt idx="41">
                  <c:v>10983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5-3E42-83FC-2B927916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Africa!$E$2:$E$43</c:f>
              <c:numCache>
                <c:formatCode>General</c:formatCode>
                <c:ptCount val="42"/>
                <c:pt idx="0">
                  <c:v>151.36000000000001</c:v>
                </c:pt>
                <c:pt idx="1">
                  <c:v>261.73</c:v>
                </c:pt>
                <c:pt idx="2">
                  <c:v>110.71</c:v>
                </c:pt>
                <c:pt idx="3">
                  <c:v>149.75</c:v>
                </c:pt>
                <c:pt idx="4">
                  <c:v>106.58</c:v>
                </c:pt>
                <c:pt idx="5">
                  <c:v>110.5</c:v>
                </c:pt>
                <c:pt idx="6">
                  <c:v>118.65</c:v>
                </c:pt>
                <c:pt idx="7">
                  <c:v>186.86</c:v>
                </c:pt>
                <c:pt idx="8">
                  <c:v>103.62</c:v>
                </c:pt>
                <c:pt idx="9">
                  <c:v>124.74</c:v>
                </c:pt>
                <c:pt idx="10">
                  <c:v>133.85</c:v>
                </c:pt>
                <c:pt idx="11">
                  <c:v>120.25</c:v>
                </c:pt>
                <c:pt idx="12">
                  <c:v>288.57</c:v>
                </c:pt>
                <c:pt idx="14">
                  <c:v>143.86000000000001</c:v>
                </c:pt>
                <c:pt idx="15">
                  <c:v>172.73</c:v>
                </c:pt>
                <c:pt idx="16">
                  <c:v>268.36</c:v>
                </c:pt>
                <c:pt idx="17">
                  <c:v>262.95</c:v>
                </c:pt>
                <c:pt idx="18">
                  <c:v>111.65</c:v>
                </c:pt>
                <c:pt idx="19">
                  <c:v>155.86000000000001</c:v>
                </c:pt>
                <c:pt idx="20">
                  <c:v>223.13</c:v>
                </c:pt>
                <c:pt idx="21">
                  <c:v>125.71</c:v>
                </c:pt>
                <c:pt idx="22">
                  <c:v>184.33</c:v>
                </c:pt>
                <c:pt idx="23">
                  <c:v>418.34</c:v>
                </c:pt>
                <c:pt idx="24">
                  <c:v>135.02000000000001</c:v>
                </c:pt>
                <c:pt idx="25">
                  <c:v>129.91</c:v>
                </c:pt>
                <c:pt idx="26">
                  <c:v>182.31</c:v>
                </c:pt>
                <c:pt idx="27">
                  <c:v>157.97</c:v>
                </c:pt>
                <c:pt idx="28">
                  <c:v>109.32</c:v>
                </c:pt>
                <c:pt idx="29">
                  <c:v>185.09</c:v>
                </c:pt>
                <c:pt idx="30">
                  <c:v>109.25</c:v>
                </c:pt>
                <c:pt idx="31">
                  <c:v>129.96</c:v>
                </c:pt>
                <c:pt idx="32">
                  <c:v>234.16</c:v>
                </c:pt>
                <c:pt idx="33">
                  <c:v>158.93</c:v>
                </c:pt>
                <c:pt idx="34" formatCode="#,##0.00">
                  <c:v>4583.71</c:v>
                </c:pt>
                <c:pt idx="35" formatCode="#,##0.00">
                  <c:v>1344.19</c:v>
                </c:pt>
                <c:pt idx="36">
                  <c:v>187.43</c:v>
                </c:pt>
                <c:pt idx="37">
                  <c:v>113.3</c:v>
                </c:pt>
                <c:pt idx="38">
                  <c:v>155.33000000000001</c:v>
                </c:pt>
                <c:pt idx="39">
                  <c:v>173.87</c:v>
                </c:pt>
                <c:pt idx="40">
                  <c:v>212.31</c:v>
                </c:pt>
                <c:pt idx="41">
                  <c:v>105.51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8-2D43-86DA-305C1CB4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Africa!$F$2:$F$43</c:f>
              <c:numCache>
                <c:formatCode>"$"#,##0_);[Red]\("$"#,##0\)</c:formatCode>
                <c:ptCount val="42"/>
                <c:pt idx="0">
                  <c:v>169988236398</c:v>
                </c:pt>
                <c:pt idx="1">
                  <c:v>94635415870</c:v>
                </c:pt>
                <c:pt idx="2">
                  <c:v>14390709095</c:v>
                </c:pt>
                <c:pt idx="3">
                  <c:v>18340510789</c:v>
                </c:pt>
                <c:pt idx="4">
                  <c:v>15745810235</c:v>
                </c:pt>
                <c:pt idx="5">
                  <c:v>1981845741</c:v>
                </c:pt>
                <c:pt idx="6">
                  <c:v>38760467033</c:v>
                </c:pt>
                <c:pt idx="7">
                  <c:v>2220307369</c:v>
                </c:pt>
                <c:pt idx="8">
                  <c:v>1185728677</c:v>
                </c:pt>
                <c:pt idx="9">
                  <c:v>10820591131</c:v>
                </c:pt>
                <c:pt idx="10">
                  <c:v>47319624204</c:v>
                </c:pt>
                <c:pt idx="11">
                  <c:v>3318716359</c:v>
                </c:pt>
                <c:pt idx="12">
                  <c:v>303175127598</c:v>
                </c:pt>
                <c:pt idx="13">
                  <c:v>3791304348</c:v>
                </c:pt>
                <c:pt idx="14">
                  <c:v>96107662398</c:v>
                </c:pt>
                <c:pt idx="15">
                  <c:v>1763819048</c:v>
                </c:pt>
                <c:pt idx="16">
                  <c:v>66983634224</c:v>
                </c:pt>
                <c:pt idx="17">
                  <c:v>13590281809</c:v>
                </c:pt>
                <c:pt idx="18">
                  <c:v>1340389411</c:v>
                </c:pt>
                <c:pt idx="19">
                  <c:v>2460072444</c:v>
                </c:pt>
                <c:pt idx="20">
                  <c:v>3070518100</c:v>
                </c:pt>
                <c:pt idx="21">
                  <c:v>52076250948</c:v>
                </c:pt>
                <c:pt idx="22">
                  <c:v>14083906357</c:v>
                </c:pt>
                <c:pt idx="23">
                  <c:v>7666704427</c:v>
                </c:pt>
                <c:pt idx="24">
                  <c:v>7593752450</c:v>
                </c:pt>
                <c:pt idx="25">
                  <c:v>14180444557</c:v>
                </c:pt>
                <c:pt idx="26">
                  <c:v>14934159926</c:v>
                </c:pt>
                <c:pt idx="27">
                  <c:v>12366527719</c:v>
                </c:pt>
                <c:pt idx="28">
                  <c:v>12928145120</c:v>
                </c:pt>
                <c:pt idx="29">
                  <c:v>429016605</c:v>
                </c:pt>
                <c:pt idx="30">
                  <c:v>23578084052</c:v>
                </c:pt>
                <c:pt idx="31">
                  <c:v>1698843063</c:v>
                </c:pt>
                <c:pt idx="32">
                  <c:v>3941474311</c:v>
                </c:pt>
                <c:pt idx="33">
                  <c:v>351431649241</c:v>
                </c:pt>
                <c:pt idx="34">
                  <c:v>11997800751</c:v>
                </c:pt>
                <c:pt idx="35">
                  <c:v>18902284476</c:v>
                </c:pt>
                <c:pt idx="36">
                  <c:v>63177068175</c:v>
                </c:pt>
                <c:pt idx="37">
                  <c:v>5459979417</c:v>
                </c:pt>
                <c:pt idx="38">
                  <c:v>38797709924</c:v>
                </c:pt>
                <c:pt idx="39">
                  <c:v>34387229486</c:v>
                </c:pt>
                <c:pt idx="40">
                  <c:v>23064722446</c:v>
                </c:pt>
                <c:pt idx="41">
                  <c:v>21440758800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8-5248-893B-72619FFA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Africa!$G$2:$G$43</c:f>
              <c:numCache>
                <c:formatCode>#,##0</c:formatCode>
                <c:ptCount val="42"/>
                <c:pt idx="0">
                  <c:v>43053054</c:v>
                </c:pt>
                <c:pt idx="1">
                  <c:v>31825295</c:v>
                </c:pt>
                <c:pt idx="2">
                  <c:v>11801151</c:v>
                </c:pt>
                <c:pt idx="3">
                  <c:v>2346179</c:v>
                </c:pt>
                <c:pt idx="4">
                  <c:v>20321378</c:v>
                </c:pt>
                <c:pt idx="5">
                  <c:v>483628</c:v>
                </c:pt>
                <c:pt idx="6">
                  <c:v>25876380</c:v>
                </c:pt>
                <c:pt idx="7">
                  <c:v>4745185</c:v>
                </c:pt>
                <c:pt idx="8">
                  <c:v>850886</c:v>
                </c:pt>
                <c:pt idx="9">
                  <c:v>5380508</c:v>
                </c:pt>
                <c:pt idx="10">
                  <c:v>86790567</c:v>
                </c:pt>
                <c:pt idx="11">
                  <c:v>973560</c:v>
                </c:pt>
                <c:pt idx="12">
                  <c:v>100388073</c:v>
                </c:pt>
                <c:pt idx="13">
                  <c:v>1093238</c:v>
                </c:pt>
                <c:pt idx="14">
                  <c:v>112078730</c:v>
                </c:pt>
                <c:pt idx="15">
                  <c:v>2347706</c:v>
                </c:pt>
                <c:pt idx="16">
                  <c:v>30792608</c:v>
                </c:pt>
                <c:pt idx="17">
                  <c:v>12771246</c:v>
                </c:pt>
                <c:pt idx="18">
                  <c:v>1920922</c:v>
                </c:pt>
                <c:pt idx="19">
                  <c:v>2125268</c:v>
                </c:pt>
                <c:pt idx="20">
                  <c:v>4937374</c:v>
                </c:pt>
                <c:pt idx="21">
                  <c:v>6777452</c:v>
                </c:pt>
                <c:pt idx="22">
                  <c:v>26969307</c:v>
                </c:pt>
                <c:pt idx="23">
                  <c:v>18628747</c:v>
                </c:pt>
                <c:pt idx="24">
                  <c:v>4525696</c:v>
                </c:pt>
                <c:pt idx="25">
                  <c:v>1265711</c:v>
                </c:pt>
                <c:pt idx="26">
                  <c:v>30366036</c:v>
                </c:pt>
                <c:pt idx="27">
                  <c:v>2494530</c:v>
                </c:pt>
                <c:pt idx="28">
                  <c:v>23310715</c:v>
                </c:pt>
                <c:pt idx="29">
                  <c:v>215056</c:v>
                </c:pt>
                <c:pt idx="30">
                  <c:v>16296364</c:v>
                </c:pt>
                <c:pt idx="31">
                  <c:v>97625</c:v>
                </c:pt>
                <c:pt idx="32">
                  <c:v>7813215</c:v>
                </c:pt>
                <c:pt idx="33">
                  <c:v>58558270</c:v>
                </c:pt>
                <c:pt idx="34">
                  <c:v>11062113</c:v>
                </c:pt>
                <c:pt idx="35">
                  <c:v>42813238</c:v>
                </c:pt>
                <c:pt idx="36">
                  <c:v>58005463</c:v>
                </c:pt>
                <c:pt idx="37">
                  <c:v>8082366</c:v>
                </c:pt>
                <c:pt idx="38">
                  <c:v>11694719</c:v>
                </c:pt>
                <c:pt idx="39">
                  <c:v>44269594</c:v>
                </c:pt>
                <c:pt idx="40">
                  <c:v>17861030</c:v>
                </c:pt>
                <c:pt idx="41">
                  <c:v>14645468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1-AC4B-8EFD-6D554C76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Africa!$H$2:$H$43</c:f>
              <c:numCache>
                <c:formatCode>General</c:formatCode>
                <c:ptCount val="42"/>
                <c:pt idx="0">
                  <c:v>20.100000000000001</c:v>
                </c:pt>
                <c:pt idx="1">
                  <c:v>51.6</c:v>
                </c:pt>
                <c:pt idx="2">
                  <c:v>60.5</c:v>
                </c:pt>
                <c:pt idx="3">
                  <c:v>30</c:v>
                </c:pt>
                <c:pt idx="4">
                  <c:v>49</c:v>
                </c:pt>
                <c:pt idx="5">
                  <c:v>16.7</c:v>
                </c:pt>
                <c:pt idx="6">
                  <c:v>50.6</c:v>
                </c:pt>
                <c:pt idx="7">
                  <c:v>84.5</c:v>
                </c:pt>
                <c:pt idx="8">
                  <c:v>51.3</c:v>
                </c:pt>
                <c:pt idx="9">
                  <c:v>36.200000000000003</c:v>
                </c:pt>
                <c:pt idx="10">
                  <c:v>68.2</c:v>
                </c:pt>
                <c:pt idx="11">
                  <c:v>49.8</c:v>
                </c:pt>
                <c:pt idx="12">
                  <c:v>18.100000000000001</c:v>
                </c:pt>
                <c:pt idx="14">
                  <c:v>39.1</c:v>
                </c:pt>
                <c:pt idx="15">
                  <c:v>39</c:v>
                </c:pt>
                <c:pt idx="16">
                  <c:v>34.9</c:v>
                </c:pt>
                <c:pt idx="17">
                  <c:v>64.900000000000006</c:v>
                </c:pt>
                <c:pt idx="18">
                  <c:v>54</c:v>
                </c:pt>
                <c:pt idx="19">
                  <c:v>65.7</c:v>
                </c:pt>
                <c:pt idx="20">
                  <c:v>53.5</c:v>
                </c:pt>
                <c:pt idx="21">
                  <c:v>10.199999999999999</c:v>
                </c:pt>
                <c:pt idx="22">
                  <c:v>38.200000000000003</c:v>
                </c:pt>
                <c:pt idx="23">
                  <c:v>35.299999999999997</c:v>
                </c:pt>
                <c:pt idx="24">
                  <c:v>51.5</c:v>
                </c:pt>
                <c:pt idx="25">
                  <c:v>13.6</c:v>
                </c:pt>
                <c:pt idx="26">
                  <c:v>54</c:v>
                </c:pt>
                <c:pt idx="27">
                  <c:v>29</c:v>
                </c:pt>
                <c:pt idx="28">
                  <c:v>48</c:v>
                </c:pt>
                <c:pt idx="29">
                  <c:v>24.4</c:v>
                </c:pt>
                <c:pt idx="30">
                  <c:v>31.8</c:v>
                </c:pt>
                <c:pt idx="31">
                  <c:v>12.4</c:v>
                </c:pt>
                <c:pt idx="32">
                  <c:v>78.5</c:v>
                </c:pt>
                <c:pt idx="33">
                  <c:v>28.5</c:v>
                </c:pt>
                <c:pt idx="34">
                  <c:v>63.7</c:v>
                </c:pt>
                <c:pt idx="35">
                  <c:v>42.1</c:v>
                </c:pt>
                <c:pt idx="36">
                  <c:v>37.6</c:v>
                </c:pt>
                <c:pt idx="37">
                  <c:v>47.4</c:v>
                </c:pt>
                <c:pt idx="38">
                  <c:v>14.6</c:v>
                </c:pt>
                <c:pt idx="39">
                  <c:v>33.799999999999997</c:v>
                </c:pt>
                <c:pt idx="40">
                  <c:v>40.4</c:v>
                </c:pt>
                <c:pt idx="41">
                  <c:v>33.9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0845-8912-FAC3207C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Africa!$I$2:$I$43</c:f>
              <c:numCache>
                <c:formatCode>"$"#,##0.00_);[Red]\("$"#,##0.00\)</c:formatCode>
                <c:ptCount val="42"/>
                <c:pt idx="0">
                  <c:v>0.95</c:v>
                </c:pt>
                <c:pt idx="1">
                  <c:v>0.71</c:v>
                </c:pt>
                <c:pt idx="2">
                  <c:v>0.39</c:v>
                </c:pt>
                <c:pt idx="3">
                  <c:v>0.28999999999999998</c:v>
                </c:pt>
                <c:pt idx="4">
                  <c:v>0.34</c:v>
                </c:pt>
                <c:pt idx="5">
                  <c:v>0.68</c:v>
                </c:pt>
                <c:pt idx="6">
                  <c:v>0.35</c:v>
                </c:pt>
                <c:pt idx="7">
                  <c:v>0.37</c:v>
                </c:pt>
                <c:pt idx="8">
                  <c:v>0.71</c:v>
                </c:pt>
                <c:pt idx="9">
                  <c:v>0.88</c:v>
                </c:pt>
                <c:pt idx="10">
                  <c:v>0.18</c:v>
                </c:pt>
                <c:pt idx="15">
                  <c:v>0.13</c:v>
                </c:pt>
                <c:pt idx="16">
                  <c:v>0.27</c:v>
                </c:pt>
                <c:pt idx="18">
                  <c:v>0.16</c:v>
                </c:pt>
                <c:pt idx="19">
                  <c:v>0.41</c:v>
                </c:pt>
                <c:pt idx="20">
                  <c:v>0.17</c:v>
                </c:pt>
                <c:pt idx="21">
                  <c:v>1.88</c:v>
                </c:pt>
                <c:pt idx="22">
                  <c:v>0.21</c:v>
                </c:pt>
                <c:pt idx="23">
                  <c:v>0.12</c:v>
                </c:pt>
                <c:pt idx="24">
                  <c:v>0.53</c:v>
                </c:pt>
                <c:pt idx="25">
                  <c:v>0.38</c:v>
                </c:pt>
                <c:pt idx="26">
                  <c:v>0.27</c:v>
                </c:pt>
                <c:pt idx="28">
                  <c:v>0.28999999999999998</c:v>
                </c:pt>
                <c:pt idx="30">
                  <c:v>0.31</c:v>
                </c:pt>
                <c:pt idx="31">
                  <c:v>2</c:v>
                </c:pt>
                <c:pt idx="32">
                  <c:v>0.56999999999999995</c:v>
                </c:pt>
                <c:pt idx="35">
                  <c:v>0.41</c:v>
                </c:pt>
                <c:pt idx="36">
                  <c:v>0.09</c:v>
                </c:pt>
                <c:pt idx="37">
                  <c:v>0.34</c:v>
                </c:pt>
                <c:pt idx="38">
                  <c:v>0.47</c:v>
                </c:pt>
                <c:pt idx="39">
                  <c:v>0.01</c:v>
                </c:pt>
                <c:pt idx="40">
                  <c:v>0.24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0245-9CD4-4F96269A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Africa!$J$2:$J$43</c:f>
              <c:numCache>
                <c:formatCode>0.00%</c:formatCode>
                <c:ptCount val="42"/>
                <c:pt idx="0">
                  <c:v>0.11700000000000001</c:v>
                </c:pt>
                <c:pt idx="1">
                  <c:v>6.8900000000000003E-2</c:v>
                </c:pt>
                <c:pt idx="2">
                  <c:v>2.23E-2</c:v>
                </c:pt>
                <c:pt idx="3">
                  <c:v>0.18190000000000001</c:v>
                </c:pt>
                <c:pt idx="4">
                  <c:v>6.2600000000000003E-2</c:v>
                </c:pt>
                <c:pt idx="5">
                  <c:v>0.1225</c:v>
                </c:pt>
                <c:pt idx="6">
                  <c:v>3.3799999999999997E-2</c:v>
                </c:pt>
                <c:pt idx="7">
                  <c:v>3.6799999999999999E-2</c:v>
                </c:pt>
                <c:pt idx="8">
                  <c:v>4.3400000000000001E-2</c:v>
                </c:pt>
                <c:pt idx="9">
                  <c:v>9.4700000000000006E-2</c:v>
                </c:pt>
                <c:pt idx="10">
                  <c:v>4.24E-2</c:v>
                </c:pt>
                <c:pt idx="11">
                  <c:v>0.10299999999999999</c:v>
                </c:pt>
                <c:pt idx="12">
                  <c:v>0.1076</c:v>
                </c:pt>
                <c:pt idx="14">
                  <c:v>2.0799999999999999E-2</c:v>
                </c:pt>
                <c:pt idx="15">
                  <c:v>9.06E-2</c:v>
                </c:pt>
                <c:pt idx="16">
                  <c:v>4.3299999999999998E-2</c:v>
                </c:pt>
                <c:pt idx="17">
                  <c:v>4.2999999999999997E-2</c:v>
                </c:pt>
                <c:pt idx="18">
                  <c:v>2.47E-2</c:v>
                </c:pt>
                <c:pt idx="19">
                  <c:v>0.2341</c:v>
                </c:pt>
                <c:pt idx="20">
                  <c:v>2.81E-2</c:v>
                </c:pt>
                <c:pt idx="21">
                  <c:v>0.18559999999999999</c:v>
                </c:pt>
                <c:pt idx="22">
                  <c:v>1.7600000000000001E-2</c:v>
                </c:pt>
                <c:pt idx="23">
                  <c:v>5.6500000000000002E-2</c:v>
                </c:pt>
                <c:pt idx="24">
                  <c:v>9.5500000000000002E-2</c:v>
                </c:pt>
                <c:pt idx="25">
                  <c:v>6.6699999999999995E-2</c:v>
                </c:pt>
                <c:pt idx="26">
                  <c:v>3.2399999999999998E-2</c:v>
                </c:pt>
                <c:pt idx="27">
                  <c:v>0.20269999999999999</c:v>
                </c:pt>
                <c:pt idx="28">
                  <c:v>4.7000000000000002E-3</c:v>
                </c:pt>
                <c:pt idx="29">
                  <c:v>0.13370000000000001</c:v>
                </c:pt>
                <c:pt idx="30">
                  <c:v>6.6000000000000003E-2</c:v>
                </c:pt>
                <c:pt idx="32">
                  <c:v>4.4299999999999999E-2</c:v>
                </c:pt>
                <c:pt idx="33">
                  <c:v>0.28179999999999999</c:v>
                </c:pt>
                <c:pt idx="34">
                  <c:v>0.12239999999999999</c:v>
                </c:pt>
                <c:pt idx="35">
                  <c:v>0.1653</c:v>
                </c:pt>
                <c:pt idx="36">
                  <c:v>1.9800000000000002E-2</c:v>
                </c:pt>
                <c:pt idx="37">
                  <c:v>2.0400000000000001E-2</c:v>
                </c:pt>
                <c:pt idx="38">
                  <c:v>0.16020000000000001</c:v>
                </c:pt>
                <c:pt idx="39">
                  <c:v>1.84E-2</c:v>
                </c:pt>
                <c:pt idx="40">
                  <c:v>0.1143</c:v>
                </c:pt>
                <c:pt idx="41">
                  <c:v>4.9500000000000002E-2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E-1049-94F3-E30F7B22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Africa!$K$2:$K$43</c:f>
              <c:numCache>
                <c:formatCode>0.00%</c:formatCode>
                <c:ptCount val="42"/>
                <c:pt idx="0">
                  <c:v>0.41199999999999998</c:v>
                </c:pt>
                <c:pt idx="1">
                  <c:v>0.77500000000000002</c:v>
                </c:pt>
                <c:pt idx="2">
                  <c:v>0.70899999999999996</c:v>
                </c:pt>
                <c:pt idx="3">
                  <c:v>0.70799999999999996</c:v>
                </c:pt>
                <c:pt idx="4">
                  <c:v>0.66400000000000003</c:v>
                </c:pt>
                <c:pt idx="5">
                  <c:v>0.60499999999999998</c:v>
                </c:pt>
                <c:pt idx="6">
                  <c:v>0.76100000000000001</c:v>
                </c:pt>
                <c:pt idx="7">
                  <c:v>0.72</c:v>
                </c:pt>
                <c:pt idx="8">
                  <c:v>0.433</c:v>
                </c:pt>
                <c:pt idx="9">
                  <c:v>0.69399999999999995</c:v>
                </c:pt>
                <c:pt idx="10">
                  <c:v>0.63500000000000001</c:v>
                </c:pt>
                <c:pt idx="11">
                  <c:v>0.60199999999999998</c:v>
                </c:pt>
                <c:pt idx="12">
                  <c:v>0.46400000000000002</c:v>
                </c:pt>
                <c:pt idx="14">
                  <c:v>0.79600000000000004</c:v>
                </c:pt>
                <c:pt idx="15">
                  <c:v>0.59399999999999997</c:v>
                </c:pt>
                <c:pt idx="16">
                  <c:v>0.67800000000000005</c:v>
                </c:pt>
                <c:pt idx="17">
                  <c:v>0.61499999999999999</c:v>
                </c:pt>
                <c:pt idx="18">
                  <c:v>0.72</c:v>
                </c:pt>
                <c:pt idx="19">
                  <c:v>0.67900000000000005</c:v>
                </c:pt>
                <c:pt idx="20">
                  <c:v>0.76300000000000001</c:v>
                </c:pt>
                <c:pt idx="21">
                  <c:v>0.497</c:v>
                </c:pt>
                <c:pt idx="22">
                  <c:v>0.86099999999999999</c:v>
                </c:pt>
                <c:pt idx="23">
                  <c:v>0.76700000000000002</c:v>
                </c:pt>
                <c:pt idx="24">
                  <c:v>0.45900000000000002</c:v>
                </c:pt>
                <c:pt idx="25">
                  <c:v>0.58299999999999996</c:v>
                </c:pt>
                <c:pt idx="26">
                  <c:v>0.78100000000000003</c:v>
                </c:pt>
                <c:pt idx="27">
                  <c:v>0.59499999999999997</c:v>
                </c:pt>
                <c:pt idx="28">
                  <c:v>0.72</c:v>
                </c:pt>
                <c:pt idx="29">
                  <c:v>0.57799999999999996</c:v>
                </c:pt>
                <c:pt idx="30">
                  <c:v>0.45700000000000002</c:v>
                </c:pt>
                <c:pt idx="32">
                  <c:v>0.57899999999999996</c:v>
                </c:pt>
                <c:pt idx="33">
                  <c:v>0.56000000000000005</c:v>
                </c:pt>
                <c:pt idx="34">
                  <c:v>0.72399999999999998</c:v>
                </c:pt>
                <c:pt idx="35">
                  <c:v>0.48399999999999999</c:v>
                </c:pt>
                <c:pt idx="36">
                  <c:v>0.83399999999999996</c:v>
                </c:pt>
                <c:pt idx="37">
                  <c:v>0.77600000000000002</c:v>
                </c:pt>
                <c:pt idx="38">
                  <c:v>0.46100000000000002</c:v>
                </c:pt>
                <c:pt idx="39">
                  <c:v>0.70299999999999996</c:v>
                </c:pt>
                <c:pt idx="40">
                  <c:v>0.746</c:v>
                </c:pt>
                <c:pt idx="41">
                  <c:v>0.83099999999999996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C-BE40-A4C6-63175FA9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Africa!$L$2:$L$43</c:f>
              <c:numCache>
                <c:formatCode>General</c:formatCode>
                <c:ptCount val="42"/>
                <c:pt idx="0">
                  <c:v>26.3</c:v>
                </c:pt>
                <c:pt idx="1">
                  <c:v>26.69</c:v>
                </c:pt>
                <c:pt idx="2">
                  <c:v>29.71</c:v>
                </c:pt>
                <c:pt idx="3">
                  <c:v>26.06</c:v>
                </c:pt>
                <c:pt idx="4">
                  <c:v>30.98</c:v>
                </c:pt>
                <c:pt idx="6">
                  <c:v>26.45</c:v>
                </c:pt>
                <c:pt idx="9">
                  <c:v>27.07</c:v>
                </c:pt>
                <c:pt idx="12">
                  <c:v>26.31</c:v>
                </c:pt>
                <c:pt idx="14">
                  <c:v>25.42</c:v>
                </c:pt>
                <c:pt idx="15">
                  <c:v>30.92</c:v>
                </c:pt>
                <c:pt idx="16">
                  <c:v>29.42</c:v>
                </c:pt>
                <c:pt idx="17">
                  <c:v>27.83</c:v>
                </c:pt>
                <c:pt idx="19">
                  <c:v>16.420000000000002</c:v>
                </c:pt>
                <c:pt idx="22">
                  <c:v>23.5</c:v>
                </c:pt>
                <c:pt idx="23">
                  <c:v>24.66</c:v>
                </c:pt>
                <c:pt idx="25">
                  <c:v>25</c:v>
                </c:pt>
                <c:pt idx="26">
                  <c:v>25.22</c:v>
                </c:pt>
                <c:pt idx="27">
                  <c:v>25.35</c:v>
                </c:pt>
                <c:pt idx="28">
                  <c:v>31.42</c:v>
                </c:pt>
                <c:pt idx="30">
                  <c:v>30.78</c:v>
                </c:pt>
                <c:pt idx="31">
                  <c:v>27.19</c:v>
                </c:pt>
                <c:pt idx="33">
                  <c:v>19.760000000000002</c:v>
                </c:pt>
                <c:pt idx="35">
                  <c:v>31.36</c:v>
                </c:pt>
                <c:pt idx="36">
                  <c:v>23.49</c:v>
                </c:pt>
                <c:pt idx="37">
                  <c:v>29.48</c:v>
                </c:pt>
                <c:pt idx="38">
                  <c:v>21.37</c:v>
                </c:pt>
                <c:pt idx="39">
                  <c:v>26.52</c:v>
                </c:pt>
                <c:pt idx="40">
                  <c:v>26.75</c:v>
                </c:pt>
                <c:pt idx="41">
                  <c:v>25.37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9-D749-8E4B-5F473892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 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Africa!$M$2:$M$43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9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30">
                  <c:v>0</c:v>
                </c:pt>
                <c:pt idx="31">
                  <c:v>1</c:v>
                </c:pt>
                <c:pt idx="33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6-4549-8BA0-E92D1BC3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Africa!$N$2:$N$43</c:f>
              <c:numCache>
                <c:formatCode>General</c:formatCode>
                <c:ptCount val="42"/>
                <c:pt idx="0">
                  <c:v>89</c:v>
                </c:pt>
                <c:pt idx="1">
                  <c:v>1010</c:v>
                </c:pt>
                <c:pt idx="2">
                  <c:v>1039</c:v>
                </c:pt>
                <c:pt idx="3">
                  <c:v>416</c:v>
                </c:pt>
                <c:pt idx="4">
                  <c:v>748</c:v>
                </c:pt>
                <c:pt idx="5">
                  <c:v>228</c:v>
                </c:pt>
                <c:pt idx="6">
                  <c:v>1604</c:v>
                </c:pt>
                <c:pt idx="7">
                  <c:v>1343</c:v>
                </c:pt>
                <c:pt idx="8">
                  <c:v>900</c:v>
                </c:pt>
                <c:pt idx="9">
                  <c:v>1646</c:v>
                </c:pt>
                <c:pt idx="10">
                  <c:v>1543</c:v>
                </c:pt>
                <c:pt idx="11">
                  <c:v>220</c:v>
                </c:pt>
                <c:pt idx="12">
                  <c:v>18.100000000000001</c:v>
                </c:pt>
                <c:pt idx="13">
                  <c:v>788</c:v>
                </c:pt>
                <c:pt idx="14">
                  <c:v>848</c:v>
                </c:pt>
                <c:pt idx="15">
                  <c:v>836</c:v>
                </c:pt>
                <c:pt idx="16">
                  <c:v>1187</c:v>
                </c:pt>
                <c:pt idx="17">
                  <c:v>1651</c:v>
                </c:pt>
                <c:pt idx="18">
                  <c:v>1577</c:v>
                </c:pt>
                <c:pt idx="19">
                  <c:v>788</c:v>
                </c:pt>
                <c:pt idx="20">
                  <c:v>2391</c:v>
                </c:pt>
                <c:pt idx="21">
                  <c:v>56</c:v>
                </c:pt>
                <c:pt idx="22">
                  <c:v>1513</c:v>
                </c:pt>
                <c:pt idx="23">
                  <c:v>1181</c:v>
                </c:pt>
                <c:pt idx="24">
                  <c:v>92</c:v>
                </c:pt>
                <c:pt idx="25">
                  <c:v>2041</c:v>
                </c:pt>
                <c:pt idx="26">
                  <c:v>1032</c:v>
                </c:pt>
                <c:pt idx="27">
                  <c:v>285</c:v>
                </c:pt>
                <c:pt idx="28">
                  <c:v>151</c:v>
                </c:pt>
                <c:pt idx="29">
                  <c:v>3200</c:v>
                </c:pt>
                <c:pt idx="30">
                  <c:v>686</c:v>
                </c:pt>
                <c:pt idx="31">
                  <c:v>2330</c:v>
                </c:pt>
                <c:pt idx="32">
                  <c:v>2526</c:v>
                </c:pt>
                <c:pt idx="33">
                  <c:v>495</c:v>
                </c:pt>
                <c:pt idx="34">
                  <c:v>900</c:v>
                </c:pt>
                <c:pt idx="35">
                  <c:v>250</c:v>
                </c:pt>
                <c:pt idx="36">
                  <c:v>1071</c:v>
                </c:pt>
                <c:pt idx="37">
                  <c:v>1168</c:v>
                </c:pt>
                <c:pt idx="38">
                  <c:v>207</c:v>
                </c:pt>
                <c:pt idx="39">
                  <c:v>1180</c:v>
                </c:pt>
                <c:pt idx="40">
                  <c:v>1020</c:v>
                </c:pt>
                <c:pt idx="41">
                  <c:v>657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F043-9AE9-AD02C9C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Africa!$O$2:$O$43</c:f>
              <c:numCache>
                <c:formatCode>General</c:formatCode>
                <c:ptCount val="42"/>
                <c:pt idx="0">
                  <c:v>27.6</c:v>
                </c:pt>
                <c:pt idx="1">
                  <c:v>51.3</c:v>
                </c:pt>
                <c:pt idx="2">
                  <c:v>37.9</c:v>
                </c:pt>
                <c:pt idx="3">
                  <c:v>53.3</c:v>
                </c:pt>
                <c:pt idx="4">
                  <c:v>43</c:v>
                </c:pt>
                <c:pt idx="5">
                  <c:v>42.4</c:v>
                </c:pt>
                <c:pt idx="6">
                  <c:v>46.6</c:v>
                </c:pt>
                <c:pt idx="7">
                  <c:v>43</c:v>
                </c:pt>
                <c:pt idx="8">
                  <c:v>45.3</c:v>
                </c:pt>
                <c:pt idx="9">
                  <c:v>48.9</c:v>
                </c:pt>
                <c:pt idx="10">
                  <c:v>42.1</c:v>
                </c:pt>
                <c:pt idx="11">
                  <c:v>41.6</c:v>
                </c:pt>
                <c:pt idx="13">
                  <c:v>54.6</c:v>
                </c:pt>
                <c:pt idx="14">
                  <c:v>35</c:v>
                </c:pt>
                <c:pt idx="15">
                  <c:v>38.799999999999997</c:v>
                </c:pt>
                <c:pt idx="16">
                  <c:v>43.5</c:v>
                </c:pt>
                <c:pt idx="17">
                  <c:v>29.6</c:v>
                </c:pt>
                <c:pt idx="18">
                  <c:v>34.799999999999997</c:v>
                </c:pt>
                <c:pt idx="19">
                  <c:v>44.9</c:v>
                </c:pt>
                <c:pt idx="20">
                  <c:v>35.299999999999997</c:v>
                </c:pt>
                <c:pt idx="22">
                  <c:v>42.6</c:v>
                </c:pt>
                <c:pt idx="23">
                  <c:v>38.5</c:v>
                </c:pt>
                <c:pt idx="24">
                  <c:v>32.6</c:v>
                </c:pt>
                <c:pt idx="25">
                  <c:v>36.799999999999997</c:v>
                </c:pt>
                <c:pt idx="26">
                  <c:v>50.5</c:v>
                </c:pt>
                <c:pt idx="27">
                  <c:v>59.1</c:v>
                </c:pt>
                <c:pt idx="28">
                  <c:v>37.299999999999997</c:v>
                </c:pt>
                <c:pt idx="29">
                  <c:v>40.700000000000003</c:v>
                </c:pt>
                <c:pt idx="30">
                  <c:v>38.299999999999997</c:v>
                </c:pt>
                <c:pt idx="31">
                  <c:v>32.1</c:v>
                </c:pt>
                <c:pt idx="32">
                  <c:v>35.700000000000003</c:v>
                </c:pt>
                <c:pt idx="33">
                  <c:v>63</c:v>
                </c:pt>
                <c:pt idx="34">
                  <c:v>44.1</c:v>
                </c:pt>
                <c:pt idx="35">
                  <c:v>34.200000000000003</c:v>
                </c:pt>
                <c:pt idx="36">
                  <c:v>40.5</c:v>
                </c:pt>
                <c:pt idx="37">
                  <c:v>42.5</c:v>
                </c:pt>
                <c:pt idx="38">
                  <c:v>32.799999999999997</c:v>
                </c:pt>
                <c:pt idx="39">
                  <c:v>42.7</c:v>
                </c:pt>
                <c:pt idx="40">
                  <c:v>55.9</c:v>
                </c:pt>
                <c:pt idx="41">
                  <c:v>50.3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4-9845-A3C9-BEE7C76E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Africa!$P$2:$P$43</c:f>
              <c:numCache>
                <c:formatCode>"$"#,##0.00_);[Red]\("$"#,##0.00\)</c:formatCode>
                <c:ptCount val="42"/>
                <c:pt idx="0">
                  <c:v>3948.3432789227913</c:v>
                </c:pt>
                <c:pt idx="1">
                  <c:v>2973.5911597991471</c:v>
                </c:pt>
                <c:pt idx="2">
                  <c:v>1219.4326718639563</c:v>
                </c:pt>
                <c:pt idx="3">
                  <c:v>7817.1830832174355</c:v>
                </c:pt>
                <c:pt idx="4">
                  <c:v>774.83969025132058</c:v>
                </c:pt>
                <c:pt idx="5">
                  <c:v>4097.8722096321962</c:v>
                </c:pt>
                <c:pt idx="6">
                  <c:v>1497.9091755879299</c:v>
                </c:pt>
                <c:pt idx="7">
                  <c:v>467.90744070041524</c:v>
                </c:pt>
                <c:pt idx="8">
                  <c:v>1393.5223719746241</c:v>
                </c:pt>
                <c:pt idx="9">
                  <c:v>2011.0723989259006</c:v>
                </c:pt>
                <c:pt idx="10">
                  <c:v>545.21621231026177</c:v>
                </c:pt>
                <c:pt idx="11">
                  <c:v>3408.8462539545585</c:v>
                </c:pt>
                <c:pt idx="12">
                  <c:v>3020.0313497202005</c:v>
                </c:pt>
                <c:pt idx="13">
                  <c:v>3467.9588049445774</c:v>
                </c:pt>
                <c:pt idx="14">
                  <c:v>857.50135104136177</c:v>
                </c:pt>
                <c:pt idx="15">
                  <c:v>751.2946885172164</c:v>
                </c:pt>
                <c:pt idx="16">
                  <c:v>2175.3153946557563</c:v>
                </c:pt>
                <c:pt idx="17">
                  <c:v>1064.1312373906196</c:v>
                </c:pt>
                <c:pt idx="18">
                  <c:v>697.78440301063756</c:v>
                </c:pt>
                <c:pt idx="19">
                  <c:v>1157.5351645063117</c:v>
                </c:pt>
                <c:pt idx="20">
                  <c:v>621.89295362271525</c:v>
                </c:pt>
                <c:pt idx="21">
                  <c:v>7683.7506112916772</c:v>
                </c:pt>
                <c:pt idx="22">
                  <c:v>522.21980924463503</c:v>
                </c:pt>
                <c:pt idx="23">
                  <c:v>411.55234042311059</c:v>
                </c:pt>
                <c:pt idx="24">
                  <c:v>1677.9192526409197</c:v>
                </c:pt>
                <c:pt idx="25">
                  <c:v>11203.540584699034</c:v>
                </c:pt>
                <c:pt idx="26">
                  <c:v>491.80472307942995</c:v>
                </c:pt>
                <c:pt idx="27">
                  <c:v>4957.4580057165076</c:v>
                </c:pt>
                <c:pt idx="28">
                  <c:v>554.60096869615541</c:v>
                </c:pt>
                <c:pt idx="29">
                  <c:v>1994.9064662227513</c:v>
                </c:pt>
                <c:pt idx="30">
                  <c:v>1446.8309649931728</c:v>
                </c:pt>
                <c:pt idx="31">
                  <c:v>17401.72151600512</c:v>
                </c:pt>
                <c:pt idx="32">
                  <c:v>504.46254339602842</c:v>
                </c:pt>
                <c:pt idx="33">
                  <c:v>6001.4008139413954</c:v>
                </c:pt>
                <c:pt idx="34">
                  <c:v>1084.5849026311701</c:v>
                </c:pt>
                <c:pt idx="35">
                  <c:v>441.5056033837011</c:v>
                </c:pt>
                <c:pt idx="36">
                  <c:v>1089.1572087787663</c:v>
                </c:pt>
                <c:pt idx="37">
                  <c:v>675.54221338157663</c:v>
                </c:pt>
                <c:pt idx="38">
                  <c:v>3317.5410135121674</c:v>
                </c:pt>
                <c:pt idx="39">
                  <c:v>776.76857587625489</c:v>
                </c:pt>
                <c:pt idx="40">
                  <c:v>1291.3433573539712</c:v>
                </c:pt>
                <c:pt idx="41">
                  <c:v>1463.9859101805419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2-5740-98E5-3C739534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Human Development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Africa!$Q$2:$Q$43</c:f>
              <c:numCache>
                <c:formatCode>General</c:formatCode>
                <c:ptCount val="42"/>
                <c:pt idx="0">
                  <c:v>0.745</c:v>
                </c:pt>
                <c:pt idx="1">
                  <c:v>0.58599999999999997</c:v>
                </c:pt>
                <c:pt idx="2">
                  <c:v>0.52500000000000002</c:v>
                </c:pt>
                <c:pt idx="3">
                  <c:v>0.69299999999999995</c:v>
                </c:pt>
                <c:pt idx="4">
                  <c:v>0.44900000000000001</c:v>
                </c:pt>
                <c:pt idx="5">
                  <c:v>0.66200000000000003</c:v>
                </c:pt>
                <c:pt idx="6">
                  <c:v>0.57599999999999996</c:v>
                </c:pt>
                <c:pt idx="7">
                  <c:v>0.40400000000000003</c:v>
                </c:pt>
                <c:pt idx="8">
                  <c:v>0.55800000000000005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0.50900000000000001</c:v>
                </c:pt>
                <c:pt idx="12">
                  <c:v>0.73099999999999998</c:v>
                </c:pt>
                <c:pt idx="13">
                  <c:v>0.59699999999999998</c:v>
                </c:pt>
                <c:pt idx="14">
                  <c:v>0.498</c:v>
                </c:pt>
                <c:pt idx="15">
                  <c:v>0.5</c:v>
                </c:pt>
                <c:pt idx="16">
                  <c:v>0.63200000000000001</c:v>
                </c:pt>
                <c:pt idx="17">
                  <c:v>0.46500000000000002</c:v>
                </c:pt>
                <c:pt idx="18">
                  <c:v>0.48299999999999998</c:v>
                </c:pt>
                <c:pt idx="19">
                  <c:v>0.51400000000000001</c:v>
                </c:pt>
                <c:pt idx="20">
                  <c:v>0.48099999999999998</c:v>
                </c:pt>
                <c:pt idx="21">
                  <c:v>0.71799999999999997</c:v>
                </c:pt>
                <c:pt idx="22">
                  <c:v>0.501</c:v>
                </c:pt>
                <c:pt idx="23">
                  <c:v>0.51200000000000001</c:v>
                </c:pt>
                <c:pt idx="24">
                  <c:v>0.55600000000000005</c:v>
                </c:pt>
                <c:pt idx="25">
                  <c:v>0.80200000000000005</c:v>
                </c:pt>
                <c:pt idx="26">
                  <c:v>0.44600000000000001</c:v>
                </c:pt>
                <c:pt idx="27">
                  <c:v>0.61499999999999999</c:v>
                </c:pt>
                <c:pt idx="28">
                  <c:v>0.4</c:v>
                </c:pt>
                <c:pt idx="29">
                  <c:v>0.61799999999999999</c:v>
                </c:pt>
                <c:pt idx="30">
                  <c:v>0.51100000000000001</c:v>
                </c:pt>
                <c:pt idx="31">
                  <c:v>0.78500000000000003</c:v>
                </c:pt>
                <c:pt idx="32">
                  <c:v>0.47699999999999998</c:v>
                </c:pt>
                <c:pt idx="33">
                  <c:v>0.71299999999999997</c:v>
                </c:pt>
                <c:pt idx="34">
                  <c:v>0.38500000000000001</c:v>
                </c:pt>
                <c:pt idx="35">
                  <c:v>0.50800000000000001</c:v>
                </c:pt>
                <c:pt idx="36">
                  <c:v>0.54900000000000004</c:v>
                </c:pt>
                <c:pt idx="37">
                  <c:v>0.53900000000000003</c:v>
                </c:pt>
                <c:pt idx="38">
                  <c:v>0.73099999999999998</c:v>
                </c:pt>
                <c:pt idx="39">
                  <c:v>0.52500000000000002</c:v>
                </c:pt>
                <c:pt idx="40">
                  <c:v>0.56499999999999995</c:v>
                </c:pt>
                <c:pt idx="41">
                  <c:v>0.59299999999999997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2242-999F-41E49C13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CO2 normalised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0F-BC48-9448-D518B90F6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 normalised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0-E344-9F16-E703A9D1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LN(Precipitation depth)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Africa!$S$2:$S$43</c:f>
              <c:numCache>
                <c:formatCode>General</c:formatCode>
                <c:ptCount val="42"/>
                <c:pt idx="0">
                  <c:v>4.4886363697321396</c:v>
                </c:pt>
                <c:pt idx="1">
                  <c:v>6.9177056098353047</c:v>
                </c:pt>
                <c:pt idx="2">
                  <c:v>6.9460139910992273</c:v>
                </c:pt>
                <c:pt idx="3">
                  <c:v>6.0306852602612633</c:v>
                </c:pt>
                <c:pt idx="4">
                  <c:v>6.6174029779744776</c:v>
                </c:pt>
                <c:pt idx="5">
                  <c:v>5.4293456289544411</c:v>
                </c:pt>
                <c:pt idx="6">
                  <c:v>7.3802557884264601</c:v>
                </c:pt>
                <c:pt idx="7">
                  <c:v>7.2026611965232377</c:v>
                </c:pt>
                <c:pt idx="8">
                  <c:v>6.8023947633243109</c:v>
                </c:pt>
                <c:pt idx="9">
                  <c:v>7.4061033812370152</c:v>
                </c:pt>
                <c:pt idx="10">
                  <c:v>7.3414838523631607</c:v>
                </c:pt>
                <c:pt idx="11">
                  <c:v>5.393627546352362</c:v>
                </c:pt>
                <c:pt idx="12">
                  <c:v>2.8959119382717802</c:v>
                </c:pt>
                <c:pt idx="13">
                  <c:v>6.6694980898578793</c:v>
                </c:pt>
                <c:pt idx="14">
                  <c:v>6.7428806357919031</c:v>
                </c:pt>
                <c:pt idx="15">
                  <c:v>6.7286286130847017</c:v>
                </c:pt>
                <c:pt idx="16">
                  <c:v>7.0791843946096682</c:v>
                </c:pt>
                <c:pt idx="17">
                  <c:v>7.4091364439201284</c:v>
                </c:pt>
                <c:pt idx="18">
                  <c:v>7.3632795869630385</c:v>
                </c:pt>
                <c:pt idx="19">
                  <c:v>6.6694980898578793</c:v>
                </c:pt>
                <c:pt idx="20">
                  <c:v>7.7794669674583243</c:v>
                </c:pt>
                <c:pt idx="21">
                  <c:v>4.0253516907351496</c:v>
                </c:pt>
                <c:pt idx="22">
                  <c:v>7.3218497137883558</c:v>
                </c:pt>
                <c:pt idx="23">
                  <c:v>7.0741168161973622</c:v>
                </c:pt>
                <c:pt idx="24">
                  <c:v>4.5217885770490405</c:v>
                </c:pt>
                <c:pt idx="25">
                  <c:v>7.6211951628098449</c:v>
                </c:pt>
                <c:pt idx="26">
                  <c:v>6.9392539460415081</c:v>
                </c:pt>
                <c:pt idx="27">
                  <c:v>5.6524891802686508</c:v>
                </c:pt>
                <c:pt idx="28">
                  <c:v>5.0172798368149243</c:v>
                </c:pt>
                <c:pt idx="29">
                  <c:v>8.0709060887878188</c:v>
                </c:pt>
                <c:pt idx="30">
                  <c:v>6.5308776277258849</c:v>
                </c:pt>
                <c:pt idx="31">
                  <c:v>7.7536235465597461</c:v>
                </c:pt>
                <c:pt idx="32">
                  <c:v>7.8343923029104365</c:v>
                </c:pt>
                <c:pt idx="33">
                  <c:v>6.2045577625686903</c:v>
                </c:pt>
                <c:pt idx="34">
                  <c:v>6.8023947633243109</c:v>
                </c:pt>
                <c:pt idx="35">
                  <c:v>5.521460917862246</c:v>
                </c:pt>
                <c:pt idx="36">
                  <c:v>6.9763480704477487</c:v>
                </c:pt>
                <c:pt idx="37">
                  <c:v>7.0630481633881725</c:v>
                </c:pt>
                <c:pt idx="38">
                  <c:v>5.3327187932653688</c:v>
                </c:pt>
                <c:pt idx="39">
                  <c:v>7.0732697174597101</c:v>
                </c:pt>
                <c:pt idx="40">
                  <c:v>6.9275579062783166</c:v>
                </c:pt>
                <c:pt idx="41">
                  <c:v>6.4876840184846101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F-EC47-B004-6E79EC0F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4.xml><?xml version="1.0" encoding="utf-8"?>
<formControlPr xmlns="http://schemas.microsoft.com/office/spreadsheetml/2009/9/main" objectType="Drop" dropStyle="combo" dx="15" noThreeD="1" sel="1" val="0">
  <itemLst>
    <item val="Summary statistics"/>
    <item val="White / Squared terms only test / Residual"/>
    <item val="Summary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image" Target="../media/image7.jpeg"/><Relationship Id="rId7" Type="http://schemas.openxmlformats.org/officeDocument/2006/relationships/chart" Target="../charts/chart20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19.xml"/><Relationship Id="rId5" Type="http://schemas.openxmlformats.org/officeDocument/2006/relationships/image" Target="../media/image9.jpeg"/><Relationship Id="rId10" Type="http://schemas.openxmlformats.org/officeDocument/2006/relationships/chart" Target="../charts/chart23.xml"/><Relationship Id="rId4" Type="http://schemas.openxmlformats.org/officeDocument/2006/relationships/image" Target="../media/image8.jpeg"/><Relationship Id="rId9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image" Target="../media/image7.jpeg"/><Relationship Id="rId7" Type="http://schemas.openxmlformats.org/officeDocument/2006/relationships/chart" Target="../charts/chart25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4.xml"/><Relationship Id="rId5" Type="http://schemas.openxmlformats.org/officeDocument/2006/relationships/image" Target="../media/image9.jpeg"/><Relationship Id="rId10" Type="http://schemas.openxmlformats.org/officeDocument/2006/relationships/chart" Target="../charts/chart28.xml"/><Relationship Id="rId4" Type="http://schemas.openxmlformats.org/officeDocument/2006/relationships/image" Target="../media/image8.jpeg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jpe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9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7.jpeg"/><Relationship Id="rId7" Type="http://schemas.openxmlformats.org/officeDocument/2006/relationships/chart" Target="../charts/chart38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7.xml"/><Relationship Id="rId5" Type="http://schemas.openxmlformats.org/officeDocument/2006/relationships/image" Target="../media/image9.jpeg"/><Relationship Id="rId10" Type="http://schemas.openxmlformats.org/officeDocument/2006/relationships/chart" Target="../charts/chart41.xml"/><Relationship Id="rId4" Type="http://schemas.openxmlformats.org/officeDocument/2006/relationships/image" Target="../media/image8.jpeg"/><Relationship Id="rId9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42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28" Type="http://schemas.openxmlformats.org/officeDocument/2006/relationships/chart" Target="../charts/chart70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Relationship Id="rId27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692150</xdr:colOff>
      <xdr:row>2</xdr:row>
      <xdr:rowOff>50800</xdr:rowOff>
    </xdr:from>
    <xdr:to>
      <xdr:col>24</xdr:col>
      <xdr:colOff>311150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17</xdr:row>
      <xdr:rowOff>76200</xdr:rowOff>
    </xdr:from>
    <xdr:to>
      <xdr:col>24</xdr:col>
      <xdr:colOff>342900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749300</xdr:colOff>
      <xdr:row>32</xdr:row>
      <xdr:rowOff>63500</xdr:rowOff>
    </xdr:from>
    <xdr:to>
      <xdr:col>24</xdr:col>
      <xdr:colOff>368300</xdr:colOff>
      <xdr:row>45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723900</xdr:colOff>
      <xdr:row>47</xdr:row>
      <xdr:rowOff>63500</xdr:rowOff>
    </xdr:from>
    <xdr:to>
      <xdr:col>24</xdr:col>
      <xdr:colOff>342900</xdr:colOff>
      <xdr:row>60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50800</xdr:colOff>
      <xdr:row>2</xdr:row>
      <xdr:rowOff>50800</xdr:rowOff>
    </xdr:from>
    <xdr:to>
      <xdr:col>30</xdr:col>
      <xdr:colOff>495300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25400</xdr:colOff>
      <xdr:row>17</xdr:row>
      <xdr:rowOff>76200</xdr:rowOff>
    </xdr:from>
    <xdr:to>
      <xdr:col>30</xdr:col>
      <xdr:colOff>469900</xdr:colOff>
      <xdr:row>30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800100</xdr:colOff>
      <xdr:row>32</xdr:row>
      <xdr:rowOff>25400</xdr:rowOff>
    </xdr:from>
    <xdr:to>
      <xdr:col>30</xdr:col>
      <xdr:colOff>419100</xdr:colOff>
      <xdr:row>45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774700</xdr:colOff>
      <xdr:row>47</xdr:row>
      <xdr:rowOff>88900</xdr:rowOff>
    </xdr:from>
    <xdr:to>
      <xdr:col>30</xdr:col>
      <xdr:colOff>393700</xdr:colOff>
      <xdr:row>60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241300</xdr:colOff>
      <xdr:row>2</xdr:row>
      <xdr:rowOff>38100</xdr:rowOff>
    </xdr:from>
    <xdr:to>
      <xdr:col>36</xdr:col>
      <xdr:colOff>685800</xdr:colOff>
      <xdr:row>15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254000</xdr:colOff>
      <xdr:row>17</xdr:row>
      <xdr:rowOff>101600</xdr:rowOff>
    </xdr:from>
    <xdr:to>
      <xdr:col>36</xdr:col>
      <xdr:colOff>698500</xdr:colOff>
      <xdr:row>31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32</xdr:row>
      <xdr:rowOff>101600</xdr:rowOff>
    </xdr:from>
    <xdr:to>
      <xdr:col>36</xdr:col>
      <xdr:colOff>635000</xdr:colOff>
      <xdr:row>46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152400</xdr:colOff>
      <xdr:row>47</xdr:row>
      <xdr:rowOff>76200</xdr:rowOff>
    </xdr:from>
    <xdr:to>
      <xdr:col>36</xdr:col>
      <xdr:colOff>596900</xdr:colOff>
      <xdr:row>60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571500</xdr:colOff>
      <xdr:row>2</xdr:row>
      <xdr:rowOff>63500</xdr:rowOff>
    </xdr:from>
    <xdr:to>
      <xdr:col>43</xdr:col>
      <xdr:colOff>190500</xdr:colOff>
      <xdr:row>15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571500</xdr:colOff>
      <xdr:row>17</xdr:row>
      <xdr:rowOff>88900</xdr:rowOff>
    </xdr:from>
    <xdr:to>
      <xdr:col>43</xdr:col>
      <xdr:colOff>190500</xdr:colOff>
      <xdr:row>30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533400</xdr:colOff>
      <xdr:row>32</xdr:row>
      <xdr:rowOff>165100</xdr:rowOff>
    </xdr:from>
    <xdr:to>
      <xdr:col>43</xdr:col>
      <xdr:colOff>152400</xdr:colOff>
      <xdr:row>46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774700</xdr:colOff>
      <xdr:row>3</xdr:row>
      <xdr:rowOff>139700</xdr:rowOff>
    </xdr:from>
    <xdr:to>
      <xdr:col>55</xdr:col>
      <xdr:colOff>393700</xdr:colOff>
      <xdr:row>17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762000</xdr:colOff>
      <xdr:row>19</xdr:row>
      <xdr:rowOff>63500</xdr:rowOff>
    </xdr:from>
    <xdr:to>
      <xdr:col>55</xdr:col>
      <xdr:colOff>381000</xdr:colOff>
      <xdr:row>32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749300</xdr:colOff>
      <xdr:row>34</xdr:row>
      <xdr:rowOff>50800</xdr:rowOff>
    </xdr:from>
    <xdr:to>
      <xdr:col>55</xdr:col>
      <xdr:colOff>368300</xdr:colOff>
      <xdr:row>47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4519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05964" hidden="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RefEdit_Y,RefEdit0,'Sheet21'!$Q$1:$Q$196,True,000000030200_General,True,Y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RefEdit_X,RefEdit0,'Sheet21'!$B$1:$P$196,True,000002050200_General,True,X / Explanatory variables:,False,,196,4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0596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0596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0596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05964" hidden="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0596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0596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6</xdr:col>
      <xdr:colOff>0</xdr:colOff>
      <xdr:row>147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349</xdr:row>
      <xdr:rowOff>0</xdr:rowOff>
    </xdr:from>
    <xdr:to>
      <xdr:col>6</xdr:col>
      <xdr:colOff>0</xdr:colOff>
      <xdr:row>365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349</xdr:row>
      <xdr:rowOff>0</xdr:rowOff>
    </xdr:from>
    <xdr:to>
      <xdr:col>11</xdr:col>
      <xdr:colOff>127000</xdr:colOff>
      <xdr:row>365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349</xdr:row>
      <xdr:rowOff>0</xdr:rowOff>
    </xdr:from>
    <xdr:to>
      <xdr:col>16</xdr:col>
      <xdr:colOff>254000</xdr:colOff>
      <xdr:row>365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367</xdr:row>
      <xdr:rowOff>0</xdr:rowOff>
    </xdr:from>
    <xdr:to>
      <xdr:col>6</xdr:col>
      <xdr:colOff>0</xdr:colOff>
      <xdr:row>383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05964" hidden="1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matrix*SEP*$B$33
Linear regression*SEP*Regression of variable Prevalence of moderate or severe food insecurity in the total population (percent) (2022)*SEP*$B$54
Linear regression*SEP*Goodness of fit statistics (Prevalence of moderate or severe food insecurity in the total population (percent) (2022))*SEP*$B$56
Linear regression*SEP*Analysis of variance (Prevalence of moderate or severe food insecurity in the total population (percent) (2022))*SEP*$B$74
Linear regression*SEP*Model parameters (Prevalence of moderate or severe food insecurity in the total population (percent) (2022))*SEP*$B$84
Linear regression*SEP*Equation of the model (Prevalence of moderate or severe food insecurity in the total population (percent) (2022))*SEP*$B$106
Linear regression*SEP*Standardized coefficients (Prevalence of moderate or severe food insecurity in the total population (percent) (2022))*SEP*$B$111
Linear regression*SEP*Predictions and residuals (Prevalence of moderate or severe food insecurity in the total population (percent) (2022))*SEP*$B$150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5601" name="DD390427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4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12858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446741" hidden="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RefEdit_Y,RefEdit0,'Sheet8'!$H$1:$H$196,True,000000030200_General,True,Y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RefEdit_X,RefEdit0,'Sheet8'!$B$1:$G$196,True,000002050200_General,True,X / Explanatory variables:,False,,196,6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44674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44674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44674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446741" hidden="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44674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44674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6</xdr:col>
      <xdr:colOff>0</xdr:colOff>
      <xdr:row>111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313</xdr:row>
      <xdr:rowOff>0</xdr:rowOff>
    </xdr:from>
    <xdr:to>
      <xdr:col>6</xdr:col>
      <xdr:colOff>0</xdr:colOff>
      <xdr:row>329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313</xdr:row>
      <xdr:rowOff>0</xdr:rowOff>
    </xdr:from>
    <xdr:to>
      <xdr:col>11</xdr:col>
      <xdr:colOff>127000</xdr:colOff>
      <xdr:row>329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313</xdr:row>
      <xdr:rowOff>0</xdr:rowOff>
    </xdr:from>
    <xdr:to>
      <xdr:col>16</xdr:col>
      <xdr:colOff>254000</xdr:colOff>
      <xdr:row>329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331</xdr:row>
      <xdr:rowOff>0</xdr:rowOff>
    </xdr:from>
    <xdr:to>
      <xdr:col>6</xdr:col>
      <xdr:colOff>0</xdr:colOff>
      <xdr:row>347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446741" hidden="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matrix*SEP*$B$24
Linear regression*SEP*Regression of variable Prevalence of moderate or severe food insecurity in the total population (percent) (2022)*SEP*$B$36
Linear regression*SEP*Goodness of fit statistics (Prevalence of moderate or severe food insecurity in the total population (percent) (2022))*SEP*$B$38
Linear regression*SEP*Analysis of variance (Prevalence of moderate or severe food insecurity in the total population (percent) (2022))*SEP*$B$56
Linear regression*SEP*Model parameters (Prevalence of moderate or severe food insecurity in the total population (percent) (2022))*SEP*$B$66
Linear regression*SEP*Equation of the model (Prevalence of moderate or severe food insecurity in the total population (percent) (2022))*SEP*$B$79
Linear regression*SEP*Standardized coefficients (Prevalence of moderate or severe food insecurity in the total population (percent) (2022))*SEP*$B$84
Linear regression*SEP*Predictions and residuals (Prevalence of moderate or severe food insecurity in the total population (percent) (2022))*SEP*$B$114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9697" name="DD351354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0</xdr:row>
      <xdr:rowOff>25400</xdr:rowOff>
    </xdr:from>
    <xdr:to>
      <xdr:col>12</xdr:col>
      <xdr:colOff>419100</xdr:colOff>
      <xdr:row>1</xdr:row>
      <xdr:rowOff>147320</xdr:rowOff>
    </xdr:to>
    <xdr:sp macro="" textlink="">
      <xdr:nvSpPr>
        <xdr:cNvPr id="2" name="BT4525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0</xdr:colOff>
      <xdr:row>6</xdr:row>
      <xdr:rowOff>190500</xdr:rowOff>
    </xdr:from>
    <xdr:to>
      <xdr:col>2</xdr:col>
      <xdr:colOff>25400</xdr:colOff>
      <xdr:row>7</xdr:row>
      <xdr:rowOff>12700</xdr:rowOff>
    </xdr:to>
    <xdr:sp macro="" textlink="">
      <xdr:nvSpPr>
        <xdr:cNvPr id="3" name="TX963256" hidden="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RefEdit_Y,RefEdit0,'Sheet6'!$H$1:$H$196,True,000000030200_General,True,Y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RefEdit_X,RefEdit0,'Sheet6'!$A$1:$G$196,True,000002050200_General,True,X / Explanatory variables:,False,,196,7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oneCell">
    <xdr:from>
      <xdr:col>1</xdr:col>
      <xdr:colOff>0</xdr:colOff>
      <xdr:row>6</xdr:row>
      <xdr:rowOff>190500</xdr:rowOff>
    </xdr:from>
    <xdr:to>
      <xdr:col>3</xdr:col>
      <xdr:colOff>330200</xdr:colOff>
      <xdr:row>9</xdr:row>
      <xdr:rowOff>47625</xdr:rowOff>
    </xdr:to>
    <xdr:sp macro="" textlink="">
      <xdr:nvSpPr>
        <xdr:cNvPr id="4" name="BK96325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88900</xdr:colOff>
      <xdr:row>7</xdr:row>
      <xdr:rowOff>50800</xdr:rowOff>
    </xdr:from>
    <xdr:to>
      <xdr:col>1</xdr:col>
      <xdr:colOff>450850</xdr:colOff>
      <xdr:row>9</xdr:row>
      <xdr:rowOff>6350</xdr:rowOff>
    </xdr:to>
    <xdr:pic>
      <xdr:nvPicPr>
        <xdr:cNvPr id="5" name="BT96325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6" name="RM96325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7" name="AD963256" hidden="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50800</xdr:rowOff>
    </xdr:from>
    <xdr:to>
      <xdr:col>2</xdr:col>
      <xdr:colOff>590550</xdr:colOff>
      <xdr:row>9</xdr:row>
      <xdr:rowOff>6350</xdr:rowOff>
    </xdr:to>
    <xdr:pic>
      <xdr:nvPicPr>
        <xdr:cNvPr id="8" name="WD96325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711200</xdr:colOff>
      <xdr:row>7</xdr:row>
      <xdr:rowOff>50800</xdr:rowOff>
    </xdr:from>
    <xdr:to>
      <xdr:col>3</xdr:col>
      <xdr:colOff>247650</xdr:colOff>
      <xdr:row>9</xdr:row>
      <xdr:rowOff>6350</xdr:rowOff>
    </xdr:to>
    <xdr:pic>
      <xdr:nvPicPr>
        <xdr:cNvPr id="9" name="PT96325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6</xdr:col>
      <xdr:colOff>0</xdr:colOff>
      <xdr:row>333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127000</xdr:colOff>
      <xdr:row>317</xdr:row>
      <xdr:rowOff>0</xdr:rowOff>
    </xdr:from>
    <xdr:to>
      <xdr:col>11</xdr:col>
      <xdr:colOff>139700</xdr:colOff>
      <xdr:row>333</xdr:row>
      <xdr:rowOff>12700</xdr:rowOff>
    </xdr:to>
    <xdr:pic>
      <xdr:nvPicPr>
        <xdr:cNvPr id="11" name="Chart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70497700"/>
          <a:ext cx="41402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76200</xdr:rowOff>
    </xdr:from>
    <xdr:to>
      <xdr:col>8</xdr:col>
      <xdr:colOff>0</xdr:colOff>
      <xdr:row>10</xdr:row>
      <xdr:rowOff>139700</xdr:rowOff>
    </xdr:to>
    <xdr:pic>
      <xdr:nvPicPr>
        <xdr:cNvPr id="12" name="DD569459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1905000"/>
          <a:ext cx="5778500" cy="26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76200</xdr:rowOff>
    </xdr:from>
    <xdr:to>
      <xdr:col>14</xdr:col>
      <xdr:colOff>50800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412750</xdr:colOff>
      <xdr:row>16</xdr:row>
      <xdr:rowOff>190500</xdr:rowOff>
    </xdr:from>
    <xdr:to>
      <xdr:col>14</xdr:col>
      <xdr:colOff>31750</xdr:colOff>
      <xdr:row>30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127000</xdr:colOff>
      <xdr:row>31</xdr:row>
      <xdr:rowOff>25400</xdr:rowOff>
    </xdr:from>
    <xdr:to>
      <xdr:col>13</xdr:col>
      <xdr:colOff>571500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317500</xdr:colOff>
      <xdr:row>2</xdr:row>
      <xdr:rowOff>63500</xdr:rowOff>
    </xdr:from>
    <xdr:to>
      <xdr:col>19</xdr:col>
      <xdr:colOff>762000</xdr:colOff>
      <xdr:row>15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342900</xdr:colOff>
      <xdr:row>17</xdr:row>
      <xdr:rowOff>0</xdr:rowOff>
    </xdr:from>
    <xdr:to>
      <xdr:col>19</xdr:col>
      <xdr:colOff>787400</xdr:colOff>
      <xdr:row>30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4</xdr:row>
      <xdr:rowOff>88900</xdr:rowOff>
    </xdr:from>
    <xdr:to>
      <xdr:col>33</xdr:col>
      <xdr:colOff>355600</xdr:colOff>
      <xdr:row>21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279400</xdr:colOff>
      <xdr:row>31</xdr:row>
      <xdr:rowOff>190500</xdr:rowOff>
    </xdr:from>
    <xdr:to>
      <xdr:col>19</xdr:col>
      <xdr:colOff>723900</xdr:colOff>
      <xdr:row>45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7733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90712" hidden="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RefEdit_Y,RefEdit0,'Sheet4'!$F$1:$F$196,True,000000030200_General,True,Y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RefEdit_X,RefEdit0,'Sheet4'!$A$1:$E$196,True,000002050200_General,True,X / Explanatory variables:,False,,196,5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9071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9071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9071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90712" hidden="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9071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90712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309</xdr:row>
      <xdr:rowOff>0</xdr:rowOff>
    </xdr:from>
    <xdr:to>
      <xdr:col>6</xdr:col>
      <xdr:colOff>0</xdr:colOff>
      <xdr:row>325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309</xdr:row>
      <xdr:rowOff>0</xdr:rowOff>
    </xdr:from>
    <xdr:to>
      <xdr:col>11</xdr:col>
      <xdr:colOff>127000</xdr:colOff>
      <xdr:row>325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309</xdr:row>
      <xdr:rowOff>0</xdr:rowOff>
    </xdr:from>
    <xdr:to>
      <xdr:col>16</xdr:col>
      <xdr:colOff>254000</xdr:colOff>
      <xdr:row>325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327</xdr:row>
      <xdr:rowOff>0</xdr:rowOff>
    </xdr:from>
    <xdr:to>
      <xdr:col>6</xdr:col>
      <xdr:colOff>0</xdr:colOff>
      <xdr:row>343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90712" hidden="1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matrix*SEP*$B$23
Linear regression*SEP*Regression of variable Prevalence of moderate or severe food insecurity in the total population (percent) (2022)*SEP*$B$34
Linear regression*SEP*Goodness of fit statistics (Prevalence of moderate or severe food insecurity in the total population (percent) (2022))*SEP*$B$36
Linear regression*SEP*Analysis of variance (Prevalence of moderate or severe food insecurity in the total population (percent) (2022))*SEP*$B$54
Linear regression*SEP*Model parameters (Prevalence of moderate or severe food insecurity in the total population (percent) (2022))*SEP*$B$64
Linear regression*SEP*Equation of the model (Prevalence of moderate or severe food insecurity in the total population (percent) (2022))*SEP*$B$76
Linear regression*SEP*Standardized coefficients (Prevalence of moderate or severe food insecurity in the total population (percent) (2022))*SEP*$B$81
Linear regression*SEP*Predictions and residuals (Prevalence of moderate or severe food insecurity in the total population (percent) (2022))*SEP*$B$110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31745" name="DD142419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A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01706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6</xdr:row>
      <xdr:rowOff>0</xdr:rowOff>
    </xdr:from>
    <xdr:to>
      <xdr:col>2</xdr:col>
      <xdr:colOff>38100</xdr:colOff>
      <xdr:row>6</xdr:row>
      <xdr:rowOff>25400</xdr:rowOff>
    </xdr:to>
    <xdr:sp macro="" textlink="">
      <xdr:nvSpPr>
        <xdr:cNvPr id="3" name="TX376449" hidden="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282700" y="12192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RunProcHET
Form187.txt
RefEditT,RefEdit0,'Sheet4'!$G$1:$G$196,True,000000000200_General,True,,False,,196,1
OptionButtonMVRemove,OptionButton,0,True,200000000100_Missing data,True,Remove the observations,False,,,
OptionButtonMVRefuse,OptionButton,-1,True,200000000000_Missing data,True,Do not accept missing data,False,,,
CheckBox_Desc,CheckBox,-1,True,300000000000_Outputs,True,Descriptive statistics,False,,,
TextBox_conf,TextBox,5,True,100000000000_Options,True,Significance level (%):,False,,,
CheckBoxCharts,CheckBox,-1,True,400000000000_Charts,True,Display charts,False,,,
RefEdit_X,RefEdit0,'Sheet4'!$A$1:$F$196,True,000000000500_General,True,X / Explanatory variables:,False,,196,6
RefEdit_Y,RefEdit0,,True,000000000700_General,True,Predicted values:,False,,,
CheckBox_Y,CheckBox,0,True,000000000600_General,True,Predicted values,True,,,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CheckBoxWool,CheckBox,0,True,000000000601_General,True,Wooldridge,False,,,
CheckBoxSq,CheckBox,0,True,000000000501_General,True,Squared terms only,False,,,
CheckBoxWhite,CheckBox,-1,True,000000000401_General,True,White test,False,,,
CheckBoxBP,CheckBox,0,True,000000000301_General,True,Breusch-Pagan test,False,,,
CheckBoxVarLabels,CheckBox,-1,True,000000000201_General,True,Labels included,False,,,
CheckBoxTrans,CheckBox,0,False,03,False,Trans,False,,,
TextBoxList,TextBox,,False,04,False,,False,,,
ScrollBarSelect,ScrollBar,0,False,05,False,,,,,
FileSelect1,CommandButton,,False,000000000300_General,False,,False,,,
OptionButtonMVIgnore,OptionButton,0,True,200000000200_Missing data,True,Ignore missing data,False,,,
</a:t>
          </a:r>
        </a:p>
      </xdr:txBody>
    </xdr:sp>
    <xdr:clientData/>
  </xdr:twoCellAnchor>
  <xdr:twoCellAnchor editAs="absolute">
    <xdr:from>
      <xdr:col>1</xdr:col>
      <xdr:colOff>6350</xdr:colOff>
      <xdr:row>6</xdr:row>
      <xdr:rowOff>6350</xdr:rowOff>
    </xdr:from>
    <xdr:to>
      <xdr:col>3</xdr:col>
      <xdr:colOff>336550</xdr:colOff>
      <xdr:row>6</xdr:row>
      <xdr:rowOff>473075</xdr:rowOff>
    </xdr:to>
    <xdr:sp macro="" textlink="">
      <xdr:nvSpPr>
        <xdr:cNvPr id="4" name="BK376449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50850" y="12255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6</xdr:row>
      <xdr:rowOff>53975</xdr:rowOff>
    </xdr:from>
    <xdr:to>
      <xdr:col>1</xdr:col>
      <xdr:colOff>458470</xdr:colOff>
      <xdr:row>6</xdr:row>
      <xdr:rowOff>415925</xdr:rowOff>
    </xdr:to>
    <xdr:pic macro="[0]!ReRunXLSTAT">
      <xdr:nvPicPr>
        <xdr:cNvPr id="5" name="BT376449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6" name="RM376449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7" name="AD376449" hidden="1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6</xdr:row>
      <xdr:rowOff>53975</xdr:rowOff>
    </xdr:from>
    <xdr:to>
      <xdr:col>2</xdr:col>
      <xdr:colOff>593090</xdr:colOff>
      <xdr:row>6</xdr:row>
      <xdr:rowOff>415925</xdr:rowOff>
    </xdr:to>
    <xdr:pic macro="[0]!SendToOfficeLocal">
      <xdr:nvPicPr>
        <xdr:cNvPr id="8" name="WD376449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6</xdr:row>
      <xdr:rowOff>53975</xdr:rowOff>
    </xdr:from>
    <xdr:to>
      <xdr:col>3</xdr:col>
      <xdr:colOff>247650</xdr:colOff>
      <xdr:row>6</xdr:row>
      <xdr:rowOff>415925</xdr:rowOff>
    </xdr:to>
    <xdr:pic macro="[0]!SendToOfficeLocal">
      <xdr:nvPicPr>
        <xdr:cNvPr id="9" name="PT37644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2731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6</xdr:col>
      <xdr:colOff>0</xdr:colOff>
      <xdr:row>59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376449" hidden="1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Tests for heteroscedasticity*SEP*Summary statistics*SEP*$B$11
Tests for heteroscedasticity*SEP*White / Squared terms only test / Residual*SEP*$B$23
Tests for heteroscedasticity*SEP*Summary*SEP*$B$38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4</xdr:col>
          <xdr:colOff>0</xdr:colOff>
          <xdr:row>8</xdr:row>
          <xdr:rowOff>0</xdr:rowOff>
        </xdr:to>
        <xdr:sp macro="" textlink="">
          <xdr:nvSpPr>
            <xdr:cNvPr id="33793" name="DD535317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B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508001</xdr:colOff>
      <xdr:row>47</xdr:row>
      <xdr:rowOff>15240</xdr:rowOff>
    </xdr:from>
    <xdr:to>
      <xdr:col>24</xdr:col>
      <xdr:colOff>129345</xdr:colOff>
      <xdr:row>60</xdr:row>
      <xdr:rowOff>116840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497058</xdr:colOff>
      <xdr:row>61</xdr:row>
      <xdr:rowOff>158651</xdr:rowOff>
    </xdr:from>
    <xdr:to>
      <xdr:col>24</xdr:col>
      <xdr:colOff>118402</xdr:colOff>
      <xdr:row>75</xdr:row>
      <xdr:rowOff>64867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488461</xdr:colOff>
      <xdr:row>76</xdr:row>
      <xdr:rowOff>93003</xdr:rowOff>
    </xdr:from>
    <xdr:to>
      <xdr:col>24</xdr:col>
      <xdr:colOff>109805</xdr:colOff>
      <xdr:row>89</xdr:row>
      <xdr:rowOff>186787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427502</xdr:colOff>
      <xdr:row>47</xdr:row>
      <xdr:rowOff>39859</xdr:rowOff>
    </xdr:from>
    <xdr:to>
      <xdr:col>30</xdr:col>
      <xdr:colOff>46502</xdr:colOff>
      <xdr:row>60</xdr:row>
      <xdr:rowOff>141459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486899</xdr:colOff>
      <xdr:row>62</xdr:row>
      <xdr:rowOff>1563</xdr:rowOff>
    </xdr:from>
    <xdr:to>
      <xdr:col>30</xdr:col>
      <xdr:colOff>105899</xdr:colOff>
      <xdr:row>75</xdr:row>
      <xdr:rowOff>103163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486117</xdr:colOff>
      <xdr:row>76</xdr:row>
      <xdr:rowOff>113323</xdr:rowOff>
    </xdr:from>
    <xdr:to>
      <xdr:col>30</xdr:col>
      <xdr:colOff>105117</xdr:colOff>
      <xdr:row>90</xdr:row>
      <xdr:rowOff>11723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449384</xdr:colOff>
      <xdr:row>47</xdr:row>
      <xdr:rowOff>58616</xdr:rowOff>
    </xdr:from>
    <xdr:to>
      <xdr:col>36</xdr:col>
      <xdr:colOff>68383</xdr:colOff>
      <xdr:row>60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468923</xdr:colOff>
      <xdr:row>62</xdr:row>
      <xdr:rowOff>58616</xdr:rowOff>
    </xdr:from>
    <xdr:to>
      <xdr:col>36</xdr:col>
      <xdr:colOff>87922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472557</xdr:colOff>
      <xdr:row>76</xdr:row>
      <xdr:rowOff>162442</xdr:rowOff>
    </xdr:from>
    <xdr:to>
      <xdr:col>36</xdr:col>
      <xdr:colOff>91556</xdr:colOff>
      <xdr:row>90</xdr:row>
      <xdr:rowOff>49481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413489</xdr:colOff>
      <xdr:row>47</xdr:row>
      <xdr:rowOff>59070</xdr:rowOff>
    </xdr:from>
    <xdr:to>
      <xdr:col>42</xdr:col>
      <xdr:colOff>32488</xdr:colOff>
      <xdr:row>60</xdr:row>
      <xdr:rowOff>152854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64091</xdr:colOff>
      <xdr:row>1</xdr:row>
      <xdr:rowOff>110460</xdr:rowOff>
    </xdr:from>
    <xdr:to>
      <xdr:col>24</xdr:col>
      <xdr:colOff>499731</xdr:colOff>
      <xdr:row>14</xdr:row>
      <xdr:rowOff>165985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37804</xdr:colOff>
      <xdr:row>16</xdr:row>
      <xdr:rowOff>1477</xdr:rowOff>
    </xdr:from>
    <xdr:to>
      <xdr:col>24</xdr:col>
      <xdr:colOff>473444</xdr:colOff>
      <xdr:row>29</xdr:row>
      <xdr:rowOff>53459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88309</xdr:colOff>
      <xdr:row>30</xdr:row>
      <xdr:rowOff>165100</xdr:rowOff>
    </xdr:from>
    <xdr:to>
      <xdr:col>24</xdr:col>
      <xdr:colOff>584200</xdr:colOff>
      <xdr:row>44</xdr:row>
      <xdr:rowOff>17426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14767</xdr:colOff>
      <xdr:row>1</xdr:row>
      <xdr:rowOff>73836</xdr:rowOff>
    </xdr:from>
    <xdr:to>
      <xdr:col>30</xdr:col>
      <xdr:colOff>451883</xdr:colOff>
      <xdr:row>14</xdr:row>
      <xdr:rowOff>129361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826976</xdr:colOff>
      <xdr:row>16</xdr:row>
      <xdr:rowOff>14767</xdr:rowOff>
    </xdr:from>
    <xdr:to>
      <xdr:col>30</xdr:col>
      <xdr:colOff>437115</xdr:colOff>
      <xdr:row>29</xdr:row>
      <xdr:rowOff>70293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14767</xdr:colOff>
      <xdr:row>31</xdr:row>
      <xdr:rowOff>14768</xdr:rowOff>
    </xdr:from>
    <xdr:to>
      <xdr:col>30</xdr:col>
      <xdr:colOff>451883</xdr:colOff>
      <xdr:row>44</xdr:row>
      <xdr:rowOff>70294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44303</xdr:colOff>
      <xdr:row>1</xdr:row>
      <xdr:rowOff>73837</xdr:rowOff>
    </xdr:from>
    <xdr:to>
      <xdr:col>36</xdr:col>
      <xdr:colOff>481419</xdr:colOff>
      <xdr:row>14</xdr:row>
      <xdr:rowOff>129362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29535</xdr:colOff>
      <xdr:row>16</xdr:row>
      <xdr:rowOff>73837</xdr:rowOff>
    </xdr:from>
    <xdr:to>
      <xdr:col>36</xdr:col>
      <xdr:colOff>466651</xdr:colOff>
      <xdr:row>29</xdr:row>
      <xdr:rowOff>129363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1</xdr:colOff>
      <xdr:row>31</xdr:row>
      <xdr:rowOff>29535</xdr:rowOff>
    </xdr:from>
    <xdr:to>
      <xdr:col>36</xdr:col>
      <xdr:colOff>437117</xdr:colOff>
      <xdr:row>44</xdr:row>
      <xdr:rowOff>85061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29535</xdr:colOff>
      <xdr:row>1</xdr:row>
      <xdr:rowOff>118139</xdr:rowOff>
    </xdr:from>
    <xdr:to>
      <xdr:col>42</xdr:col>
      <xdr:colOff>466652</xdr:colOff>
      <xdr:row>14</xdr:row>
      <xdr:rowOff>173664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73837</xdr:colOff>
      <xdr:row>16</xdr:row>
      <xdr:rowOff>88605</xdr:rowOff>
    </xdr:from>
    <xdr:to>
      <xdr:col>42</xdr:col>
      <xdr:colOff>510954</xdr:colOff>
      <xdr:row>29</xdr:row>
      <xdr:rowOff>144131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88605</xdr:colOff>
      <xdr:row>31</xdr:row>
      <xdr:rowOff>44302</xdr:rowOff>
    </xdr:from>
    <xdr:to>
      <xdr:col>42</xdr:col>
      <xdr:colOff>525722</xdr:colOff>
      <xdr:row>44</xdr:row>
      <xdr:rowOff>99828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103372</xdr:colOff>
      <xdr:row>1</xdr:row>
      <xdr:rowOff>44302</xdr:rowOff>
    </xdr:from>
    <xdr:to>
      <xdr:col>48</xdr:col>
      <xdr:colOff>540488</xdr:colOff>
      <xdr:row>14</xdr:row>
      <xdr:rowOff>99827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132907</xdr:colOff>
      <xdr:row>16</xdr:row>
      <xdr:rowOff>103373</xdr:rowOff>
    </xdr:from>
    <xdr:to>
      <xdr:col>48</xdr:col>
      <xdr:colOff>570023</xdr:colOff>
      <xdr:row>29</xdr:row>
      <xdr:rowOff>158899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206744</xdr:colOff>
      <xdr:row>31</xdr:row>
      <xdr:rowOff>44303</xdr:rowOff>
    </xdr:from>
    <xdr:to>
      <xdr:col>48</xdr:col>
      <xdr:colOff>643860</xdr:colOff>
      <xdr:row>44</xdr:row>
      <xdr:rowOff>99829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321733</xdr:colOff>
      <xdr:row>1</xdr:row>
      <xdr:rowOff>101600</xdr:rowOff>
    </xdr:from>
    <xdr:to>
      <xdr:col>54</xdr:col>
      <xdr:colOff>761607</xdr:colOff>
      <xdr:row>14</xdr:row>
      <xdr:rowOff>153582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317500</xdr:colOff>
      <xdr:row>16</xdr:row>
      <xdr:rowOff>152400</xdr:rowOff>
    </xdr:from>
    <xdr:to>
      <xdr:col>54</xdr:col>
      <xdr:colOff>753140</xdr:colOff>
      <xdr:row>30</xdr:row>
      <xdr:rowOff>4726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266700</xdr:colOff>
      <xdr:row>31</xdr:row>
      <xdr:rowOff>25400</xdr:rowOff>
    </xdr:from>
    <xdr:to>
      <xdr:col>54</xdr:col>
      <xdr:colOff>703817</xdr:colOff>
      <xdr:row>44</xdr:row>
      <xdr:rowOff>80926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Applications/XLSTAT.app/Contents/Library/XLSTAT2A.xla" TargetMode="External"/><Relationship Id="rId1" Type="http://schemas.openxmlformats.org/officeDocument/2006/relationships/externalLinkPath" Target="/Applications/XLSTAT.app/Contents/Library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  <sheetName val="XLSTAT2A"/>
    </sheetNames>
    <definedNames>
      <definedName name="RunProcODR"/>
    </definedNames>
    <sheetDataSet>
      <sheetData sheetId="0"/>
      <sheetData sheetId="1" refreshError="1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5AD8-D2ED-8849-A649-766DBC4C2C1A}">
  <dimension ref="A1:I15"/>
  <sheetViews>
    <sheetView tabSelected="1" workbookViewId="0">
      <selection activeCell="B18" sqref="B18"/>
    </sheetView>
  </sheetViews>
  <sheetFormatPr baseColWidth="10" defaultRowHeight="16" x14ac:dyDescent="0.2"/>
  <cols>
    <col min="2" max="2" width="31.1640625" customWidth="1"/>
    <col min="6" max="6" width="24" customWidth="1"/>
    <col min="7" max="7" width="20.33203125" customWidth="1"/>
    <col min="8" max="8" width="12.83203125" customWidth="1"/>
    <col min="9" max="9" width="18.1640625" customWidth="1"/>
  </cols>
  <sheetData>
    <row r="1" spans="1:9" x14ac:dyDescent="0.2">
      <c r="A1" s="124" t="s">
        <v>2591</v>
      </c>
      <c r="B1" s="125"/>
      <c r="C1" s="125"/>
      <c r="D1" s="126"/>
    </row>
    <row r="2" spans="1:9" x14ac:dyDescent="0.2">
      <c r="A2" s="127"/>
      <c r="B2" s="128"/>
      <c r="C2" s="128"/>
      <c r="D2" s="129"/>
      <c r="G2" t="s">
        <v>2589</v>
      </c>
      <c r="H2" t="s">
        <v>2276</v>
      </c>
      <c r="I2" t="s">
        <v>2590</v>
      </c>
    </row>
    <row r="3" spans="1:9" x14ac:dyDescent="0.2">
      <c r="F3" s="77" t="s">
        <v>16</v>
      </c>
      <c r="G3" s="84">
        <v>6.2332515193896793E-3</v>
      </c>
      <c r="H3" s="82">
        <f>AVERAGE('Compiled imputated'!E2:E196)</f>
        <v>475433391751.0965</v>
      </c>
      <c r="I3" s="82">
        <f>_xlfn.STDEV.S('Compiled imputated'!E2:E196)</f>
        <v>2161102486903.1321</v>
      </c>
    </row>
    <row r="4" spans="1:9" x14ac:dyDescent="0.2">
      <c r="B4" s="130" t="s">
        <v>2594</v>
      </c>
      <c r="C4" s="130">
        <v>372062527489</v>
      </c>
      <c r="F4" s="77" t="s">
        <v>27</v>
      </c>
      <c r="G4" s="84">
        <v>-0.47615737067158947</v>
      </c>
      <c r="H4" s="82">
        <f>AVERAGE('Compiled imputated'!F2:F196)</f>
        <v>39831238.484536134</v>
      </c>
      <c r="I4" s="82">
        <f>_xlfn.STDEV.S('Compiled imputated'!F2:F196)</f>
        <v>148891995.2421456</v>
      </c>
    </row>
    <row r="5" spans="1:9" x14ac:dyDescent="0.2">
      <c r="F5" s="77" t="s">
        <v>19</v>
      </c>
      <c r="G5" s="84">
        <v>0.56028747486289066</v>
      </c>
      <c r="H5" s="82">
        <f>AVERAGE('Compiled imputated'!G2:G196)</f>
        <v>21.347941436664293</v>
      </c>
      <c r="I5" s="82">
        <f>_xlfn.STDEV.S('Compiled imputated'!G2:G196)</f>
        <v>19.303590011610019</v>
      </c>
    </row>
    <row r="6" spans="1:9" x14ac:dyDescent="0.2">
      <c r="B6" s="130" t="s">
        <v>27</v>
      </c>
      <c r="C6" s="130">
        <v>5703569</v>
      </c>
      <c r="F6" s="77" t="s">
        <v>2554</v>
      </c>
      <c r="G6" s="84">
        <v>0.14529251796183068</v>
      </c>
      <c r="H6" s="82">
        <f>AVERAGE('Compiled imputated'!R2:R196)</f>
        <v>2.5867271109171863</v>
      </c>
      <c r="I6" s="82">
        <f>_xlfn.STDEV.S('Compiled imputated'!R2:R196)</f>
        <v>1.0580279898391014</v>
      </c>
    </row>
    <row r="7" spans="1:9" ht="17" thickBot="1" x14ac:dyDescent="0.25">
      <c r="F7" s="80" t="s">
        <v>1321</v>
      </c>
      <c r="G7" s="85">
        <v>0.22949458190679775</v>
      </c>
      <c r="H7" s="83">
        <f>AVERAGE('Compiled imputated'!N2:N196)</f>
        <v>36.872466340190435</v>
      </c>
      <c r="I7" s="83">
        <f>_xlfn.STDEV.S('Compiled imputated'!N2:N196)</f>
        <v>7.0517265757614691</v>
      </c>
    </row>
    <row r="8" spans="1:9" x14ac:dyDescent="0.2">
      <c r="B8" s="130" t="s">
        <v>2595</v>
      </c>
      <c r="C8" s="130">
        <v>2.2999999999999998</v>
      </c>
      <c r="F8" s="131" t="s">
        <v>2601</v>
      </c>
      <c r="G8" s="82" t="s">
        <v>2275</v>
      </c>
      <c r="H8" s="82">
        <f>AVERAGE('Compiled imputated'!S2:S196)</f>
        <v>34.718560277495669</v>
      </c>
      <c r="I8" s="82">
        <f>_xlfn.STDEV.S('Compiled imputated'!S2:S196)</f>
        <v>28.886101528462373</v>
      </c>
    </row>
    <row r="10" spans="1:9" x14ac:dyDescent="0.2">
      <c r="B10" s="130" t="s">
        <v>2596</v>
      </c>
      <c r="C10" s="130">
        <v>7.7517439708559897</v>
      </c>
      <c r="F10" s="133" t="s">
        <v>16</v>
      </c>
      <c r="G10" s="130">
        <f>(C4-H3)/I3</f>
        <v>-4.7832467404277219E-2</v>
      </c>
    </row>
    <row r="11" spans="1:9" x14ac:dyDescent="0.2">
      <c r="F11" s="133" t="s">
        <v>27</v>
      </c>
      <c r="G11" s="130">
        <f>(C6-H4)/I4</f>
        <v>-0.22921090841071556</v>
      </c>
    </row>
    <row r="12" spans="1:9" x14ac:dyDescent="0.2">
      <c r="B12" s="130" t="s">
        <v>2598</v>
      </c>
      <c r="C12" s="130">
        <v>34.245766249403097</v>
      </c>
      <c r="F12" s="133" t="s">
        <v>2592</v>
      </c>
      <c r="G12" s="130">
        <f>(C8-H5)/I5</f>
        <v>-0.98675642329784408</v>
      </c>
    </row>
    <row r="13" spans="1:9" ht="17" thickBot="1" x14ac:dyDescent="0.25">
      <c r="F13" s="133" t="s">
        <v>2593</v>
      </c>
      <c r="G13" s="130">
        <f>(LN(C10)-H6)/I6</f>
        <v>-0.50925804377957651</v>
      </c>
    </row>
    <row r="14" spans="1:9" ht="17" thickBot="1" x14ac:dyDescent="0.25">
      <c r="B14" s="134" t="s">
        <v>2599</v>
      </c>
      <c r="C14" s="135">
        <f>G15*I8+H8</f>
        <v>17.285773355488377</v>
      </c>
      <c r="F14" s="133" t="s">
        <v>2597</v>
      </c>
      <c r="G14" s="130">
        <f>(C12-H7)/I7</f>
        <v>-0.37249034864964231</v>
      </c>
    </row>
    <row r="15" spans="1:9" x14ac:dyDescent="0.2">
      <c r="F15" s="133" t="s">
        <v>2600</v>
      </c>
      <c r="G15" s="130">
        <f>(G3*G10+G4*G11+G5*G12+G13*G6+G7*G14)</f>
        <v>-0.60350085333703563</v>
      </c>
    </row>
  </sheetData>
  <mergeCells count="1">
    <mergeCell ref="A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6A61-DF2C-854A-90A3-91529DA96923}">
  <sheetPr codeName="Sheet1"/>
  <dimension ref="A1:Z196"/>
  <sheetViews>
    <sheetView zoomScale="108" workbookViewId="0">
      <pane xSplit="1" topLeftCell="B1" activePane="topRight" state="frozen"/>
      <selection activeCell="A3" sqref="A3"/>
      <selection pane="topRight" activeCell="G25" sqref="G25"/>
    </sheetView>
  </sheetViews>
  <sheetFormatPr baseColWidth="10" defaultRowHeight="16" x14ac:dyDescent="0.2"/>
  <cols>
    <col min="1" max="1" width="21" customWidth="1"/>
    <col min="2" max="2" width="12.1640625" customWidth="1"/>
    <col min="3" max="3" width="23.33203125" customWidth="1"/>
    <col min="4" max="4" width="21.6640625" customWidth="1"/>
    <col min="6" max="6" width="24.6640625" customWidth="1"/>
    <col min="7" max="7" width="21.6640625" customWidth="1"/>
    <col min="8" max="8" width="15.1640625" customWidth="1"/>
    <col min="9" max="9" width="16.33203125" customWidth="1"/>
    <col min="10" max="10" width="19.6640625" customWidth="1"/>
    <col min="11" max="11" width="34" customWidth="1"/>
    <col min="12" max="12" width="34.5" style="13" customWidth="1"/>
    <col min="13" max="13" width="13.6640625" customWidth="1"/>
    <col min="14" max="14" width="20" customWidth="1"/>
    <col min="15" max="15" width="15.1640625" customWidth="1"/>
    <col min="16" max="16" width="25.33203125" customWidth="1"/>
    <col min="17" max="17" width="29.1640625" customWidth="1"/>
    <col min="18" max="18" width="28.1640625" customWidth="1"/>
    <col min="19" max="19" width="74.83203125" customWidth="1"/>
  </cols>
  <sheetData>
    <row r="1" spans="1:26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2587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2588</v>
      </c>
      <c r="R1" s="17" t="s">
        <v>959</v>
      </c>
      <c r="S1" s="17"/>
      <c r="Z1" s="17"/>
    </row>
    <row r="2" spans="1:26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/>
      <c r="M2">
        <f>IF(AND(20&lt;L2,L2&lt;30),1,0)</f>
        <v>0</v>
      </c>
      <c r="N2">
        <v>327</v>
      </c>
      <c r="P2" s="20">
        <f>F2/G2</f>
        <v>502.11548691997746</v>
      </c>
      <c r="Q2">
        <v>0.47799999999999998</v>
      </c>
      <c r="R2" s="21">
        <v>82.6</v>
      </c>
      <c r="S2" s="21"/>
      <c r="Z2" s="21"/>
    </row>
    <row r="3" spans="1:26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>
        <v>15.97</v>
      </c>
      <c r="M3">
        <f t="shared" ref="M3" si="0">IF(AND(20&lt;L3,L3&lt;30),1,0)</f>
        <v>0</v>
      </c>
      <c r="N3">
        <v>1485</v>
      </c>
      <c r="O3">
        <v>29.4</v>
      </c>
      <c r="P3" s="20">
        <f t="shared" ref="P3:P66" si="1">F3/G3</f>
        <v>5352.8574110842619</v>
      </c>
      <c r="Q3">
        <v>0.79600000000000004</v>
      </c>
      <c r="R3" s="22">
        <v>33.1</v>
      </c>
      <c r="S3" s="22"/>
      <c r="Z3" s="22"/>
    </row>
    <row r="4" spans="1:26" x14ac:dyDescent="0.2">
      <c r="A4" s="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>
        <v>26.3</v>
      </c>
      <c r="M4">
        <f>IF(AND(20&lt;L4,L4&lt;30),1,0)</f>
        <v>1</v>
      </c>
      <c r="N4">
        <v>89</v>
      </c>
      <c r="O4">
        <v>27.6</v>
      </c>
      <c r="P4" s="20">
        <f t="shared" si="1"/>
        <v>3948.3432789227913</v>
      </c>
      <c r="Q4">
        <v>0.745</v>
      </c>
      <c r="R4" s="22">
        <v>22.6</v>
      </c>
      <c r="S4" s="22"/>
      <c r="Z4" s="22"/>
    </row>
    <row r="5" spans="1:26" x14ac:dyDescent="0.2">
      <c r="A5" s="8" t="s">
        <v>50</v>
      </c>
      <c r="B5" s="8"/>
      <c r="C5" s="3">
        <v>0.4</v>
      </c>
      <c r="D5" s="2">
        <v>469</v>
      </c>
      <c r="E5" s="2"/>
      <c r="F5" s="6">
        <v>3154057987</v>
      </c>
      <c r="G5" s="4">
        <v>77142</v>
      </c>
      <c r="H5" s="2">
        <v>2.7</v>
      </c>
      <c r="I5" s="5">
        <v>6.63</v>
      </c>
      <c r="J5" s="2"/>
      <c r="K5" s="2"/>
      <c r="L5"/>
      <c r="M5">
        <f>IF(AND(20&lt;L5,L5&lt;30),1,0)</f>
        <v>0</v>
      </c>
      <c r="P5" s="20">
        <f t="shared" si="1"/>
        <v>40886.391161753651</v>
      </c>
      <c r="Q5">
        <v>0.85799999999999998</v>
      </c>
      <c r="R5" s="21"/>
      <c r="S5" s="21"/>
      <c r="Z5" s="21"/>
    </row>
    <row r="6" spans="1:26" x14ac:dyDescent="0.2">
      <c r="A6" s="24" t="s">
        <v>55</v>
      </c>
      <c r="B6" s="8"/>
      <c r="C6" s="3">
        <v>0.47499999999999998</v>
      </c>
      <c r="D6" s="4">
        <v>34693</v>
      </c>
      <c r="E6" s="2">
        <v>261.73</v>
      </c>
      <c r="F6" s="6">
        <v>94635415870</v>
      </c>
      <c r="G6" s="4">
        <v>31825295</v>
      </c>
      <c r="H6" s="2">
        <v>51.6</v>
      </c>
      <c r="I6" s="5">
        <v>0.71</v>
      </c>
      <c r="J6" s="3">
        <v>6.8900000000000003E-2</v>
      </c>
      <c r="K6" s="3">
        <v>0.77500000000000002</v>
      </c>
      <c r="L6">
        <v>26.69</v>
      </c>
      <c r="M6">
        <f>IF(AND(20&lt;L6,L6&lt;30),1,0)</f>
        <v>1</v>
      </c>
      <c r="N6">
        <v>1010</v>
      </c>
      <c r="O6">
        <v>51.3</v>
      </c>
      <c r="P6" s="20">
        <f t="shared" si="1"/>
        <v>2973.5911597991471</v>
      </c>
      <c r="Q6">
        <v>0.58599999999999997</v>
      </c>
      <c r="R6" s="22">
        <v>79.900000000000006</v>
      </c>
      <c r="S6" s="22"/>
      <c r="Z6" s="22"/>
    </row>
    <row r="7" spans="1:26" x14ac:dyDescent="0.2">
      <c r="A7" s="8" t="s">
        <v>60</v>
      </c>
      <c r="B7" s="8"/>
      <c r="C7" s="3">
        <v>0.20499999999999999</v>
      </c>
      <c r="D7" s="2">
        <v>557</v>
      </c>
      <c r="E7" s="2">
        <v>113.81</v>
      </c>
      <c r="F7" s="6">
        <v>1727759259</v>
      </c>
      <c r="G7" s="4">
        <v>97118</v>
      </c>
      <c r="H7" s="2">
        <v>5</v>
      </c>
      <c r="I7" s="5">
        <v>3.04</v>
      </c>
      <c r="J7" s="2"/>
      <c r="K7" s="2"/>
      <c r="L7"/>
      <c r="M7">
        <f t="shared" ref="M7:M70" si="2">IF(AND(20&lt;L7,L7&lt;30),1,0)</f>
        <v>0</v>
      </c>
      <c r="N7">
        <v>1030</v>
      </c>
      <c r="P7" s="20">
        <f t="shared" si="1"/>
        <v>17790.309304145474</v>
      </c>
      <c r="Q7">
        <v>0.78800000000000003</v>
      </c>
      <c r="R7" s="22">
        <v>36.5</v>
      </c>
      <c r="S7" s="22"/>
      <c r="Z7" s="22"/>
    </row>
    <row r="8" spans="1:26" x14ac:dyDescent="0.2">
      <c r="A8" s="8" t="s">
        <v>65</v>
      </c>
      <c r="B8" s="8"/>
      <c r="C8" s="3">
        <v>0.54300000000000004</v>
      </c>
      <c r="D8" s="4">
        <v>201348</v>
      </c>
      <c r="E8" s="2">
        <v>232.75</v>
      </c>
      <c r="F8" s="6">
        <v>449663446954</v>
      </c>
      <c r="G8" s="4">
        <v>44938712</v>
      </c>
      <c r="H8" s="2">
        <v>8.8000000000000007</v>
      </c>
      <c r="I8" s="5">
        <v>3.35</v>
      </c>
      <c r="J8" s="3">
        <v>9.7900000000000001E-2</v>
      </c>
      <c r="K8" s="3">
        <v>0.61299999999999999</v>
      </c>
      <c r="L8">
        <v>16.75</v>
      </c>
      <c r="M8">
        <f t="shared" si="2"/>
        <v>0</v>
      </c>
      <c r="N8">
        <v>591</v>
      </c>
      <c r="O8">
        <v>42</v>
      </c>
      <c r="P8" s="20">
        <f t="shared" si="1"/>
        <v>10006.148973606541</v>
      </c>
      <c r="Q8">
        <v>0.84199999999999997</v>
      </c>
      <c r="R8" s="22">
        <v>40.5</v>
      </c>
      <c r="S8" s="22"/>
      <c r="Z8" s="22"/>
    </row>
    <row r="9" spans="1:26" x14ac:dyDescent="0.2">
      <c r="A9" s="8" t="s">
        <v>70</v>
      </c>
      <c r="B9" s="8"/>
      <c r="C9" s="3">
        <v>0.58899999999999997</v>
      </c>
      <c r="D9" s="4">
        <v>5156</v>
      </c>
      <c r="E9" s="2">
        <v>129.18</v>
      </c>
      <c r="F9" s="6">
        <v>13672802158</v>
      </c>
      <c r="G9" s="4">
        <v>2957731</v>
      </c>
      <c r="H9" s="2">
        <v>11</v>
      </c>
      <c r="I9" s="5">
        <v>0.66</v>
      </c>
      <c r="J9" s="3">
        <v>0.1699</v>
      </c>
      <c r="K9" s="3">
        <v>0.55600000000000005</v>
      </c>
      <c r="L9">
        <v>7.56</v>
      </c>
      <c r="M9">
        <f t="shared" si="2"/>
        <v>0</v>
      </c>
      <c r="N9">
        <v>562</v>
      </c>
      <c r="O9">
        <v>27.9</v>
      </c>
      <c r="P9" s="20">
        <f t="shared" si="1"/>
        <v>4622.7334933433767</v>
      </c>
      <c r="Q9">
        <v>0.75900000000000001</v>
      </c>
      <c r="R9" s="22">
        <v>8.3000000000000007</v>
      </c>
      <c r="S9" s="22"/>
      <c r="Z9" s="22"/>
    </row>
    <row r="10" spans="1:26" x14ac:dyDescent="0.2">
      <c r="A10" s="8" t="s">
        <v>75</v>
      </c>
      <c r="B10" s="8"/>
      <c r="C10" s="3">
        <v>0.48199999999999998</v>
      </c>
      <c r="D10" s="4">
        <v>375908</v>
      </c>
      <c r="E10" s="2">
        <v>119.8</v>
      </c>
      <c r="F10" s="6">
        <v>1392680589329</v>
      </c>
      <c r="G10" s="4">
        <v>25766605</v>
      </c>
      <c r="H10" s="2">
        <v>3.1</v>
      </c>
      <c r="I10" s="5">
        <v>13.59</v>
      </c>
      <c r="J10" s="3">
        <v>5.2699999999999997E-2</v>
      </c>
      <c r="K10" s="3">
        <v>0.65500000000000003</v>
      </c>
      <c r="L10">
        <v>24.35</v>
      </c>
      <c r="M10">
        <f t="shared" si="2"/>
        <v>1</v>
      </c>
      <c r="N10">
        <v>534</v>
      </c>
      <c r="O10">
        <v>34.299999999999997</v>
      </c>
      <c r="P10" s="20">
        <f t="shared" si="1"/>
        <v>54049.8288124881</v>
      </c>
      <c r="Q10">
        <v>0.95099999999999996</v>
      </c>
      <c r="R10" s="22">
        <v>13.2</v>
      </c>
      <c r="S10" s="22"/>
      <c r="Z10" s="22"/>
    </row>
    <row r="11" spans="1:26" x14ac:dyDescent="0.2">
      <c r="A11" s="8" t="s">
        <v>81</v>
      </c>
      <c r="B11" s="8"/>
      <c r="C11" s="3">
        <v>0.32400000000000001</v>
      </c>
      <c r="D11" s="4">
        <v>61448</v>
      </c>
      <c r="E11" s="2">
        <v>118.06</v>
      </c>
      <c r="F11" s="6">
        <v>446314739528</v>
      </c>
      <c r="G11" s="4">
        <v>8877067</v>
      </c>
      <c r="H11" s="2">
        <v>2.9</v>
      </c>
      <c r="I11" s="2"/>
      <c r="J11" s="3">
        <v>4.6699999999999998E-2</v>
      </c>
      <c r="K11" s="3">
        <v>0.60699999999999998</v>
      </c>
      <c r="L11">
        <v>9.0399999999999991</v>
      </c>
      <c r="M11">
        <f t="shared" si="2"/>
        <v>0</v>
      </c>
      <c r="N11">
        <v>1110</v>
      </c>
      <c r="O11">
        <v>29.8</v>
      </c>
      <c r="P11" s="20">
        <f t="shared" si="1"/>
        <v>50277.275087368384</v>
      </c>
      <c r="Q11">
        <v>0.91600000000000004</v>
      </c>
      <c r="R11" s="22">
        <v>5.3</v>
      </c>
      <c r="S11" s="22"/>
      <c r="Z11" s="22"/>
    </row>
    <row r="12" spans="1:26" x14ac:dyDescent="0.2">
      <c r="A12" s="8" t="s">
        <v>85</v>
      </c>
      <c r="B12" s="8"/>
      <c r="C12" s="3">
        <v>0.57699999999999996</v>
      </c>
      <c r="D12" s="4">
        <v>37620</v>
      </c>
      <c r="E12" s="2">
        <v>156.32</v>
      </c>
      <c r="F12" s="6">
        <v>39207000000</v>
      </c>
      <c r="G12" s="4">
        <v>10023318</v>
      </c>
      <c r="H12" s="2">
        <v>19.2</v>
      </c>
      <c r="I12" s="5">
        <v>0.47</v>
      </c>
      <c r="J12" s="3">
        <v>5.5100000000000003E-2</v>
      </c>
      <c r="K12" s="3">
        <v>0.66500000000000004</v>
      </c>
      <c r="L12">
        <v>12.21</v>
      </c>
      <c r="M12">
        <f t="shared" si="2"/>
        <v>0</v>
      </c>
      <c r="N12">
        <v>447</v>
      </c>
      <c r="P12" s="20">
        <f t="shared" si="1"/>
        <v>3911.5789801341234</v>
      </c>
      <c r="Q12">
        <v>0.745</v>
      </c>
      <c r="R12" s="22">
        <v>12</v>
      </c>
      <c r="S12" s="22"/>
      <c r="Z12" s="22"/>
    </row>
    <row r="13" spans="1:26" x14ac:dyDescent="0.2">
      <c r="A13" s="8" t="s">
        <v>90</v>
      </c>
      <c r="B13" s="8"/>
      <c r="C13" s="3">
        <v>1.4E-2</v>
      </c>
      <c r="D13" s="4">
        <v>1786</v>
      </c>
      <c r="E13" s="2">
        <v>116.22</v>
      </c>
      <c r="F13" s="6">
        <v>12827000000</v>
      </c>
      <c r="G13" s="4">
        <v>389482</v>
      </c>
      <c r="H13" s="2">
        <v>8.3000000000000007</v>
      </c>
      <c r="I13" s="5">
        <v>5.25</v>
      </c>
      <c r="J13" s="3">
        <v>0.1036</v>
      </c>
      <c r="K13" s="3">
        <v>0.746</v>
      </c>
      <c r="L13"/>
      <c r="M13">
        <f t="shared" si="2"/>
        <v>0</v>
      </c>
      <c r="N13">
        <v>1292</v>
      </c>
      <c r="P13" s="20">
        <f t="shared" si="1"/>
        <v>32933.486014758062</v>
      </c>
      <c r="Q13">
        <v>0.81200000000000006</v>
      </c>
      <c r="R13" s="22">
        <v>21.1</v>
      </c>
      <c r="S13" s="22"/>
      <c r="Z13" s="22"/>
    </row>
    <row r="14" spans="1:26" x14ac:dyDescent="0.2">
      <c r="A14" s="8" t="s">
        <v>93</v>
      </c>
      <c r="B14" s="8"/>
      <c r="C14" s="3">
        <v>0.111</v>
      </c>
      <c r="D14" s="4">
        <v>31694</v>
      </c>
      <c r="E14" s="2">
        <v>117.59</v>
      </c>
      <c r="F14" s="6">
        <v>38574069149</v>
      </c>
      <c r="G14" s="4">
        <v>1501635</v>
      </c>
      <c r="H14" s="2">
        <v>6.1</v>
      </c>
      <c r="I14" s="2"/>
      <c r="J14" s="3">
        <v>7.1000000000000004E-3</v>
      </c>
      <c r="K14" s="3">
        <v>0.73399999999999999</v>
      </c>
      <c r="L14">
        <v>28.91</v>
      </c>
      <c r="M14">
        <f t="shared" si="2"/>
        <v>1</v>
      </c>
      <c r="N14">
        <v>83</v>
      </c>
      <c r="P14" s="20">
        <f t="shared" si="1"/>
        <v>25688.046129052665</v>
      </c>
      <c r="Q14">
        <v>0.875</v>
      </c>
      <c r="R14" s="21"/>
      <c r="S14" s="21"/>
      <c r="Z14" s="21"/>
    </row>
    <row r="15" spans="1:26" x14ac:dyDescent="0.2">
      <c r="A15" s="8" t="s">
        <v>98</v>
      </c>
      <c r="B15" s="8"/>
      <c r="C15" s="3">
        <v>0.70599999999999996</v>
      </c>
      <c r="D15" s="4">
        <v>84246</v>
      </c>
      <c r="E15" s="2">
        <v>179.68</v>
      </c>
      <c r="F15" s="6">
        <v>302571254131</v>
      </c>
      <c r="G15" s="4">
        <v>167310838</v>
      </c>
      <c r="H15" s="2">
        <v>25.1</v>
      </c>
      <c r="I15" s="5">
        <v>0.51</v>
      </c>
      <c r="J15" s="3">
        <v>4.19E-2</v>
      </c>
      <c r="K15" s="3">
        <v>0.59</v>
      </c>
      <c r="L15">
        <v>28.04</v>
      </c>
      <c r="M15">
        <f t="shared" si="2"/>
        <v>1</v>
      </c>
      <c r="N15">
        <v>2666</v>
      </c>
      <c r="O15">
        <v>31.8</v>
      </c>
      <c r="P15" s="20">
        <f t="shared" si="1"/>
        <v>1808.4378618138294</v>
      </c>
      <c r="Q15">
        <v>0.66100000000000003</v>
      </c>
      <c r="R15" s="22">
        <v>33.5</v>
      </c>
      <c r="S15" s="22"/>
      <c r="Z15" s="22"/>
    </row>
    <row r="16" spans="1:26" x14ac:dyDescent="0.2">
      <c r="A16" s="8" t="s">
        <v>103</v>
      </c>
      <c r="B16" s="8"/>
      <c r="C16" s="3">
        <v>0.23300000000000001</v>
      </c>
      <c r="D16" s="4">
        <v>1276</v>
      </c>
      <c r="E16" s="2">
        <v>134.09</v>
      </c>
      <c r="F16" s="6">
        <v>5209000000</v>
      </c>
      <c r="G16" s="4">
        <v>287025</v>
      </c>
      <c r="H16" s="2">
        <v>11.3</v>
      </c>
      <c r="I16" s="5">
        <v>3.13</v>
      </c>
      <c r="J16" s="3">
        <v>0.1033</v>
      </c>
      <c r="K16" s="3">
        <v>0.65200000000000002</v>
      </c>
      <c r="L16"/>
      <c r="M16">
        <f t="shared" si="2"/>
        <v>0</v>
      </c>
      <c r="N16">
        <v>1422</v>
      </c>
      <c r="P16" s="20">
        <f t="shared" si="1"/>
        <v>18148.244926400141</v>
      </c>
      <c r="Q16">
        <v>0.79</v>
      </c>
      <c r="R16" s="22">
        <v>35.6</v>
      </c>
      <c r="S16" s="22"/>
      <c r="Z16" s="22"/>
    </row>
    <row r="17" spans="1:26" x14ac:dyDescent="0.2">
      <c r="A17" s="8" t="s">
        <v>107</v>
      </c>
      <c r="B17" s="8"/>
      <c r="C17" s="3">
        <v>0.42</v>
      </c>
      <c r="D17" s="4">
        <v>58280</v>
      </c>
      <c r="E17" s="2"/>
      <c r="F17" s="6">
        <v>63080457023</v>
      </c>
      <c r="G17" s="4">
        <v>9466856</v>
      </c>
      <c r="H17" s="2">
        <v>2.6</v>
      </c>
      <c r="I17" s="5">
        <v>1.49</v>
      </c>
      <c r="J17" s="3">
        <v>4.5900000000000003E-2</v>
      </c>
      <c r="K17" s="3">
        <v>0.64100000000000001</v>
      </c>
      <c r="L17">
        <v>7.23</v>
      </c>
      <c r="M17">
        <f t="shared" si="2"/>
        <v>0</v>
      </c>
      <c r="N17">
        <v>618</v>
      </c>
      <c r="O17">
        <v>24.4</v>
      </c>
      <c r="P17" s="20">
        <f t="shared" si="1"/>
        <v>6663.2952928617487</v>
      </c>
      <c r="Q17">
        <v>0.80800000000000005</v>
      </c>
      <c r="R17" s="21"/>
      <c r="S17" s="21"/>
      <c r="Z17" s="21"/>
    </row>
    <row r="18" spans="1:26" x14ac:dyDescent="0.2">
      <c r="A18" s="8" t="s">
        <v>112</v>
      </c>
      <c r="B18" s="8"/>
      <c r="C18" s="3">
        <v>0.44600000000000001</v>
      </c>
      <c r="D18" s="4">
        <v>96889</v>
      </c>
      <c r="E18" s="2">
        <v>117.11</v>
      </c>
      <c r="F18" s="6">
        <v>529606710418</v>
      </c>
      <c r="G18" s="4">
        <v>11484055</v>
      </c>
      <c r="H18" s="2">
        <v>2.9</v>
      </c>
      <c r="I18" s="5">
        <v>10.31</v>
      </c>
      <c r="J18" s="3">
        <v>5.5899999999999998E-2</v>
      </c>
      <c r="K18" s="3">
        <v>0.53600000000000003</v>
      </c>
      <c r="L18">
        <v>11.73</v>
      </c>
      <c r="M18">
        <f t="shared" si="2"/>
        <v>0</v>
      </c>
      <c r="N18">
        <v>847</v>
      </c>
      <c r="O18">
        <v>26</v>
      </c>
      <c r="P18" s="20">
        <f t="shared" si="1"/>
        <v>46116.699233676605</v>
      </c>
      <c r="Q18">
        <v>0.93700000000000006</v>
      </c>
      <c r="R18" s="22">
        <v>7.5</v>
      </c>
      <c r="S18" s="22"/>
      <c r="Z18" s="22"/>
    </row>
    <row r="19" spans="1:26" x14ac:dyDescent="0.2">
      <c r="A19" s="8" t="s">
        <v>117</v>
      </c>
      <c r="B19" s="8"/>
      <c r="C19" s="3">
        <v>7.0000000000000007E-2</v>
      </c>
      <c r="D19" s="2">
        <v>568</v>
      </c>
      <c r="E19" s="2">
        <v>105.68</v>
      </c>
      <c r="F19" s="6">
        <v>1879613600</v>
      </c>
      <c r="G19" s="4">
        <v>390353</v>
      </c>
      <c r="H19" s="2">
        <v>11.2</v>
      </c>
      <c r="I19" s="5">
        <v>1.65</v>
      </c>
      <c r="J19" s="3">
        <v>6.4100000000000004E-2</v>
      </c>
      <c r="K19" s="3">
        <v>0.65100000000000002</v>
      </c>
      <c r="L19">
        <v>25.71</v>
      </c>
      <c r="M19">
        <f t="shared" si="2"/>
        <v>1</v>
      </c>
      <c r="N19">
        <v>1705</v>
      </c>
      <c r="P19" s="20">
        <f t="shared" si="1"/>
        <v>4815.163710795101</v>
      </c>
      <c r="Q19">
        <v>0.68300000000000005</v>
      </c>
      <c r="R19" s="22">
        <v>49.4</v>
      </c>
      <c r="S19" s="22"/>
      <c r="Z19" s="22"/>
    </row>
    <row r="20" spans="1:26" x14ac:dyDescent="0.2">
      <c r="A20" s="24" t="s">
        <v>122</v>
      </c>
      <c r="B20" s="8"/>
      <c r="C20" s="3">
        <v>0.33300000000000002</v>
      </c>
      <c r="D20" s="4">
        <v>6476</v>
      </c>
      <c r="E20" s="2">
        <v>110.71</v>
      </c>
      <c r="F20" s="6">
        <v>14390709095</v>
      </c>
      <c r="G20" s="4">
        <v>11801151</v>
      </c>
      <c r="H20" s="2">
        <v>60.5</v>
      </c>
      <c r="I20" s="5">
        <v>0.39</v>
      </c>
      <c r="J20" s="3">
        <v>2.23E-2</v>
      </c>
      <c r="K20" s="3">
        <v>0.70899999999999996</v>
      </c>
      <c r="L20">
        <v>29.71</v>
      </c>
      <c r="M20">
        <f t="shared" si="2"/>
        <v>1</v>
      </c>
      <c r="N20">
        <v>1039</v>
      </c>
      <c r="O20">
        <v>37.9</v>
      </c>
      <c r="P20" s="20">
        <f t="shared" si="1"/>
        <v>1219.4326718639563</v>
      </c>
      <c r="Q20">
        <v>0.52500000000000002</v>
      </c>
      <c r="R20" s="22">
        <v>75.5</v>
      </c>
      <c r="S20" s="22"/>
      <c r="Z20" s="22"/>
    </row>
    <row r="21" spans="1:26" x14ac:dyDescent="0.2">
      <c r="A21" s="8" t="s">
        <v>127</v>
      </c>
      <c r="B21" s="8"/>
      <c r="C21" s="3">
        <v>0.13600000000000001</v>
      </c>
      <c r="D21" s="4">
        <v>1261</v>
      </c>
      <c r="E21" s="2">
        <v>167.18</v>
      </c>
      <c r="F21" s="6">
        <v>2446674101</v>
      </c>
      <c r="G21" s="4">
        <v>727145</v>
      </c>
      <c r="H21" s="2">
        <v>24.8</v>
      </c>
      <c r="I21" s="5">
        <v>0.32</v>
      </c>
      <c r="J21" s="3">
        <v>2.3400000000000001E-2</v>
      </c>
      <c r="K21" s="3">
        <v>0.66700000000000004</v>
      </c>
      <c r="L21">
        <v>17.8</v>
      </c>
      <c r="M21">
        <f t="shared" si="2"/>
        <v>0</v>
      </c>
      <c r="N21">
        <v>2200</v>
      </c>
      <c r="O21">
        <v>28.5</v>
      </c>
      <c r="P21" s="20">
        <f t="shared" si="1"/>
        <v>3364.7678262244808</v>
      </c>
      <c r="Q21">
        <v>0.66600000000000004</v>
      </c>
      <c r="R21" s="21"/>
      <c r="S21" s="21"/>
      <c r="Z21" s="21"/>
    </row>
    <row r="22" spans="1:26" x14ac:dyDescent="0.2">
      <c r="A22" s="8" t="s">
        <v>131</v>
      </c>
      <c r="B22" s="8"/>
      <c r="C22" s="3">
        <v>0.34799999999999998</v>
      </c>
      <c r="D22" s="4">
        <v>21606</v>
      </c>
      <c r="E22" s="2">
        <v>148.32</v>
      </c>
      <c r="F22" s="6">
        <v>40895322865</v>
      </c>
      <c r="G22" s="4">
        <v>11513100</v>
      </c>
      <c r="H22" s="2">
        <v>21.8</v>
      </c>
      <c r="I22" s="5">
        <v>1.36</v>
      </c>
      <c r="J22" s="3">
        <v>3.5000000000000003E-2</v>
      </c>
      <c r="K22" s="3">
        <v>0.71799999999999997</v>
      </c>
      <c r="L22">
        <v>25.11</v>
      </c>
      <c r="M22">
        <f t="shared" si="2"/>
        <v>1</v>
      </c>
      <c r="N22">
        <v>1146</v>
      </c>
      <c r="O22">
        <v>40.9</v>
      </c>
      <c r="P22" s="20">
        <f t="shared" si="1"/>
        <v>3552.068762105775</v>
      </c>
      <c r="Q22">
        <v>0.69199999999999995</v>
      </c>
      <c r="R22" s="21"/>
      <c r="S22" s="21"/>
      <c r="Z22" s="21"/>
    </row>
    <row r="23" spans="1:26" x14ac:dyDescent="0.2">
      <c r="A23" s="8" t="s">
        <v>136</v>
      </c>
      <c r="B23" s="8"/>
      <c r="C23" s="3">
        <v>0.43099999999999999</v>
      </c>
      <c r="D23" s="4">
        <v>21848</v>
      </c>
      <c r="E23" s="2">
        <v>104.9</v>
      </c>
      <c r="F23" s="6">
        <v>20047848435</v>
      </c>
      <c r="G23" s="4">
        <v>3301000</v>
      </c>
      <c r="H23" s="2">
        <v>5</v>
      </c>
      <c r="I23" s="5">
        <v>1.04</v>
      </c>
      <c r="J23" s="3">
        <v>0.1842</v>
      </c>
      <c r="K23" s="3">
        <v>0.46400000000000002</v>
      </c>
      <c r="L23">
        <v>13.77</v>
      </c>
      <c r="M23">
        <f t="shared" si="2"/>
        <v>0</v>
      </c>
      <c r="N23">
        <v>1028</v>
      </c>
      <c r="P23" s="20">
        <f t="shared" si="1"/>
        <v>6073.265202968797</v>
      </c>
      <c r="Q23">
        <v>0.78</v>
      </c>
      <c r="R23" s="22">
        <v>15.7</v>
      </c>
      <c r="S23" s="22"/>
      <c r="Z23" s="22"/>
    </row>
    <row r="24" spans="1:26" x14ac:dyDescent="0.2">
      <c r="A24" s="24" t="s">
        <v>142</v>
      </c>
      <c r="B24" s="8"/>
      <c r="C24" s="3">
        <v>0.45600000000000002</v>
      </c>
      <c r="D24" s="4">
        <v>6340</v>
      </c>
      <c r="E24" s="2">
        <v>149.75</v>
      </c>
      <c r="F24" s="6">
        <v>18340510789</v>
      </c>
      <c r="G24" s="4">
        <v>2346179</v>
      </c>
      <c r="H24" s="2">
        <v>30</v>
      </c>
      <c r="I24" s="5">
        <v>0.28999999999999998</v>
      </c>
      <c r="J24" s="3">
        <v>0.18190000000000001</v>
      </c>
      <c r="K24" s="3">
        <v>0.70799999999999996</v>
      </c>
      <c r="L24">
        <v>26.06</v>
      </c>
      <c r="M24">
        <f t="shared" si="2"/>
        <v>1</v>
      </c>
      <c r="N24">
        <v>416</v>
      </c>
      <c r="O24">
        <v>53.3</v>
      </c>
      <c r="P24" s="20">
        <f t="shared" si="1"/>
        <v>7817.1830832174355</v>
      </c>
      <c r="Q24">
        <v>0.69299999999999995</v>
      </c>
      <c r="R24" s="22">
        <v>60</v>
      </c>
      <c r="S24" s="22"/>
      <c r="Z24" s="22"/>
    </row>
    <row r="25" spans="1:26" x14ac:dyDescent="0.2">
      <c r="A25" s="8" t="s">
        <v>146</v>
      </c>
      <c r="B25" s="8"/>
      <c r="C25" s="3">
        <v>0.33900000000000002</v>
      </c>
      <c r="D25" s="4">
        <v>462299</v>
      </c>
      <c r="E25" s="2">
        <v>167.4</v>
      </c>
      <c r="F25" s="6">
        <v>1839758040766</v>
      </c>
      <c r="G25" s="4">
        <v>212559417</v>
      </c>
      <c r="H25" s="2">
        <v>12.8</v>
      </c>
      <c r="I25" s="5">
        <v>1.53</v>
      </c>
      <c r="J25" s="3">
        <v>0.1208</v>
      </c>
      <c r="K25" s="3">
        <v>0.63900000000000001</v>
      </c>
      <c r="L25">
        <v>27.48</v>
      </c>
      <c r="M25">
        <f t="shared" si="2"/>
        <v>1</v>
      </c>
      <c r="N25">
        <v>1761</v>
      </c>
      <c r="O25">
        <v>52.9</v>
      </c>
      <c r="P25" s="20">
        <f t="shared" si="1"/>
        <v>8655.264804221777</v>
      </c>
      <c r="Q25">
        <v>0.754</v>
      </c>
      <c r="R25" s="22">
        <v>37.1</v>
      </c>
      <c r="S25" s="22"/>
      <c r="Z25" s="22"/>
    </row>
    <row r="26" spans="1:26" x14ac:dyDescent="0.2">
      <c r="A26" s="8" t="s">
        <v>151</v>
      </c>
      <c r="B26" s="8"/>
      <c r="C26" s="3">
        <v>2.7E-2</v>
      </c>
      <c r="D26" s="4">
        <v>7664</v>
      </c>
      <c r="E26" s="2">
        <v>99.03</v>
      </c>
      <c r="F26" s="6">
        <v>13469422941</v>
      </c>
      <c r="G26" s="4">
        <v>433285</v>
      </c>
      <c r="H26" s="2">
        <v>9.8000000000000007</v>
      </c>
      <c r="I26" s="2"/>
      <c r="J26" s="3">
        <v>9.1200000000000003E-2</v>
      </c>
      <c r="K26" s="3">
        <v>0.64700000000000002</v>
      </c>
      <c r="L26">
        <v>26.51</v>
      </c>
      <c r="M26">
        <f t="shared" si="2"/>
        <v>1</v>
      </c>
      <c r="N26">
        <v>2722</v>
      </c>
      <c r="P26" s="20">
        <f t="shared" si="1"/>
        <v>31086.751078389512</v>
      </c>
      <c r="Q26">
        <v>0.82899999999999996</v>
      </c>
      <c r="R26" s="21"/>
      <c r="S26" s="21"/>
      <c r="Z26" s="21"/>
    </row>
    <row r="27" spans="1:26" x14ac:dyDescent="0.2">
      <c r="A27" s="8" t="s">
        <v>156</v>
      </c>
      <c r="B27" s="8"/>
      <c r="C27" s="3">
        <v>0.46300000000000002</v>
      </c>
      <c r="D27" s="4">
        <v>41708</v>
      </c>
      <c r="E27" s="2">
        <v>114.42</v>
      </c>
      <c r="F27" s="6">
        <v>86000000000</v>
      </c>
      <c r="G27" s="4">
        <v>6975761</v>
      </c>
      <c r="H27" s="2">
        <v>5.9</v>
      </c>
      <c r="I27" s="5">
        <v>1.57</v>
      </c>
      <c r="J27" s="3">
        <v>4.3400000000000001E-2</v>
      </c>
      <c r="K27" s="3">
        <v>0.55400000000000005</v>
      </c>
      <c r="L27">
        <v>12.78</v>
      </c>
      <c r="M27">
        <f t="shared" si="2"/>
        <v>0</v>
      </c>
      <c r="N27">
        <v>608</v>
      </c>
      <c r="O27">
        <v>40.5</v>
      </c>
      <c r="P27" s="20">
        <f t="shared" si="1"/>
        <v>12328.404026456756</v>
      </c>
      <c r="Q27">
        <v>0.79500000000000004</v>
      </c>
      <c r="R27" s="22">
        <v>19</v>
      </c>
      <c r="S27" s="22"/>
      <c r="Z27" s="22"/>
    </row>
    <row r="28" spans="1:26" x14ac:dyDescent="0.2">
      <c r="A28" s="24" t="s">
        <v>161</v>
      </c>
      <c r="B28" s="8"/>
      <c r="C28" s="3">
        <v>0.442</v>
      </c>
      <c r="D28" s="4">
        <v>3418</v>
      </c>
      <c r="E28" s="2">
        <v>106.58</v>
      </c>
      <c r="F28" s="6">
        <v>15745810235</v>
      </c>
      <c r="G28" s="4">
        <v>20321378</v>
      </c>
      <c r="H28" s="2">
        <v>49</v>
      </c>
      <c r="I28" s="5">
        <v>0.34</v>
      </c>
      <c r="J28" s="3">
        <v>6.2600000000000003E-2</v>
      </c>
      <c r="K28" s="3">
        <v>0.66400000000000003</v>
      </c>
      <c r="L28">
        <v>30.98</v>
      </c>
      <c r="M28">
        <f t="shared" si="2"/>
        <v>0</v>
      </c>
      <c r="N28">
        <v>748</v>
      </c>
      <c r="O28">
        <v>43</v>
      </c>
      <c r="P28" s="20">
        <f t="shared" si="1"/>
        <v>774.83969025132058</v>
      </c>
      <c r="Q28">
        <v>0.44900000000000001</v>
      </c>
      <c r="R28" s="22">
        <v>59.8</v>
      </c>
      <c r="S28" s="22"/>
      <c r="Z28" s="22"/>
    </row>
    <row r="29" spans="1:26" x14ac:dyDescent="0.2">
      <c r="A29" s="24" t="s">
        <v>164</v>
      </c>
      <c r="B29" s="8"/>
      <c r="C29" s="3">
        <v>0.79200000000000004</v>
      </c>
      <c r="D29" s="2">
        <v>495</v>
      </c>
      <c r="E29" s="2">
        <v>182.11</v>
      </c>
      <c r="F29" s="6">
        <v>3012334882</v>
      </c>
      <c r="G29" s="4">
        <v>11530580</v>
      </c>
      <c r="H29" s="2">
        <v>41</v>
      </c>
      <c r="I29" s="2"/>
      <c r="J29" s="3">
        <v>1.43E-2</v>
      </c>
      <c r="K29" s="3">
        <v>0.79200000000000004</v>
      </c>
      <c r="L29">
        <v>25.13</v>
      </c>
      <c r="M29">
        <f t="shared" si="2"/>
        <v>1</v>
      </c>
      <c r="N29">
        <v>1274</v>
      </c>
      <c r="O29">
        <v>38.6</v>
      </c>
      <c r="P29" s="20">
        <f t="shared" si="1"/>
        <v>261.24747254691437</v>
      </c>
      <c r="Q29">
        <v>0.42599999999999999</v>
      </c>
      <c r="R29" s="21"/>
      <c r="S29" s="21"/>
      <c r="Z29" s="21"/>
    </row>
    <row r="30" spans="1:26" x14ac:dyDescent="0.2">
      <c r="A30" s="24" t="s">
        <v>169</v>
      </c>
      <c r="B30" s="8"/>
      <c r="C30" s="3">
        <v>0.64800000000000002</v>
      </c>
      <c r="D30" s="4">
        <v>9674</v>
      </c>
      <c r="E30" s="2">
        <v>111.61</v>
      </c>
      <c r="F30" s="6">
        <v>58792205642</v>
      </c>
      <c r="G30" s="4">
        <v>25716544</v>
      </c>
      <c r="H30" s="2">
        <v>59.4</v>
      </c>
      <c r="I30" s="5">
        <v>0.36</v>
      </c>
      <c r="J30" s="3">
        <v>3.32E-2</v>
      </c>
      <c r="K30" s="3">
        <v>0.56999999999999995</v>
      </c>
      <c r="L30">
        <v>28.63</v>
      </c>
      <c r="M30">
        <f t="shared" si="2"/>
        <v>1</v>
      </c>
      <c r="N30">
        <v>1348</v>
      </c>
      <c r="O30">
        <v>37.200000000000003</v>
      </c>
      <c r="P30" s="20">
        <f t="shared" si="1"/>
        <v>2286.1627768490198</v>
      </c>
      <c r="Q30">
        <v>0.55000000000000004</v>
      </c>
      <c r="R30" s="21"/>
      <c r="S30" s="21"/>
      <c r="Z30" s="21"/>
    </row>
    <row r="31" spans="1:26" x14ac:dyDescent="0.2">
      <c r="A31" s="24" t="s">
        <v>173</v>
      </c>
      <c r="B31" s="8"/>
      <c r="C31" s="3">
        <v>0.19600000000000001</v>
      </c>
      <c r="D31" s="2">
        <v>543</v>
      </c>
      <c r="E31" s="2">
        <v>110.5</v>
      </c>
      <c r="F31" s="6">
        <v>1981845741</v>
      </c>
      <c r="G31" s="4">
        <v>483628</v>
      </c>
      <c r="H31" s="2">
        <v>16.7</v>
      </c>
      <c r="I31" s="5">
        <v>0.68</v>
      </c>
      <c r="J31" s="3">
        <v>0.1225</v>
      </c>
      <c r="K31" s="3">
        <v>0.60499999999999998</v>
      </c>
      <c r="L31"/>
      <c r="M31">
        <f t="shared" si="2"/>
        <v>0</v>
      </c>
      <c r="N31">
        <v>228</v>
      </c>
      <c r="O31">
        <v>42.4</v>
      </c>
      <c r="P31" s="20">
        <f t="shared" si="1"/>
        <v>4097.8722096321962</v>
      </c>
      <c r="Q31">
        <v>0.66200000000000003</v>
      </c>
      <c r="R31" s="22">
        <v>41.2</v>
      </c>
      <c r="S31" s="22"/>
      <c r="Z31" s="22"/>
    </row>
    <row r="32" spans="1:26" x14ac:dyDescent="0.2">
      <c r="A32" s="8" t="s">
        <v>177</v>
      </c>
      <c r="B32" s="8"/>
      <c r="C32" s="3">
        <v>0.309</v>
      </c>
      <c r="D32" s="4">
        <v>9919</v>
      </c>
      <c r="E32" s="2">
        <v>127.63</v>
      </c>
      <c r="F32" s="6">
        <v>27089389787</v>
      </c>
      <c r="G32" s="4">
        <v>16486542</v>
      </c>
      <c r="H32" s="2">
        <v>24</v>
      </c>
      <c r="I32" s="2"/>
      <c r="J32" s="3">
        <v>6.7999999999999996E-3</v>
      </c>
      <c r="K32" s="3">
        <v>0.82299999999999995</v>
      </c>
      <c r="L32">
        <v>27.21</v>
      </c>
      <c r="M32">
        <f t="shared" si="2"/>
        <v>1</v>
      </c>
      <c r="N32">
        <v>1904</v>
      </c>
      <c r="P32" s="20">
        <f t="shared" si="1"/>
        <v>1643.1213887666679</v>
      </c>
      <c r="Q32">
        <v>0.59299999999999997</v>
      </c>
      <c r="R32" s="22">
        <v>54.2</v>
      </c>
      <c r="S32" s="22"/>
      <c r="Z32" s="22"/>
    </row>
    <row r="33" spans="1:26" x14ac:dyDescent="0.2">
      <c r="A33" s="24" t="s">
        <v>181</v>
      </c>
      <c r="B33" s="8"/>
      <c r="C33" s="3">
        <v>0.20599999999999999</v>
      </c>
      <c r="D33" s="4">
        <v>8291</v>
      </c>
      <c r="E33" s="2">
        <v>118.65</v>
      </c>
      <c r="F33" s="6">
        <v>38760467033</v>
      </c>
      <c r="G33" s="4">
        <v>25876380</v>
      </c>
      <c r="H33" s="2">
        <v>50.6</v>
      </c>
      <c r="I33" s="5">
        <v>0.35</v>
      </c>
      <c r="J33" s="3">
        <v>3.3799999999999997E-2</v>
      </c>
      <c r="K33" s="3">
        <v>0.76100000000000001</v>
      </c>
      <c r="L33">
        <v>26.45</v>
      </c>
      <c r="M33">
        <f t="shared" si="2"/>
        <v>1</v>
      </c>
      <c r="N33">
        <v>1604</v>
      </c>
      <c r="O33">
        <v>46.6</v>
      </c>
      <c r="P33" s="20">
        <f t="shared" si="1"/>
        <v>1497.9091755879299</v>
      </c>
      <c r="Q33">
        <v>0.57599999999999996</v>
      </c>
      <c r="R33" s="22">
        <v>63.4</v>
      </c>
      <c r="S33" s="22"/>
      <c r="Z33" s="22"/>
    </row>
    <row r="34" spans="1:26" x14ac:dyDescent="0.2">
      <c r="A34" s="8" t="s">
        <v>186</v>
      </c>
      <c r="B34" s="8"/>
      <c r="C34" s="3">
        <v>6.9000000000000006E-2</v>
      </c>
      <c r="D34" s="4">
        <v>544894</v>
      </c>
      <c r="E34" s="2">
        <v>116.76</v>
      </c>
      <c r="F34" s="6">
        <v>1736425629520</v>
      </c>
      <c r="G34" s="4">
        <v>36991981</v>
      </c>
      <c r="H34" s="2">
        <v>4.3</v>
      </c>
      <c r="I34" s="5">
        <v>9.51</v>
      </c>
      <c r="J34" s="3">
        <v>5.5599999999999997E-2</v>
      </c>
      <c r="K34" s="3">
        <v>0.65100000000000002</v>
      </c>
      <c r="L34">
        <v>-3.57</v>
      </c>
      <c r="M34">
        <f t="shared" si="2"/>
        <v>0</v>
      </c>
      <c r="N34">
        <v>537</v>
      </c>
      <c r="O34">
        <v>31.7</v>
      </c>
      <c r="P34" s="20">
        <f t="shared" si="1"/>
        <v>46940.595842109673</v>
      </c>
      <c r="Q34">
        <v>0.93600000000000005</v>
      </c>
      <c r="R34" s="22">
        <v>7.9</v>
      </c>
      <c r="S34" s="22"/>
      <c r="Z34" s="22"/>
    </row>
    <row r="35" spans="1:26" x14ac:dyDescent="0.2">
      <c r="A35" s="24" t="s">
        <v>191</v>
      </c>
      <c r="B35" s="8"/>
      <c r="C35" s="3">
        <v>8.2000000000000003E-2</v>
      </c>
      <c r="D35" s="2">
        <v>297</v>
      </c>
      <c r="E35" s="2">
        <v>186.86</v>
      </c>
      <c r="F35" s="6">
        <v>2220307369</v>
      </c>
      <c r="G35" s="4">
        <v>4745185</v>
      </c>
      <c r="H35" s="2">
        <v>84.5</v>
      </c>
      <c r="I35" s="5">
        <v>0.37</v>
      </c>
      <c r="J35" s="3">
        <v>3.6799999999999999E-2</v>
      </c>
      <c r="K35" s="3">
        <v>0.72</v>
      </c>
      <c r="L35"/>
      <c r="M35">
        <f t="shared" si="2"/>
        <v>0</v>
      </c>
      <c r="N35">
        <v>1343</v>
      </c>
      <c r="O35">
        <v>43</v>
      </c>
      <c r="P35" s="20">
        <f t="shared" si="1"/>
        <v>467.90744070041524</v>
      </c>
      <c r="Q35">
        <v>0.40400000000000003</v>
      </c>
      <c r="R35" s="22">
        <v>84.6</v>
      </c>
      <c r="S35" s="22"/>
      <c r="Z35" s="22"/>
    </row>
    <row r="36" spans="1:26" x14ac:dyDescent="0.2">
      <c r="A36" s="24" t="s">
        <v>194</v>
      </c>
      <c r="B36" s="8"/>
      <c r="C36" s="3">
        <v>0.39700000000000002</v>
      </c>
      <c r="D36" s="4">
        <v>1016</v>
      </c>
      <c r="E36" s="2">
        <v>117.7</v>
      </c>
      <c r="F36" s="6">
        <v>11314951343</v>
      </c>
      <c r="G36" s="4">
        <v>15946876</v>
      </c>
      <c r="H36" s="2">
        <v>71.400000000000006</v>
      </c>
      <c r="I36" s="5">
        <v>0.6</v>
      </c>
      <c r="J36" s="3">
        <v>1.89E-2</v>
      </c>
      <c r="K36" s="3">
        <v>0.70699999999999996</v>
      </c>
      <c r="L36">
        <v>31.31</v>
      </c>
      <c r="M36">
        <f t="shared" si="2"/>
        <v>0</v>
      </c>
      <c r="N36">
        <v>322</v>
      </c>
      <c r="O36">
        <v>37.5</v>
      </c>
      <c r="P36" s="20">
        <f t="shared" si="1"/>
        <v>709.54031015228315</v>
      </c>
      <c r="Q36">
        <v>0.39400000000000002</v>
      </c>
      <c r="R36" s="21"/>
      <c r="S36" s="21"/>
      <c r="Z36" s="21"/>
    </row>
    <row r="37" spans="1:26" x14ac:dyDescent="0.2">
      <c r="A37" s="8" t="s">
        <v>197</v>
      </c>
      <c r="B37" s="8"/>
      <c r="C37" s="3">
        <v>0.21199999999999999</v>
      </c>
      <c r="D37" s="4">
        <v>85822</v>
      </c>
      <c r="E37" s="2">
        <v>131.91</v>
      </c>
      <c r="F37" s="6">
        <v>282318159745</v>
      </c>
      <c r="G37" s="4">
        <v>18952038</v>
      </c>
      <c r="H37" s="2">
        <v>6.2</v>
      </c>
      <c r="I37" s="5">
        <v>2</v>
      </c>
      <c r="J37" s="3">
        <v>7.0900000000000005E-2</v>
      </c>
      <c r="K37" s="3">
        <v>0.626</v>
      </c>
      <c r="L37">
        <v>11.11</v>
      </c>
      <c r="M37">
        <f t="shared" si="2"/>
        <v>0</v>
      </c>
      <c r="N37">
        <v>1522</v>
      </c>
      <c r="O37">
        <v>44.9</v>
      </c>
      <c r="P37" s="20">
        <f t="shared" si="1"/>
        <v>14896.453866597354</v>
      </c>
      <c r="Q37">
        <v>0.85499999999999998</v>
      </c>
      <c r="R37" s="22">
        <v>19.899999999999999</v>
      </c>
      <c r="S37" s="22"/>
      <c r="Z37" s="22"/>
    </row>
    <row r="38" spans="1:26" x14ac:dyDescent="0.2">
      <c r="A38" s="8" t="s">
        <v>201</v>
      </c>
      <c r="B38" s="8"/>
      <c r="C38" s="3">
        <v>0.56200000000000006</v>
      </c>
      <c r="D38" s="4">
        <v>9893038</v>
      </c>
      <c r="E38" s="2">
        <v>125.08</v>
      </c>
      <c r="F38" s="6">
        <v>19910000000000</v>
      </c>
      <c r="G38" s="4">
        <v>1425671352</v>
      </c>
      <c r="H38" s="2">
        <v>7.4</v>
      </c>
      <c r="I38" s="5">
        <v>0.87</v>
      </c>
      <c r="J38" s="3">
        <v>4.3200000000000002E-2</v>
      </c>
      <c r="K38" s="3">
        <v>0.68</v>
      </c>
      <c r="L38"/>
      <c r="M38">
        <f t="shared" si="2"/>
        <v>0</v>
      </c>
      <c r="N38">
        <v>645</v>
      </c>
      <c r="O38">
        <v>37.1</v>
      </c>
      <c r="P38" s="20">
        <f t="shared" si="1"/>
        <v>13965.350409874827</v>
      </c>
      <c r="Q38">
        <v>0.76800000000000002</v>
      </c>
      <c r="R38" s="21"/>
      <c r="S38" s="21"/>
      <c r="Z38" s="21"/>
    </row>
    <row r="39" spans="1:26" x14ac:dyDescent="0.2">
      <c r="A39" s="8" t="s">
        <v>208</v>
      </c>
      <c r="B39" s="8"/>
      <c r="C39" s="3">
        <v>0.40300000000000002</v>
      </c>
      <c r="D39" s="4">
        <v>97814</v>
      </c>
      <c r="E39" s="2">
        <v>140.94999999999999</v>
      </c>
      <c r="F39" s="6">
        <v>323802808108</v>
      </c>
      <c r="G39" s="4">
        <v>50339443</v>
      </c>
      <c r="H39" s="2">
        <v>12.2</v>
      </c>
      <c r="I39" s="5">
        <v>1.23</v>
      </c>
      <c r="J39" s="3">
        <v>9.7100000000000006E-2</v>
      </c>
      <c r="K39" s="3">
        <v>0.68799999999999994</v>
      </c>
      <c r="L39">
        <v>26.41</v>
      </c>
      <c r="M39">
        <f t="shared" si="2"/>
        <v>1</v>
      </c>
      <c r="N39">
        <v>3240</v>
      </c>
      <c r="O39">
        <v>51.5</v>
      </c>
      <c r="P39" s="20">
        <f t="shared" si="1"/>
        <v>6432.3875833906231</v>
      </c>
      <c r="Q39" s="1">
        <v>0.752</v>
      </c>
      <c r="R39" s="21"/>
      <c r="S39" s="21"/>
      <c r="Z39" s="21"/>
    </row>
    <row r="40" spans="1:26" x14ac:dyDescent="0.2">
      <c r="A40" s="24" t="s">
        <v>212</v>
      </c>
      <c r="B40" s="8"/>
      <c r="C40" s="3">
        <v>0.71499999999999997</v>
      </c>
      <c r="D40" s="2">
        <v>202</v>
      </c>
      <c r="E40" s="2">
        <v>103.62</v>
      </c>
      <c r="F40" s="6">
        <v>1185728677</v>
      </c>
      <c r="G40" s="4">
        <v>850886</v>
      </c>
      <c r="H40" s="2">
        <v>51.3</v>
      </c>
      <c r="I40" s="5">
        <v>0.71</v>
      </c>
      <c r="J40" s="3">
        <v>4.3400000000000001E-2</v>
      </c>
      <c r="K40" s="3">
        <v>0.433</v>
      </c>
      <c r="L40"/>
      <c r="M40">
        <f t="shared" si="2"/>
        <v>0</v>
      </c>
      <c r="N40">
        <v>900</v>
      </c>
      <c r="O40">
        <v>45.3</v>
      </c>
      <c r="P40" s="20">
        <f t="shared" si="1"/>
        <v>1393.5223719746241</v>
      </c>
      <c r="Q40" s="1">
        <v>0.55800000000000005</v>
      </c>
      <c r="R40" s="22">
        <v>84.7</v>
      </c>
      <c r="S40" s="22"/>
      <c r="Z40" s="22"/>
    </row>
    <row r="41" spans="1:26" x14ac:dyDescent="0.2">
      <c r="A41" s="24" t="s">
        <v>216</v>
      </c>
      <c r="B41" s="8"/>
      <c r="C41" s="3">
        <v>0.311</v>
      </c>
      <c r="D41" s="4">
        <v>3282</v>
      </c>
      <c r="E41" s="2">
        <v>124.74</v>
      </c>
      <c r="F41" s="6">
        <v>10820591131</v>
      </c>
      <c r="G41" s="4">
        <v>5380508</v>
      </c>
      <c r="H41" s="2">
        <v>36.200000000000003</v>
      </c>
      <c r="I41" s="5">
        <v>0.88</v>
      </c>
      <c r="J41" s="3">
        <v>9.4700000000000006E-2</v>
      </c>
      <c r="K41" s="3">
        <v>0.69399999999999995</v>
      </c>
      <c r="L41">
        <v>27.07</v>
      </c>
      <c r="M41">
        <f t="shared" si="2"/>
        <v>1</v>
      </c>
      <c r="N41">
        <v>1646</v>
      </c>
      <c r="O41">
        <v>48.9</v>
      </c>
      <c r="P41" s="20">
        <f t="shared" si="1"/>
        <v>2011.0723989259006</v>
      </c>
      <c r="Q41" s="1">
        <v>0.47899999999999998</v>
      </c>
      <c r="R41" s="22">
        <v>90.3</v>
      </c>
      <c r="S41" s="22"/>
      <c r="Z41" s="22"/>
    </row>
    <row r="42" spans="1:26" x14ac:dyDescent="0.2">
      <c r="A42" s="8" t="s">
        <v>218</v>
      </c>
      <c r="B42" s="8"/>
      <c r="C42" s="3">
        <v>0.34499999999999997</v>
      </c>
      <c r="D42" s="4">
        <v>8023</v>
      </c>
      <c r="E42" s="2">
        <v>128.85</v>
      </c>
      <c r="F42" s="6">
        <v>61773944174</v>
      </c>
      <c r="G42" s="4">
        <v>5047561</v>
      </c>
      <c r="H42" s="2">
        <v>7.6</v>
      </c>
      <c r="I42" s="5">
        <v>1.84</v>
      </c>
      <c r="J42" s="3">
        <v>0.11849999999999999</v>
      </c>
      <c r="K42" s="3">
        <v>0.621</v>
      </c>
      <c r="L42">
        <v>26.48</v>
      </c>
      <c r="M42">
        <f t="shared" si="2"/>
        <v>1</v>
      </c>
      <c r="N42">
        <v>2926</v>
      </c>
      <c r="O42">
        <v>47.2</v>
      </c>
      <c r="P42" s="20">
        <f t="shared" si="1"/>
        <v>12238.374964463035</v>
      </c>
      <c r="Q42" s="1">
        <v>0.80900000000000005</v>
      </c>
      <c r="R42" s="22">
        <v>16.899999999999999</v>
      </c>
      <c r="S42" s="22"/>
      <c r="Z42" s="22"/>
    </row>
    <row r="43" spans="1:26" x14ac:dyDescent="0.2">
      <c r="A43" s="8" t="s">
        <v>222</v>
      </c>
      <c r="B43" s="8"/>
      <c r="C43" s="3">
        <v>0.27600000000000002</v>
      </c>
      <c r="D43" s="4">
        <v>17488</v>
      </c>
      <c r="E43" s="2">
        <v>109.82</v>
      </c>
      <c r="F43" s="6">
        <v>60415553039</v>
      </c>
      <c r="G43" s="4">
        <v>4067500</v>
      </c>
      <c r="H43" s="2">
        <v>4</v>
      </c>
      <c r="I43" s="5">
        <v>2.92</v>
      </c>
      <c r="J43" s="3">
        <v>6.93E-2</v>
      </c>
      <c r="K43" s="3">
        <v>0.51200000000000001</v>
      </c>
      <c r="L43">
        <v>13.45</v>
      </c>
      <c r="M43">
        <f t="shared" si="2"/>
        <v>0</v>
      </c>
      <c r="N43">
        <v>1113</v>
      </c>
      <c r="O43">
        <v>29.5</v>
      </c>
      <c r="P43" s="20">
        <f t="shared" si="1"/>
        <v>14853.239837492318</v>
      </c>
      <c r="Q43">
        <v>0.85799999999999998</v>
      </c>
      <c r="R43" s="22">
        <v>11.5</v>
      </c>
      <c r="S43" s="22"/>
      <c r="Z43" s="22"/>
    </row>
    <row r="44" spans="1:26" x14ac:dyDescent="0.2">
      <c r="A44" s="8" t="s">
        <v>227</v>
      </c>
      <c r="B44" s="8"/>
      <c r="C44" s="3">
        <v>0.59899999999999998</v>
      </c>
      <c r="D44" s="4">
        <v>28284</v>
      </c>
      <c r="E44" s="2"/>
      <c r="F44" s="6">
        <v>100023000000</v>
      </c>
      <c r="G44" s="4">
        <v>11333483</v>
      </c>
      <c r="H44" s="2">
        <v>3.7</v>
      </c>
      <c r="I44" s="5">
        <v>0.05</v>
      </c>
      <c r="J44" s="3">
        <v>1.6400000000000001E-2</v>
      </c>
      <c r="K44" s="3">
        <v>0.53600000000000003</v>
      </c>
      <c r="L44">
        <v>26.42</v>
      </c>
      <c r="M44">
        <f t="shared" si="2"/>
        <v>1</v>
      </c>
      <c r="N44">
        <v>1335</v>
      </c>
      <c r="P44" s="20">
        <f t="shared" si="1"/>
        <v>8825.4422757770044</v>
      </c>
      <c r="Q44">
        <v>0.76400000000000001</v>
      </c>
      <c r="R44" s="21"/>
      <c r="S44" s="21"/>
      <c r="Z44" s="21"/>
    </row>
    <row r="45" spans="1:26" x14ac:dyDescent="0.2">
      <c r="A45" s="8" t="s">
        <v>231</v>
      </c>
      <c r="B45" s="8"/>
      <c r="C45" s="3">
        <v>0.122</v>
      </c>
      <c r="D45" s="4">
        <v>6626</v>
      </c>
      <c r="E45" s="2">
        <v>102.51</v>
      </c>
      <c r="F45" s="6">
        <v>24564647935</v>
      </c>
      <c r="G45" s="4">
        <v>1198575</v>
      </c>
      <c r="H45" s="2">
        <v>1.9</v>
      </c>
      <c r="I45" s="2"/>
      <c r="J45" s="3">
        <v>7.2700000000000001E-2</v>
      </c>
      <c r="K45" s="3">
        <v>0.63100000000000001</v>
      </c>
      <c r="L45">
        <v>20.74</v>
      </c>
      <c r="M45">
        <f t="shared" si="2"/>
        <v>1</v>
      </c>
      <c r="N45">
        <v>498</v>
      </c>
      <c r="O45">
        <v>31.7</v>
      </c>
      <c r="P45" s="20">
        <f t="shared" si="1"/>
        <v>20494.877612998771</v>
      </c>
      <c r="Q45">
        <v>0.89600000000000002</v>
      </c>
      <c r="R45" s="21"/>
      <c r="S45" s="21"/>
      <c r="Z45" s="21"/>
    </row>
    <row r="46" spans="1:26" x14ac:dyDescent="0.2">
      <c r="A46" s="8" t="s">
        <v>236</v>
      </c>
      <c r="B46" s="8"/>
      <c r="C46" s="3">
        <v>0.45200000000000001</v>
      </c>
      <c r="D46" s="4">
        <v>102218</v>
      </c>
      <c r="E46" s="2">
        <v>116.48</v>
      </c>
      <c r="F46" s="6">
        <v>246489245495</v>
      </c>
      <c r="G46" s="4">
        <v>10669709</v>
      </c>
      <c r="H46" s="2">
        <v>2.7</v>
      </c>
      <c r="I46" s="5">
        <v>3</v>
      </c>
      <c r="J46" s="3">
        <v>1.9300000000000001E-2</v>
      </c>
      <c r="K46" s="3">
        <v>0.60599999999999998</v>
      </c>
      <c r="L46">
        <v>10.039999999999999</v>
      </c>
      <c r="M46">
        <f t="shared" si="2"/>
        <v>0</v>
      </c>
      <c r="N46">
        <v>677</v>
      </c>
      <c r="O46">
        <v>26.2</v>
      </c>
      <c r="P46" s="20">
        <f t="shared" si="1"/>
        <v>23101.777704996453</v>
      </c>
      <c r="Q46">
        <v>0.88900000000000001</v>
      </c>
      <c r="R46" s="22">
        <v>10</v>
      </c>
      <c r="S46" s="22"/>
      <c r="Z46" s="22"/>
    </row>
    <row r="47" spans="1:26" x14ac:dyDescent="0.2">
      <c r="A47" s="24" t="s">
        <v>241</v>
      </c>
      <c r="B47" s="8"/>
      <c r="C47" s="3">
        <v>0.11600000000000001</v>
      </c>
      <c r="D47" s="4">
        <v>2021</v>
      </c>
      <c r="E47" s="2">
        <v>133.85</v>
      </c>
      <c r="F47" s="6">
        <v>47319624204</v>
      </c>
      <c r="G47" s="4">
        <v>86790567</v>
      </c>
      <c r="H47" s="2">
        <v>68.2</v>
      </c>
      <c r="I47" s="5">
        <v>0.18</v>
      </c>
      <c r="J47" s="3">
        <v>4.24E-2</v>
      </c>
      <c r="K47" s="3">
        <v>0.63500000000000001</v>
      </c>
      <c r="L47"/>
      <c r="M47">
        <f t="shared" si="2"/>
        <v>0</v>
      </c>
      <c r="N47">
        <v>1543</v>
      </c>
      <c r="O47">
        <v>42.1</v>
      </c>
      <c r="P47" s="20">
        <f t="shared" si="1"/>
        <v>545.21621231026177</v>
      </c>
      <c r="Q47">
        <v>0.47899999999999998</v>
      </c>
      <c r="R47" s="22">
        <v>78.7</v>
      </c>
      <c r="S47" s="22"/>
      <c r="Z47" s="22"/>
    </row>
    <row r="48" spans="1:26" x14ac:dyDescent="0.2">
      <c r="A48" s="8" t="s">
        <v>245</v>
      </c>
      <c r="B48" s="8"/>
      <c r="C48" s="3">
        <v>0.62</v>
      </c>
      <c r="D48" s="4">
        <v>31786</v>
      </c>
      <c r="E48" s="2">
        <v>110.35</v>
      </c>
      <c r="F48" s="6">
        <v>348078018464</v>
      </c>
      <c r="G48" s="4">
        <v>5818553</v>
      </c>
      <c r="H48" s="2">
        <v>3.6</v>
      </c>
      <c r="I48" s="2"/>
      <c r="J48" s="3">
        <v>4.9099999999999998E-2</v>
      </c>
      <c r="K48" s="3">
        <v>0.622</v>
      </c>
      <c r="L48">
        <v>9.57</v>
      </c>
      <c r="M48">
        <f t="shared" si="2"/>
        <v>0</v>
      </c>
      <c r="N48">
        <v>703</v>
      </c>
      <c r="O48">
        <v>27.5</v>
      </c>
      <c r="P48" s="20">
        <f t="shared" si="1"/>
        <v>59822.092960913134</v>
      </c>
      <c r="Q48">
        <v>0.94799999999999995</v>
      </c>
      <c r="R48" s="22">
        <v>8.6</v>
      </c>
      <c r="S48" s="22"/>
      <c r="Z48" s="22"/>
    </row>
    <row r="49" spans="1:26" x14ac:dyDescent="0.2">
      <c r="A49" s="24" t="s">
        <v>250</v>
      </c>
      <c r="B49" s="8"/>
      <c r="C49" s="3">
        <v>0.73399999999999999</v>
      </c>
      <c r="D49" s="2">
        <v>620</v>
      </c>
      <c r="E49" s="2">
        <v>120.25</v>
      </c>
      <c r="F49" s="6">
        <v>3318716359</v>
      </c>
      <c r="G49" s="4">
        <v>973560</v>
      </c>
      <c r="H49" s="2">
        <v>49.8</v>
      </c>
      <c r="I49" s="2"/>
      <c r="J49" s="3">
        <v>0.10299999999999999</v>
      </c>
      <c r="K49" s="3">
        <v>0.60199999999999998</v>
      </c>
      <c r="L49"/>
      <c r="M49">
        <f t="shared" si="2"/>
        <v>0</v>
      </c>
      <c r="N49">
        <v>220</v>
      </c>
      <c r="O49">
        <v>41.6</v>
      </c>
      <c r="P49" s="20">
        <f t="shared" si="1"/>
        <v>3408.8462539545585</v>
      </c>
      <c r="Q49">
        <v>0.50900000000000001</v>
      </c>
      <c r="R49" s="22">
        <v>55.2</v>
      </c>
      <c r="S49" s="22"/>
      <c r="Z49" s="22"/>
    </row>
    <row r="50" spans="1:26" x14ac:dyDescent="0.2">
      <c r="A50" s="8" t="s">
        <v>254</v>
      </c>
      <c r="B50" s="8"/>
      <c r="C50" s="3">
        <v>0.33300000000000002</v>
      </c>
      <c r="D50" s="2">
        <v>180</v>
      </c>
      <c r="E50" s="2">
        <v>103.87</v>
      </c>
      <c r="F50" s="6">
        <v>596033333</v>
      </c>
      <c r="G50" s="4">
        <v>71808</v>
      </c>
      <c r="H50" s="2">
        <v>32.9</v>
      </c>
      <c r="I50" s="5">
        <v>1.48</v>
      </c>
      <c r="J50" s="2"/>
      <c r="K50" s="2"/>
      <c r="L50"/>
      <c r="M50">
        <f t="shared" si="2"/>
        <v>0</v>
      </c>
      <c r="N50">
        <v>2083</v>
      </c>
      <c r="P50" s="20">
        <f t="shared" si="1"/>
        <v>8300.3750696301249</v>
      </c>
      <c r="Q50">
        <v>0.72</v>
      </c>
      <c r="R50" s="21"/>
      <c r="S50" s="21"/>
      <c r="Z50" s="21"/>
    </row>
    <row r="51" spans="1:26" x14ac:dyDescent="0.2">
      <c r="A51" s="8" t="s">
        <v>257</v>
      </c>
      <c r="B51" s="8"/>
      <c r="C51" s="3">
        <v>0.48699999999999999</v>
      </c>
      <c r="D51" s="4">
        <v>25258</v>
      </c>
      <c r="E51" s="2">
        <v>135.5</v>
      </c>
      <c r="F51" s="6">
        <v>88941298258</v>
      </c>
      <c r="G51" s="4">
        <v>10738958</v>
      </c>
      <c r="H51" s="2">
        <v>24.1</v>
      </c>
      <c r="I51" s="5">
        <v>0.4</v>
      </c>
      <c r="J51" s="3">
        <v>5.8400000000000001E-2</v>
      </c>
      <c r="K51" s="3">
        <v>0.64300000000000002</v>
      </c>
      <c r="L51">
        <v>24.77</v>
      </c>
      <c r="M51">
        <f t="shared" si="2"/>
        <v>1</v>
      </c>
      <c r="N51">
        <v>1410</v>
      </c>
      <c r="O51">
        <v>38.5</v>
      </c>
      <c r="P51" s="20">
        <f t="shared" si="1"/>
        <v>8282.1162218904301</v>
      </c>
      <c r="Q51">
        <v>0.76700000000000002</v>
      </c>
      <c r="R51" s="22">
        <v>55.7</v>
      </c>
      <c r="S51" s="22"/>
      <c r="Z51" s="22"/>
    </row>
    <row r="52" spans="1:26" x14ac:dyDescent="0.2">
      <c r="A52" s="8" t="s">
        <v>261</v>
      </c>
      <c r="B52" s="8"/>
      <c r="C52" s="3">
        <v>0.222</v>
      </c>
      <c r="D52" s="4">
        <v>41155</v>
      </c>
      <c r="E52" s="2">
        <v>124.14</v>
      </c>
      <c r="F52" s="6">
        <v>107435665000</v>
      </c>
      <c r="G52" s="4">
        <v>17373662</v>
      </c>
      <c r="H52" s="2">
        <v>12.2</v>
      </c>
      <c r="I52" s="5">
        <v>2.46</v>
      </c>
      <c r="J52" s="3">
        <v>3.9699999999999999E-2</v>
      </c>
      <c r="K52" s="3">
        <v>0.68</v>
      </c>
      <c r="L52">
        <v>24.81</v>
      </c>
      <c r="M52">
        <f t="shared" si="2"/>
        <v>1</v>
      </c>
      <c r="N52">
        <v>2274</v>
      </c>
      <c r="O52">
        <v>45.5</v>
      </c>
      <c r="P52" s="20">
        <f t="shared" si="1"/>
        <v>6183.8238248217331</v>
      </c>
      <c r="Q52">
        <v>0.74</v>
      </c>
      <c r="R52" s="22">
        <v>40.6</v>
      </c>
      <c r="S52" s="22"/>
      <c r="Z52" s="22"/>
    </row>
    <row r="53" spans="1:26" x14ac:dyDescent="0.2">
      <c r="A53" s="24" t="s">
        <v>265</v>
      </c>
      <c r="B53" s="8"/>
      <c r="C53" s="3">
        <v>3.7999999999999999E-2</v>
      </c>
      <c r="D53" s="4">
        <v>238560</v>
      </c>
      <c r="E53" s="2">
        <v>288.57</v>
      </c>
      <c r="F53" s="6">
        <v>303175127598</v>
      </c>
      <c r="G53" s="4">
        <v>100388073</v>
      </c>
      <c r="H53" s="2">
        <v>18.100000000000001</v>
      </c>
      <c r="I53" s="2"/>
      <c r="J53" s="3">
        <v>0.1076</v>
      </c>
      <c r="K53" s="3">
        <v>0.46400000000000002</v>
      </c>
      <c r="L53">
        <v>26.31</v>
      </c>
      <c r="M53">
        <f t="shared" si="2"/>
        <v>1</v>
      </c>
      <c r="N53">
        <v>18.100000000000001</v>
      </c>
      <c r="P53" s="20">
        <f t="shared" si="1"/>
        <v>3020.0313497202005</v>
      </c>
      <c r="Q53">
        <v>0.73099999999999998</v>
      </c>
      <c r="R53" s="22">
        <v>31.1</v>
      </c>
      <c r="S53" s="22"/>
      <c r="Z53" s="22"/>
    </row>
    <row r="54" spans="1:26" x14ac:dyDescent="0.2">
      <c r="A54" s="8" t="s">
        <v>270</v>
      </c>
      <c r="B54" s="8"/>
      <c r="C54" s="3">
        <v>0.76400000000000001</v>
      </c>
      <c r="D54" s="4">
        <v>7169</v>
      </c>
      <c r="E54" s="2">
        <v>111.23</v>
      </c>
      <c r="F54" s="6">
        <v>27022640000</v>
      </c>
      <c r="G54" s="4">
        <v>6453553</v>
      </c>
      <c r="H54" s="2">
        <v>11.8</v>
      </c>
      <c r="I54" s="5">
        <v>0.5</v>
      </c>
      <c r="J54" s="3">
        <v>4.1099999999999998E-2</v>
      </c>
      <c r="K54" s="3">
        <v>0.59099999999999997</v>
      </c>
      <c r="L54">
        <v>28.2</v>
      </c>
      <c r="M54">
        <f t="shared" si="2"/>
        <v>1</v>
      </c>
      <c r="N54">
        <v>1784</v>
      </c>
      <c r="O54">
        <v>38.799999999999997</v>
      </c>
      <c r="P54" s="20">
        <f t="shared" si="1"/>
        <v>4187.2500311068961</v>
      </c>
      <c r="Q54">
        <v>0.67500000000000004</v>
      </c>
      <c r="R54" s="22">
        <v>52</v>
      </c>
      <c r="S54" s="22"/>
      <c r="Z54" s="22"/>
    </row>
    <row r="55" spans="1:26" x14ac:dyDescent="0.2">
      <c r="A55" s="24" t="s">
        <v>273</v>
      </c>
      <c r="B55" s="8"/>
      <c r="C55" s="3">
        <v>0.10100000000000001</v>
      </c>
      <c r="D55" s="4">
        <v>5655</v>
      </c>
      <c r="E55" s="2">
        <v>124.35</v>
      </c>
      <c r="F55" s="6">
        <v>11026774945</v>
      </c>
      <c r="G55" s="4">
        <v>1355986</v>
      </c>
      <c r="H55" s="2">
        <v>62.6</v>
      </c>
      <c r="I55" s="5">
        <v>1.05</v>
      </c>
      <c r="J55" s="3">
        <v>6.4299999999999996E-2</v>
      </c>
      <c r="K55" s="3">
        <v>0.62</v>
      </c>
      <c r="L55">
        <v>27.66</v>
      </c>
      <c r="M55">
        <f t="shared" si="2"/>
        <v>1</v>
      </c>
      <c r="N55">
        <v>2156</v>
      </c>
      <c r="P55" s="20">
        <f t="shared" si="1"/>
        <v>8131.9238878572496</v>
      </c>
      <c r="Q55">
        <v>0.59599999999999997</v>
      </c>
      <c r="R55" s="21"/>
      <c r="S55" s="21"/>
      <c r="Z55" s="21"/>
    </row>
    <row r="56" spans="1:26" x14ac:dyDescent="0.2">
      <c r="A56" s="24" t="s">
        <v>276</v>
      </c>
      <c r="B56" s="8"/>
      <c r="C56" s="3">
        <v>0.752</v>
      </c>
      <c r="D56" s="2">
        <v>711</v>
      </c>
      <c r="E56" s="2"/>
      <c r="F56" s="6">
        <v>2065001626</v>
      </c>
      <c r="G56" s="4">
        <v>6333135</v>
      </c>
      <c r="H56" s="2">
        <v>31.3</v>
      </c>
      <c r="I56" s="2"/>
      <c r="J56" s="3">
        <v>5.1400000000000001E-2</v>
      </c>
      <c r="K56" s="3">
        <v>0.78400000000000003</v>
      </c>
      <c r="L56"/>
      <c r="M56">
        <f t="shared" si="2"/>
        <v>0</v>
      </c>
      <c r="N56">
        <v>384</v>
      </c>
      <c r="P56" s="20">
        <f t="shared" si="1"/>
        <v>326.06309923916041</v>
      </c>
      <c r="Q56">
        <v>0.49199999999999999</v>
      </c>
      <c r="R56" s="21"/>
      <c r="S56" s="21"/>
      <c r="Z56" s="21"/>
    </row>
    <row r="57" spans="1:26" x14ac:dyDescent="0.2">
      <c r="A57" s="8" t="s">
        <v>281</v>
      </c>
      <c r="B57" s="8"/>
      <c r="C57" s="3">
        <v>0.23100000000000001</v>
      </c>
      <c r="D57" s="4">
        <v>16590</v>
      </c>
      <c r="E57" s="2">
        <v>122.14</v>
      </c>
      <c r="F57" s="6">
        <v>31386949981</v>
      </c>
      <c r="G57" s="4">
        <v>1331824</v>
      </c>
      <c r="H57" s="2">
        <v>2.1</v>
      </c>
      <c r="I57" s="5">
        <v>3.14</v>
      </c>
      <c r="J57" s="3">
        <v>5.11E-2</v>
      </c>
      <c r="K57" s="3">
        <v>0.63600000000000001</v>
      </c>
      <c r="L57">
        <v>5.33</v>
      </c>
      <c r="M57">
        <f t="shared" si="2"/>
        <v>0</v>
      </c>
      <c r="N57">
        <v>626</v>
      </c>
      <c r="O57">
        <v>30.7</v>
      </c>
      <c r="P57" s="20">
        <f t="shared" si="1"/>
        <v>23566.890205462583</v>
      </c>
      <c r="Q57">
        <v>0.89</v>
      </c>
      <c r="R57" s="22">
        <v>11.7</v>
      </c>
      <c r="S57" s="22"/>
      <c r="Z57" s="22"/>
    </row>
    <row r="58" spans="1:26" x14ac:dyDescent="0.2">
      <c r="A58" s="24" t="s">
        <v>285</v>
      </c>
      <c r="B58" s="8"/>
      <c r="C58" s="2"/>
      <c r="D58" s="2"/>
      <c r="E58" s="2"/>
      <c r="F58" s="6">
        <v>3791304348</v>
      </c>
      <c r="G58" s="4">
        <v>1093238</v>
      </c>
      <c r="H58" s="2"/>
      <c r="I58" s="2"/>
      <c r="J58" s="2"/>
      <c r="K58" s="2"/>
      <c r="L58"/>
      <c r="M58">
        <f t="shared" si="2"/>
        <v>0</v>
      </c>
      <c r="N58">
        <v>788</v>
      </c>
      <c r="O58">
        <v>54.6</v>
      </c>
      <c r="P58" s="20">
        <f t="shared" si="1"/>
        <v>3467.9588049445774</v>
      </c>
      <c r="Q58">
        <v>0.59699999999999998</v>
      </c>
      <c r="R58" s="22">
        <v>71.900000000000006</v>
      </c>
      <c r="S58" s="22"/>
      <c r="Z58" s="22"/>
    </row>
    <row r="59" spans="1:26" x14ac:dyDescent="0.2">
      <c r="A59" s="24" t="s">
        <v>287</v>
      </c>
      <c r="B59" s="8"/>
      <c r="C59" s="3">
        <v>0.36299999999999999</v>
      </c>
      <c r="D59" s="4">
        <v>14870</v>
      </c>
      <c r="E59" s="2">
        <v>143.86000000000001</v>
      </c>
      <c r="F59" s="6">
        <v>96107662398</v>
      </c>
      <c r="G59" s="4">
        <v>112078730</v>
      </c>
      <c r="H59" s="2">
        <v>39.1</v>
      </c>
      <c r="I59" s="2"/>
      <c r="J59" s="3">
        <v>2.0799999999999999E-2</v>
      </c>
      <c r="K59" s="3">
        <v>0.79600000000000004</v>
      </c>
      <c r="L59">
        <v>25.42</v>
      </c>
      <c r="M59">
        <f t="shared" si="2"/>
        <v>1</v>
      </c>
      <c r="N59">
        <v>848</v>
      </c>
      <c r="O59">
        <v>35</v>
      </c>
      <c r="P59" s="20">
        <f t="shared" si="1"/>
        <v>857.50135104136177</v>
      </c>
      <c r="Q59">
        <v>0.498</v>
      </c>
      <c r="R59" s="22">
        <v>62.4</v>
      </c>
      <c r="S59" s="22"/>
      <c r="Z59" s="22"/>
    </row>
    <row r="60" spans="1:26" x14ac:dyDescent="0.2">
      <c r="A60" s="8" t="s">
        <v>292</v>
      </c>
      <c r="B60" s="8"/>
      <c r="C60" s="3">
        <v>0.23300000000000001</v>
      </c>
      <c r="D60" s="4">
        <v>2046</v>
      </c>
      <c r="E60" s="2">
        <v>132.30000000000001</v>
      </c>
      <c r="F60" s="6">
        <v>5535548972</v>
      </c>
      <c r="G60" s="4">
        <v>889953</v>
      </c>
      <c r="H60" s="2">
        <v>21.6</v>
      </c>
      <c r="I60" s="5">
        <v>1.28</v>
      </c>
      <c r="J60" s="3">
        <v>4.1000000000000002E-2</v>
      </c>
      <c r="K60" s="3">
        <v>0.57599999999999996</v>
      </c>
      <c r="L60">
        <v>26.42</v>
      </c>
      <c r="M60">
        <f t="shared" si="2"/>
        <v>1</v>
      </c>
      <c r="N60">
        <v>2592</v>
      </c>
      <c r="O60">
        <v>30.7</v>
      </c>
      <c r="P60" s="20">
        <f t="shared" si="1"/>
        <v>6220.0464204289437</v>
      </c>
      <c r="Q60">
        <v>0.73</v>
      </c>
      <c r="R60" s="22">
        <v>28.9</v>
      </c>
      <c r="S60" s="22"/>
      <c r="Z60" s="22"/>
    </row>
    <row r="61" spans="1:26" x14ac:dyDescent="0.2">
      <c r="A61" s="8" t="s">
        <v>297</v>
      </c>
      <c r="B61" s="8"/>
      <c r="C61" s="3">
        <v>7.4999999999999997E-2</v>
      </c>
      <c r="D61" s="4">
        <v>45871</v>
      </c>
      <c r="E61" s="2">
        <v>112.33</v>
      </c>
      <c r="F61" s="6">
        <v>268761201365</v>
      </c>
      <c r="G61" s="4">
        <v>5520314</v>
      </c>
      <c r="H61" s="2">
        <v>1.4</v>
      </c>
      <c r="I61" s="2"/>
      <c r="J61" s="3">
        <v>6.59E-2</v>
      </c>
      <c r="K61" s="3">
        <v>0.59099999999999997</v>
      </c>
      <c r="L61">
        <v>-0.28999999999999998</v>
      </c>
      <c r="M61">
        <f t="shared" si="2"/>
        <v>0</v>
      </c>
      <c r="N61">
        <v>536</v>
      </c>
      <c r="O61">
        <v>27.1</v>
      </c>
      <c r="P61" s="20">
        <f t="shared" si="1"/>
        <v>48685.853986747854</v>
      </c>
      <c r="Q61">
        <v>0.94</v>
      </c>
      <c r="R61" s="22">
        <v>14.5</v>
      </c>
      <c r="S61" s="22"/>
      <c r="Z61" s="22"/>
    </row>
    <row r="62" spans="1:26" x14ac:dyDescent="0.2">
      <c r="A62" s="8" t="s">
        <v>301</v>
      </c>
      <c r="B62" s="8"/>
      <c r="C62" s="3">
        <v>0.52400000000000002</v>
      </c>
      <c r="D62" s="4">
        <v>303276</v>
      </c>
      <c r="E62" s="2">
        <v>110.05</v>
      </c>
      <c r="F62" s="6">
        <v>2715518274227</v>
      </c>
      <c r="G62" s="4">
        <v>67059887</v>
      </c>
      <c r="H62" s="2">
        <v>3.4</v>
      </c>
      <c r="I62" s="5">
        <v>11.16</v>
      </c>
      <c r="J62" s="3">
        <v>8.43E-2</v>
      </c>
      <c r="K62" s="3">
        <v>0.55100000000000005</v>
      </c>
      <c r="L62">
        <v>12.81</v>
      </c>
      <c r="M62">
        <f t="shared" si="2"/>
        <v>0</v>
      </c>
      <c r="N62">
        <v>867</v>
      </c>
      <c r="O62">
        <v>30.7</v>
      </c>
      <c r="P62" s="20">
        <f t="shared" si="1"/>
        <v>40493.928572038902</v>
      </c>
      <c r="Q62">
        <v>0.90300000000000002</v>
      </c>
      <c r="R62" s="21">
        <v>7.7</v>
      </c>
      <c r="S62" s="21"/>
      <c r="Z62" s="21"/>
    </row>
    <row r="63" spans="1:26" x14ac:dyDescent="0.2">
      <c r="A63" s="24" t="s">
        <v>304</v>
      </c>
      <c r="B63" s="8"/>
      <c r="C63" s="3">
        <v>0.2</v>
      </c>
      <c r="D63" s="4">
        <v>5321</v>
      </c>
      <c r="E63" s="2">
        <v>122.19</v>
      </c>
      <c r="F63" s="6">
        <v>16657960228</v>
      </c>
      <c r="G63" s="4">
        <v>2172579</v>
      </c>
      <c r="H63" s="2">
        <v>32.700000000000003</v>
      </c>
      <c r="I63" s="5">
        <v>1.46</v>
      </c>
      <c r="J63" s="3">
        <v>0.2</v>
      </c>
      <c r="K63" s="3">
        <v>0.52900000000000003</v>
      </c>
      <c r="L63">
        <v>26.58</v>
      </c>
      <c r="M63">
        <f t="shared" si="2"/>
        <v>1</v>
      </c>
      <c r="N63">
        <v>1831</v>
      </c>
      <c r="O63">
        <v>38</v>
      </c>
      <c r="P63" s="20">
        <f t="shared" si="1"/>
        <v>7667.3668612280608</v>
      </c>
      <c r="Q63">
        <v>0.70599999999999996</v>
      </c>
      <c r="R63" s="21"/>
      <c r="S63" s="21"/>
      <c r="Z63" s="21"/>
    </row>
    <row r="64" spans="1:26" x14ac:dyDescent="0.2">
      <c r="A64" s="24" t="s">
        <v>307</v>
      </c>
      <c r="B64" s="8"/>
      <c r="C64" s="3">
        <v>0.59799999999999998</v>
      </c>
      <c r="D64" s="2">
        <v>532</v>
      </c>
      <c r="E64" s="2">
        <v>172.73</v>
      </c>
      <c r="F64" s="6">
        <v>1763819048</v>
      </c>
      <c r="G64" s="4">
        <v>2347706</v>
      </c>
      <c r="H64" s="2">
        <v>39</v>
      </c>
      <c r="I64" s="5">
        <v>0.13</v>
      </c>
      <c r="J64" s="3">
        <v>9.06E-2</v>
      </c>
      <c r="K64" s="3">
        <v>0.59399999999999997</v>
      </c>
      <c r="L64">
        <v>30.92</v>
      </c>
      <c r="M64">
        <f t="shared" si="2"/>
        <v>0</v>
      </c>
      <c r="N64">
        <v>836</v>
      </c>
      <c r="O64">
        <v>38.799999999999997</v>
      </c>
      <c r="P64" s="20">
        <f t="shared" si="1"/>
        <v>751.2946885172164</v>
      </c>
      <c r="Q64">
        <v>0.5</v>
      </c>
      <c r="R64" s="22">
        <v>63.6</v>
      </c>
      <c r="S64" s="22"/>
      <c r="Z64" s="22"/>
    </row>
    <row r="65" spans="1:26" x14ac:dyDescent="0.2">
      <c r="A65" s="8" t="s">
        <v>312</v>
      </c>
      <c r="B65" s="8"/>
      <c r="C65" s="3">
        <v>0.34499999999999997</v>
      </c>
      <c r="D65" s="4">
        <v>10128</v>
      </c>
      <c r="E65" s="2">
        <v>133.61000000000001</v>
      </c>
      <c r="F65" s="6">
        <v>17743195770</v>
      </c>
      <c r="G65" s="4">
        <v>3720382</v>
      </c>
      <c r="H65" s="2">
        <v>8.6999999999999993</v>
      </c>
      <c r="I65" s="5">
        <v>0.05</v>
      </c>
      <c r="J65" s="3">
        <v>0.14399999999999999</v>
      </c>
      <c r="K65" s="3">
        <v>0.68300000000000005</v>
      </c>
      <c r="L65">
        <v>8.34</v>
      </c>
      <c r="M65">
        <f t="shared" si="2"/>
        <v>0</v>
      </c>
      <c r="N65">
        <v>1026</v>
      </c>
      <c r="O65">
        <v>34.200000000000003</v>
      </c>
      <c r="P65" s="20">
        <f t="shared" si="1"/>
        <v>4769.1865432098102</v>
      </c>
      <c r="Q65">
        <v>0.80200000000000005</v>
      </c>
      <c r="R65" s="22">
        <v>39.5</v>
      </c>
      <c r="S65" s="22"/>
      <c r="Z65" s="22"/>
    </row>
    <row r="66" spans="1:26" x14ac:dyDescent="0.2">
      <c r="A66" s="8" t="s">
        <v>317</v>
      </c>
      <c r="B66" s="8"/>
      <c r="C66" s="3">
        <v>0.47699999999999998</v>
      </c>
      <c r="D66" s="4">
        <v>727973</v>
      </c>
      <c r="E66" s="2">
        <v>112.85</v>
      </c>
      <c r="F66" s="6">
        <v>3845630030824</v>
      </c>
      <c r="G66" s="4">
        <v>83132799</v>
      </c>
      <c r="H66" s="2">
        <v>3.1</v>
      </c>
      <c r="I66" s="5">
        <v>9.99</v>
      </c>
      <c r="J66" s="3">
        <v>3.04E-2</v>
      </c>
      <c r="K66" s="3">
        <v>0.60799999999999998</v>
      </c>
      <c r="L66">
        <v>9.8800000000000008</v>
      </c>
      <c r="M66">
        <f t="shared" si="2"/>
        <v>0</v>
      </c>
      <c r="N66">
        <v>700</v>
      </c>
      <c r="O66">
        <v>31.7</v>
      </c>
      <c r="P66" s="20">
        <f t="shared" si="1"/>
        <v>46258.878289710898</v>
      </c>
      <c r="Q66">
        <v>0.94199999999999995</v>
      </c>
      <c r="R66" s="21">
        <v>5.3</v>
      </c>
      <c r="S66" s="21"/>
      <c r="Z66" s="21"/>
    </row>
    <row r="67" spans="1:26" x14ac:dyDescent="0.2">
      <c r="A67" s="24" t="s">
        <v>320</v>
      </c>
      <c r="B67" s="8"/>
      <c r="C67" s="3">
        <v>0.69</v>
      </c>
      <c r="D67" s="4">
        <v>16670</v>
      </c>
      <c r="E67" s="2">
        <v>268.36</v>
      </c>
      <c r="F67" s="6">
        <v>66983634224</v>
      </c>
      <c r="G67" s="4">
        <v>30792608</v>
      </c>
      <c r="H67" s="2">
        <v>34.9</v>
      </c>
      <c r="I67" s="5">
        <v>0.27</v>
      </c>
      <c r="J67" s="3">
        <v>4.3299999999999998E-2</v>
      </c>
      <c r="K67" s="3">
        <v>0.67800000000000005</v>
      </c>
      <c r="L67">
        <v>29.42</v>
      </c>
      <c r="M67">
        <f t="shared" si="2"/>
        <v>1</v>
      </c>
      <c r="N67">
        <v>1187</v>
      </c>
      <c r="O67">
        <v>43.5</v>
      </c>
      <c r="P67" s="20">
        <f t="shared" ref="P67:P130" si="3">F67/G67</f>
        <v>2175.3153946557563</v>
      </c>
      <c r="Q67">
        <v>0.63200000000000001</v>
      </c>
      <c r="R67" s="22">
        <v>41.4</v>
      </c>
      <c r="S67" s="22"/>
      <c r="Z67" s="22"/>
    </row>
    <row r="68" spans="1:26" x14ac:dyDescent="0.2">
      <c r="A68" s="8" t="s">
        <v>324</v>
      </c>
      <c r="B68" s="8"/>
      <c r="C68" s="3">
        <v>0.47599999999999998</v>
      </c>
      <c r="D68" s="4">
        <v>62434</v>
      </c>
      <c r="E68" s="2">
        <v>101.87</v>
      </c>
      <c r="F68" s="6">
        <v>209852761469</v>
      </c>
      <c r="G68" s="4">
        <v>10716322</v>
      </c>
      <c r="H68" s="2">
        <v>3.6</v>
      </c>
      <c r="I68" s="5">
        <v>4.46</v>
      </c>
      <c r="J68" s="3">
        <v>0.1724</v>
      </c>
      <c r="K68" s="3">
        <v>0.51800000000000002</v>
      </c>
      <c r="L68">
        <v>15.95</v>
      </c>
      <c r="M68">
        <f t="shared" si="2"/>
        <v>0</v>
      </c>
      <c r="N68">
        <v>652</v>
      </c>
      <c r="O68">
        <v>33.6</v>
      </c>
      <c r="P68" s="20">
        <f t="shared" si="3"/>
        <v>19582.536010862681</v>
      </c>
      <c r="Q68">
        <v>0.88700000000000001</v>
      </c>
      <c r="R68" s="22">
        <v>7.7</v>
      </c>
      <c r="S68" s="22"/>
      <c r="Z68" s="22"/>
    </row>
    <row r="69" spans="1:26" x14ac:dyDescent="0.2">
      <c r="A69" s="8" t="s">
        <v>328</v>
      </c>
      <c r="B69" s="8"/>
      <c r="C69" s="3">
        <v>0.23499999999999999</v>
      </c>
      <c r="D69" s="2">
        <v>268</v>
      </c>
      <c r="E69" s="2">
        <v>107.43</v>
      </c>
      <c r="F69" s="6">
        <v>1228170370</v>
      </c>
      <c r="G69" s="4">
        <v>112003</v>
      </c>
      <c r="H69" s="2">
        <v>13.7</v>
      </c>
      <c r="I69" s="2"/>
      <c r="J69" s="2"/>
      <c r="K69" s="2"/>
      <c r="L69"/>
      <c r="M69">
        <f t="shared" si="2"/>
        <v>0</v>
      </c>
      <c r="N69">
        <v>2350</v>
      </c>
      <c r="P69" s="20">
        <f t="shared" si="3"/>
        <v>10965.51315589761</v>
      </c>
      <c r="Q69">
        <v>0.79500000000000004</v>
      </c>
      <c r="R69" s="22">
        <v>26.8</v>
      </c>
      <c r="S69" s="22"/>
      <c r="Z69" s="22"/>
    </row>
    <row r="70" spans="1:26" x14ac:dyDescent="0.2">
      <c r="A70" s="8" t="s">
        <v>331</v>
      </c>
      <c r="B70" s="8"/>
      <c r="C70" s="3">
        <v>0.36</v>
      </c>
      <c r="D70" s="4">
        <v>16777</v>
      </c>
      <c r="E70" s="2">
        <v>142.91999999999999</v>
      </c>
      <c r="F70" s="6">
        <v>76710385880</v>
      </c>
      <c r="G70" s="4">
        <v>16604026</v>
      </c>
      <c r="H70" s="2">
        <v>22.1</v>
      </c>
      <c r="I70" s="5">
        <v>1.6</v>
      </c>
      <c r="J70" s="3">
        <v>2.46E-2</v>
      </c>
      <c r="K70" s="3">
        <v>0.623</v>
      </c>
      <c r="L70">
        <v>23.95</v>
      </c>
      <c r="M70">
        <f t="shared" si="2"/>
        <v>1</v>
      </c>
      <c r="N70">
        <v>1996</v>
      </c>
      <c r="O70">
        <v>48.3</v>
      </c>
      <c r="P70" s="20">
        <f t="shared" si="3"/>
        <v>4619.9870971052442</v>
      </c>
      <c r="Q70">
        <v>0.627</v>
      </c>
      <c r="R70" s="22">
        <v>62.7</v>
      </c>
      <c r="S70" s="22"/>
      <c r="Z70" s="22"/>
    </row>
    <row r="71" spans="1:26" x14ac:dyDescent="0.2">
      <c r="A71" s="24" t="s">
        <v>335</v>
      </c>
      <c r="B71" s="8"/>
      <c r="C71" s="3">
        <v>0.59</v>
      </c>
      <c r="D71" s="4">
        <v>2996</v>
      </c>
      <c r="E71" s="2">
        <v>262.95</v>
      </c>
      <c r="F71" s="6">
        <v>13590281809</v>
      </c>
      <c r="G71" s="4">
        <v>12771246</v>
      </c>
      <c r="H71" s="2">
        <v>64.900000000000006</v>
      </c>
      <c r="I71" s="2"/>
      <c r="J71" s="3">
        <v>4.2999999999999997E-2</v>
      </c>
      <c r="K71" s="3">
        <v>0.61499999999999999</v>
      </c>
      <c r="L71">
        <v>27.83</v>
      </c>
      <c r="M71">
        <f t="shared" ref="M71:M134" si="4">IF(AND(20&lt;L71,L71&lt;30),1,0)</f>
        <v>1</v>
      </c>
      <c r="N71">
        <v>1651</v>
      </c>
      <c r="O71">
        <v>29.6</v>
      </c>
      <c r="P71" s="20">
        <f t="shared" si="3"/>
        <v>1064.1312373906196</v>
      </c>
      <c r="Q71">
        <v>0.46500000000000002</v>
      </c>
      <c r="R71" s="22">
        <v>76.599999999999994</v>
      </c>
      <c r="S71" s="22"/>
      <c r="Z71" s="22"/>
    </row>
    <row r="72" spans="1:26" x14ac:dyDescent="0.2">
      <c r="A72" s="24" t="s">
        <v>340</v>
      </c>
      <c r="B72" s="8"/>
      <c r="C72" s="3">
        <v>0.57999999999999996</v>
      </c>
      <c r="D72" s="2">
        <v>293</v>
      </c>
      <c r="E72" s="2">
        <v>111.65</v>
      </c>
      <c r="F72" s="6">
        <v>1340389411</v>
      </c>
      <c r="G72" s="4">
        <v>1920922</v>
      </c>
      <c r="H72" s="2">
        <v>54</v>
      </c>
      <c r="I72" s="5">
        <v>0.16</v>
      </c>
      <c r="J72" s="3">
        <v>2.47E-2</v>
      </c>
      <c r="K72" s="3">
        <v>0.72</v>
      </c>
      <c r="L72"/>
      <c r="M72">
        <f t="shared" si="4"/>
        <v>0</v>
      </c>
      <c r="N72">
        <v>1577</v>
      </c>
      <c r="O72">
        <v>34.799999999999997</v>
      </c>
      <c r="P72" s="20">
        <f t="shared" si="3"/>
        <v>697.78440301063756</v>
      </c>
      <c r="Q72">
        <v>0.48299999999999998</v>
      </c>
      <c r="R72" s="22">
        <v>80.900000000000006</v>
      </c>
      <c r="S72" s="22"/>
      <c r="Z72" s="22"/>
    </row>
    <row r="73" spans="1:26" x14ac:dyDescent="0.2">
      <c r="A73" s="8" t="s">
        <v>343</v>
      </c>
      <c r="B73" s="8"/>
      <c r="C73" s="3">
        <v>8.5999999999999993E-2</v>
      </c>
      <c r="D73" s="4">
        <v>2384</v>
      </c>
      <c r="E73" s="2">
        <v>116.19</v>
      </c>
      <c r="F73" s="6">
        <v>4280443645</v>
      </c>
      <c r="G73" s="4">
        <v>782766</v>
      </c>
      <c r="H73" s="2">
        <v>25.1</v>
      </c>
      <c r="I73" s="5">
        <v>0.98</v>
      </c>
      <c r="J73" s="3">
        <v>0.11849999999999999</v>
      </c>
      <c r="K73" s="3">
        <v>0.56200000000000006</v>
      </c>
      <c r="L73">
        <v>25.69</v>
      </c>
      <c r="M73">
        <f t="shared" si="4"/>
        <v>1</v>
      </c>
      <c r="N73">
        <v>2387</v>
      </c>
      <c r="P73" s="20">
        <f t="shared" si="3"/>
        <v>5468.3566289286964</v>
      </c>
      <c r="Q73">
        <v>0.71399999999999997</v>
      </c>
      <c r="R73" s="21"/>
      <c r="S73" s="21"/>
      <c r="Z73" s="21"/>
    </row>
    <row r="74" spans="1:26" x14ac:dyDescent="0.2">
      <c r="A74" s="8" t="s">
        <v>347</v>
      </c>
      <c r="B74" s="8"/>
      <c r="C74" s="3">
        <v>0.66800000000000004</v>
      </c>
      <c r="D74" s="4">
        <v>2978</v>
      </c>
      <c r="E74" s="2">
        <v>179.29</v>
      </c>
      <c r="F74" s="6">
        <v>8498981821</v>
      </c>
      <c r="G74" s="4">
        <v>11263077</v>
      </c>
      <c r="H74" s="2">
        <v>49.5</v>
      </c>
      <c r="I74" s="5">
        <v>0.25</v>
      </c>
      <c r="J74" s="3">
        <v>0.13780000000000001</v>
      </c>
      <c r="K74" s="3">
        <v>0.67200000000000004</v>
      </c>
      <c r="L74">
        <v>23.45</v>
      </c>
      <c r="M74">
        <f t="shared" si="4"/>
        <v>1</v>
      </c>
      <c r="N74">
        <v>1440</v>
      </c>
      <c r="O74">
        <v>41.1</v>
      </c>
      <c r="P74" s="20">
        <f t="shared" si="3"/>
        <v>754.58791775995144</v>
      </c>
      <c r="Q74">
        <v>0.53500000000000003</v>
      </c>
      <c r="R74" s="22">
        <v>87.4</v>
      </c>
      <c r="S74" s="22"/>
      <c r="Z74" s="22"/>
    </row>
    <row r="75" spans="1:26" x14ac:dyDescent="0.2">
      <c r="A75" s="8" t="s">
        <v>351</v>
      </c>
      <c r="B75" s="8"/>
      <c r="C75" s="2"/>
      <c r="D75" s="2"/>
      <c r="E75" s="2"/>
      <c r="F75" s="2"/>
      <c r="G75" s="2">
        <v>836</v>
      </c>
      <c r="H75" s="2"/>
      <c r="I75" s="2"/>
      <c r="J75" s="2"/>
      <c r="K75" s="2"/>
      <c r="L75"/>
      <c r="M75">
        <f t="shared" si="4"/>
        <v>0</v>
      </c>
      <c r="P75" s="20">
        <f t="shared" si="3"/>
        <v>0</v>
      </c>
      <c r="Q75" t="s">
        <v>2275</v>
      </c>
      <c r="R75" s="21"/>
      <c r="S75" s="21"/>
      <c r="Z75" s="21"/>
    </row>
    <row r="76" spans="1:26" x14ac:dyDescent="0.2">
      <c r="A76" s="8" t="s">
        <v>353</v>
      </c>
      <c r="B76" s="8"/>
      <c r="C76" s="3">
        <v>0.28899999999999998</v>
      </c>
      <c r="D76" s="4">
        <v>9813</v>
      </c>
      <c r="E76" s="2">
        <v>150.34</v>
      </c>
      <c r="F76" s="6">
        <v>25095395475</v>
      </c>
      <c r="G76" s="4">
        <v>9746117</v>
      </c>
      <c r="H76" s="2">
        <v>15.1</v>
      </c>
      <c r="I76" s="5">
        <v>1.01</v>
      </c>
      <c r="J76" s="3">
        <v>5.3900000000000003E-2</v>
      </c>
      <c r="K76" s="3">
        <v>0.68799999999999994</v>
      </c>
      <c r="L76">
        <v>24.22</v>
      </c>
      <c r="M76">
        <f t="shared" si="4"/>
        <v>1</v>
      </c>
      <c r="N76">
        <v>1976</v>
      </c>
      <c r="O76">
        <v>48.2</v>
      </c>
      <c r="P76" s="20">
        <f t="shared" si="3"/>
        <v>2574.9121906703972</v>
      </c>
      <c r="Q76">
        <v>0.621</v>
      </c>
      <c r="R76" s="22">
        <v>58.4</v>
      </c>
      <c r="S76" s="22"/>
      <c r="Z76" s="22"/>
    </row>
    <row r="77" spans="1:26" x14ac:dyDescent="0.2">
      <c r="A77" s="8" t="s">
        <v>357</v>
      </c>
      <c r="B77" s="8"/>
      <c r="C77" s="3">
        <v>0.58399999999999996</v>
      </c>
      <c r="D77" s="4">
        <v>45537</v>
      </c>
      <c r="E77" s="2">
        <v>121.64</v>
      </c>
      <c r="F77" s="6">
        <v>160967157504</v>
      </c>
      <c r="G77" s="4">
        <v>9769949</v>
      </c>
      <c r="H77" s="2">
        <v>3.6</v>
      </c>
      <c r="I77" s="5">
        <v>2.62</v>
      </c>
      <c r="J77" s="3">
        <v>3.4000000000000002E-2</v>
      </c>
      <c r="K77" s="3">
        <v>0.56499999999999995</v>
      </c>
      <c r="L77">
        <v>12.39</v>
      </c>
      <c r="M77">
        <f t="shared" si="4"/>
        <v>0</v>
      </c>
      <c r="N77">
        <v>589</v>
      </c>
      <c r="O77">
        <v>29.7</v>
      </c>
      <c r="P77" s="20">
        <f t="shared" si="3"/>
        <v>16475.741838979917</v>
      </c>
      <c r="Q77">
        <v>0.84599999999999997</v>
      </c>
      <c r="R77" s="22">
        <v>15.4</v>
      </c>
      <c r="S77" s="22"/>
      <c r="Z77" s="22"/>
    </row>
    <row r="78" spans="1:26" x14ac:dyDescent="0.2">
      <c r="A78" s="8" t="s">
        <v>362</v>
      </c>
      <c r="B78" s="8"/>
      <c r="C78" s="3">
        <v>0.187</v>
      </c>
      <c r="D78" s="4">
        <v>2065</v>
      </c>
      <c r="E78" s="2">
        <v>129</v>
      </c>
      <c r="F78" s="6">
        <v>24188035739</v>
      </c>
      <c r="G78" s="4">
        <v>361313</v>
      </c>
      <c r="H78" s="2">
        <v>1.5</v>
      </c>
      <c r="I78" s="2"/>
      <c r="J78" s="3">
        <v>2.8400000000000002E-2</v>
      </c>
      <c r="K78" s="3">
        <v>0.75</v>
      </c>
      <c r="L78">
        <v>0.93</v>
      </c>
      <c r="M78">
        <f t="shared" si="4"/>
        <v>0</v>
      </c>
      <c r="N78">
        <v>1940</v>
      </c>
      <c r="O78">
        <v>26.1</v>
      </c>
      <c r="P78" s="20">
        <f t="shared" si="3"/>
        <v>66944.825508631024</v>
      </c>
      <c r="Q78">
        <v>0.95899999999999996</v>
      </c>
      <c r="R78" s="22">
        <v>8.1999999999999993</v>
      </c>
      <c r="S78" s="22"/>
      <c r="Z78" s="22"/>
    </row>
    <row r="79" spans="1:26" x14ac:dyDescent="0.2">
      <c r="A79" s="8" t="s">
        <v>367</v>
      </c>
      <c r="B79" s="8"/>
      <c r="C79" s="3">
        <v>0.60399999999999998</v>
      </c>
      <c r="D79" s="4">
        <v>2407672</v>
      </c>
      <c r="E79" s="2">
        <v>180.44</v>
      </c>
      <c r="F79" s="6">
        <v>2611000000000</v>
      </c>
      <c r="G79" s="4">
        <v>1425775850</v>
      </c>
      <c r="H79" s="2">
        <v>29.9</v>
      </c>
      <c r="I79" s="5">
        <v>0.3</v>
      </c>
      <c r="J79" s="3">
        <v>5.3600000000000002E-2</v>
      </c>
      <c r="K79" s="3">
        <v>0.49299999999999999</v>
      </c>
      <c r="L79">
        <v>29.29</v>
      </c>
      <c r="M79">
        <f t="shared" si="4"/>
        <v>1</v>
      </c>
      <c r="N79">
        <v>1083</v>
      </c>
      <c r="O79">
        <v>34.200000000000003</v>
      </c>
      <c r="P79" s="20">
        <f t="shared" si="3"/>
        <v>1831.2836481274389</v>
      </c>
      <c r="Q79">
        <v>0.63300000000000001</v>
      </c>
      <c r="R79" s="21"/>
      <c r="S79" s="21"/>
      <c r="Z79" s="21"/>
    </row>
    <row r="80" spans="1:26" x14ac:dyDescent="0.2">
      <c r="A80" s="8" t="s">
        <v>373</v>
      </c>
      <c r="B80" s="8"/>
      <c r="C80" s="3">
        <v>0.315</v>
      </c>
      <c r="D80" s="4">
        <v>563325</v>
      </c>
      <c r="E80" s="2">
        <v>151.18</v>
      </c>
      <c r="F80" s="6">
        <v>1119190780753</v>
      </c>
      <c r="G80" s="4">
        <v>270203917</v>
      </c>
      <c r="H80" s="2">
        <v>21.1</v>
      </c>
      <c r="I80" s="5">
        <v>0.48</v>
      </c>
      <c r="J80" s="3">
        <v>4.6899999999999997E-2</v>
      </c>
      <c r="K80" s="3">
        <v>0.67500000000000004</v>
      </c>
      <c r="L80">
        <v>26.94</v>
      </c>
      <c r="M80">
        <f t="shared" si="4"/>
        <v>1</v>
      </c>
      <c r="N80">
        <v>2702</v>
      </c>
      <c r="O80">
        <v>37.9</v>
      </c>
      <c r="P80" s="20">
        <f t="shared" si="3"/>
        <v>4142.022784788127</v>
      </c>
      <c r="Q80">
        <v>0.70499999999999996</v>
      </c>
      <c r="R80" s="22">
        <v>6</v>
      </c>
      <c r="S80" s="22"/>
      <c r="Z80" s="22"/>
    </row>
    <row r="81" spans="1:26" x14ac:dyDescent="0.2">
      <c r="A81" s="8" t="s">
        <v>379</v>
      </c>
      <c r="B81" s="8"/>
      <c r="C81" s="3">
        <v>0.28199999999999997</v>
      </c>
      <c r="D81" s="4">
        <v>661710</v>
      </c>
      <c r="E81" s="2">
        <v>550.92999999999995</v>
      </c>
      <c r="F81" s="6">
        <v>445345282123</v>
      </c>
      <c r="G81" s="4">
        <v>82913906</v>
      </c>
      <c r="H81" s="2">
        <v>12.4</v>
      </c>
      <c r="I81" s="5">
        <v>1.58</v>
      </c>
      <c r="J81" s="3">
        <v>0.1138</v>
      </c>
      <c r="K81" s="3">
        <v>0.44700000000000001</v>
      </c>
      <c r="L81">
        <v>19.7</v>
      </c>
      <c r="M81">
        <f t="shared" si="4"/>
        <v>0</v>
      </c>
      <c r="N81">
        <v>228</v>
      </c>
      <c r="O81">
        <v>40.9</v>
      </c>
      <c r="P81" s="20">
        <f t="shared" si="3"/>
        <v>5371.1772078739123</v>
      </c>
      <c r="Q81">
        <v>0.77400000000000002</v>
      </c>
      <c r="R81" s="22">
        <v>44.2</v>
      </c>
      <c r="S81" s="22"/>
      <c r="Z81" s="22"/>
    </row>
    <row r="82" spans="1:26" x14ac:dyDescent="0.2">
      <c r="A82" s="8" t="s">
        <v>384</v>
      </c>
      <c r="B82" s="8"/>
      <c r="C82" s="3">
        <v>0.214</v>
      </c>
      <c r="D82" s="4">
        <v>190061</v>
      </c>
      <c r="E82" s="2">
        <v>119.86</v>
      </c>
      <c r="F82" s="6">
        <v>234094042939</v>
      </c>
      <c r="G82" s="4">
        <v>39309783</v>
      </c>
      <c r="H82" s="2">
        <v>22.5</v>
      </c>
      <c r="I82" s="5">
        <v>1.24</v>
      </c>
      <c r="J82" s="3">
        <v>0.12820000000000001</v>
      </c>
      <c r="K82" s="3">
        <v>0.43</v>
      </c>
      <c r="L82">
        <v>24.37</v>
      </c>
      <c r="M82">
        <f t="shared" si="4"/>
        <v>1</v>
      </c>
      <c r="N82">
        <v>216</v>
      </c>
      <c r="O82">
        <v>29.5</v>
      </c>
      <c r="P82" s="20">
        <f t="shared" si="3"/>
        <v>5955.1090103702682</v>
      </c>
      <c r="Q82">
        <v>0.68600000000000005</v>
      </c>
      <c r="R82" s="21"/>
      <c r="S82" s="21"/>
      <c r="Z82" s="21"/>
    </row>
    <row r="83" spans="1:26" x14ac:dyDescent="0.2">
      <c r="A83" s="8" t="s">
        <v>388</v>
      </c>
      <c r="B83" s="8"/>
      <c r="C83" s="3">
        <v>0.64500000000000002</v>
      </c>
      <c r="D83" s="4">
        <v>37711</v>
      </c>
      <c r="E83" s="2">
        <v>106.58</v>
      </c>
      <c r="F83" s="6">
        <v>388698711348</v>
      </c>
      <c r="G83" s="4">
        <v>5007069</v>
      </c>
      <c r="H83" s="2">
        <v>3.1</v>
      </c>
      <c r="I83" s="5">
        <v>10.79</v>
      </c>
      <c r="J83" s="3">
        <v>4.9299999999999997E-2</v>
      </c>
      <c r="K83" s="3">
        <v>0.621</v>
      </c>
      <c r="L83">
        <v>11.38</v>
      </c>
      <c r="M83">
        <f t="shared" si="4"/>
        <v>0</v>
      </c>
      <c r="N83">
        <v>1118</v>
      </c>
      <c r="O83">
        <v>29.2</v>
      </c>
      <c r="P83" s="20">
        <f t="shared" si="3"/>
        <v>77629.988991164297</v>
      </c>
      <c r="Q83">
        <v>0.94499999999999995</v>
      </c>
      <c r="R83" s="22">
        <v>6.5</v>
      </c>
      <c r="S83" s="22"/>
      <c r="Z83" s="22"/>
    </row>
    <row r="84" spans="1:26" x14ac:dyDescent="0.2">
      <c r="A84" s="8" t="s">
        <v>392</v>
      </c>
      <c r="B84" s="8"/>
      <c r="C84" s="3">
        <v>0.246</v>
      </c>
      <c r="D84" s="4">
        <v>65166</v>
      </c>
      <c r="E84" s="2">
        <v>108.15</v>
      </c>
      <c r="F84" s="6">
        <v>395098666122</v>
      </c>
      <c r="G84" s="4">
        <v>9053300</v>
      </c>
      <c r="H84" s="2">
        <v>3</v>
      </c>
      <c r="I84" s="5">
        <v>7.58</v>
      </c>
      <c r="J84" s="3">
        <v>3.8600000000000002E-2</v>
      </c>
      <c r="K84" s="3">
        <v>0.64</v>
      </c>
      <c r="L84">
        <v>21.39</v>
      </c>
      <c r="M84">
        <f t="shared" si="4"/>
        <v>1</v>
      </c>
      <c r="N84">
        <v>435</v>
      </c>
      <c r="O84">
        <v>38.6</v>
      </c>
      <c r="P84" s="20">
        <f t="shared" si="3"/>
        <v>43641.397735853228</v>
      </c>
      <c r="Q84">
        <v>0.91900000000000004</v>
      </c>
      <c r="R84" s="22">
        <v>15.5</v>
      </c>
      <c r="S84" s="22"/>
      <c r="Z84" s="22"/>
    </row>
    <row r="85" spans="1:26" x14ac:dyDescent="0.2">
      <c r="A85" s="8" t="s">
        <v>397</v>
      </c>
      <c r="B85" s="8"/>
      <c r="C85" s="3">
        <v>0.432</v>
      </c>
      <c r="D85" s="4">
        <v>320411</v>
      </c>
      <c r="E85" s="2">
        <v>110.62</v>
      </c>
      <c r="F85" s="6">
        <v>2001244392042</v>
      </c>
      <c r="G85" s="4">
        <v>60297396</v>
      </c>
      <c r="H85" s="2">
        <v>2.6</v>
      </c>
      <c r="I85" s="2"/>
      <c r="J85" s="3">
        <v>9.8900000000000002E-2</v>
      </c>
      <c r="K85" s="3">
        <v>0.496</v>
      </c>
      <c r="L85">
        <v>15.04</v>
      </c>
      <c r="M85">
        <f t="shared" si="4"/>
        <v>0</v>
      </c>
      <c r="N85">
        <v>832</v>
      </c>
      <c r="O85">
        <v>35.200000000000003</v>
      </c>
      <c r="P85" s="20">
        <f t="shared" si="3"/>
        <v>33189.56579886136</v>
      </c>
      <c r="Q85">
        <v>0.89500000000000002</v>
      </c>
      <c r="R85" s="22">
        <v>7.3</v>
      </c>
      <c r="S85" s="22"/>
      <c r="Z85" s="22"/>
    </row>
    <row r="86" spans="1:26" x14ac:dyDescent="0.2">
      <c r="A86" s="8" t="s">
        <v>400</v>
      </c>
      <c r="B86" s="8"/>
      <c r="C86" s="3">
        <v>0.41</v>
      </c>
      <c r="D86" s="4">
        <v>8225</v>
      </c>
      <c r="E86" s="2">
        <v>162.47</v>
      </c>
      <c r="F86" s="6">
        <v>16458071068</v>
      </c>
      <c r="G86" s="4">
        <v>2948279</v>
      </c>
      <c r="H86" s="2">
        <v>12.4</v>
      </c>
      <c r="I86" s="5">
        <v>1.33</v>
      </c>
      <c r="J86" s="3">
        <v>0.08</v>
      </c>
      <c r="K86" s="3">
        <v>0.66</v>
      </c>
      <c r="L86">
        <v>27.71</v>
      </c>
      <c r="M86">
        <f t="shared" si="4"/>
        <v>1</v>
      </c>
      <c r="N86">
        <v>2051</v>
      </c>
      <c r="P86" s="20">
        <f t="shared" si="3"/>
        <v>5582.2637776139909</v>
      </c>
      <c r="Q86">
        <v>0.70899999999999996</v>
      </c>
      <c r="R86" s="22">
        <v>59.1</v>
      </c>
      <c r="S86" s="22"/>
      <c r="Z86" s="22"/>
    </row>
    <row r="87" spans="1:26" x14ac:dyDescent="0.2">
      <c r="A87" s="8" t="s">
        <v>405</v>
      </c>
      <c r="B87" s="8"/>
      <c r="C87" s="3">
        <v>0.123</v>
      </c>
      <c r="D87" s="4">
        <v>1135886</v>
      </c>
      <c r="E87" s="2">
        <v>105.48</v>
      </c>
      <c r="F87" s="6">
        <v>5081769542380</v>
      </c>
      <c r="G87" s="4">
        <v>126226568</v>
      </c>
      <c r="H87" s="2">
        <v>1.8</v>
      </c>
      <c r="I87" s="5">
        <v>6.77</v>
      </c>
      <c r="J87" s="3">
        <v>2.29E-2</v>
      </c>
      <c r="K87" s="3">
        <v>0.61699999999999999</v>
      </c>
      <c r="L87">
        <v>12.45</v>
      </c>
      <c r="M87">
        <f t="shared" si="4"/>
        <v>0</v>
      </c>
      <c r="N87">
        <v>1668</v>
      </c>
      <c r="O87">
        <v>32.9</v>
      </c>
      <c r="P87" s="20">
        <f t="shared" si="3"/>
        <v>40259.112030836484</v>
      </c>
      <c r="Q87">
        <v>0.92500000000000004</v>
      </c>
      <c r="R87" s="22">
        <v>5.7</v>
      </c>
      <c r="S87" s="22"/>
      <c r="Z87" s="22"/>
    </row>
    <row r="88" spans="1:26" x14ac:dyDescent="0.2">
      <c r="A88" s="8" t="s">
        <v>408</v>
      </c>
      <c r="B88" s="8"/>
      <c r="C88" s="3">
        <v>0.12</v>
      </c>
      <c r="D88" s="4">
        <v>25108</v>
      </c>
      <c r="E88" s="2">
        <v>125.6</v>
      </c>
      <c r="F88" s="6">
        <v>43743661972</v>
      </c>
      <c r="G88" s="4">
        <v>10101694</v>
      </c>
      <c r="H88" s="2">
        <v>13.9</v>
      </c>
      <c r="I88" s="5">
        <v>1.49</v>
      </c>
      <c r="J88" s="3">
        <v>0.1472</v>
      </c>
      <c r="K88" s="3">
        <v>0.39300000000000002</v>
      </c>
      <c r="L88">
        <v>21.41</v>
      </c>
      <c r="M88">
        <f t="shared" si="4"/>
        <v>1</v>
      </c>
      <c r="N88">
        <v>111</v>
      </c>
      <c r="P88" s="20">
        <f t="shared" si="3"/>
        <v>4330.3293459493034</v>
      </c>
      <c r="Q88">
        <v>0.72</v>
      </c>
      <c r="R88" s="21"/>
      <c r="S88" s="21"/>
      <c r="Z88" s="21"/>
    </row>
    <row r="89" spans="1:26" x14ac:dyDescent="0.2">
      <c r="A89" s="8" t="s">
        <v>412</v>
      </c>
      <c r="B89" s="8"/>
      <c r="C89" s="3">
        <v>0.80400000000000005</v>
      </c>
      <c r="D89" s="4">
        <v>247207</v>
      </c>
      <c r="E89" s="2">
        <v>182.75</v>
      </c>
      <c r="F89" s="6">
        <v>180161741180</v>
      </c>
      <c r="G89" s="4">
        <v>18513930</v>
      </c>
      <c r="H89" s="2">
        <v>8.8000000000000007</v>
      </c>
      <c r="I89" s="5">
        <v>0.41</v>
      </c>
      <c r="J89" s="3">
        <v>4.5900000000000003E-2</v>
      </c>
      <c r="K89" s="3">
        <v>0.68799999999999994</v>
      </c>
      <c r="L89">
        <v>8.56</v>
      </c>
      <c r="M89">
        <f t="shared" si="4"/>
        <v>0</v>
      </c>
      <c r="N89">
        <v>250</v>
      </c>
      <c r="O89">
        <v>27.8</v>
      </c>
      <c r="P89" s="20">
        <f t="shared" si="3"/>
        <v>9731.1452068793606</v>
      </c>
      <c r="Q89" s="1">
        <v>0.81100000000000005</v>
      </c>
      <c r="R89" s="22">
        <v>3.2</v>
      </c>
      <c r="S89" s="22"/>
      <c r="Z89" s="22"/>
    </row>
    <row r="90" spans="1:26" x14ac:dyDescent="0.2">
      <c r="A90" s="24" t="s">
        <v>417</v>
      </c>
      <c r="B90" s="8"/>
      <c r="C90" s="3">
        <v>0.48499999999999999</v>
      </c>
      <c r="D90" s="4">
        <v>17910</v>
      </c>
      <c r="E90" s="2">
        <v>180.51</v>
      </c>
      <c r="F90" s="6">
        <v>95503088538</v>
      </c>
      <c r="G90" s="4">
        <v>52573973</v>
      </c>
      <c r="H90" s="2">
        <v>30.6</v>
      </c>
      <c r="I90" s="5">
        <v>0.25</v>
      </c>
      <c r="J90" s="3">
        <v>2.64E-2</v>
      </c>
      <c r="K90" s="3">
        <v>0.747</v>
      </c>
      <c r="L90">
        <v>24.82</v>
      </c>
      <c r="M90">
        <f t="shared" si="4"/>
        <v>1</v>
      </c>
      <c r="N90">
        <v>630</v>
      </c>
      <c r="O90">
        <v>38.700000000000003</v>
      </c>
      <c r="P90" s="20">
        <f t="shared" si="3"/>
        <v>1816.5469164371505</v>
      </c>
      <c r="Q90" s="1">
        <v>0.57499999999999996</v>
      </c>
      <c r="R90" s="22">
        <v>73.8</v>
      </c>
      <c r="S90" s="22"/>
      <c r="Z90" s="22"/>
    </row>
    <row r="91" spans="1:26" x14ac:dyDescent="0.2">
      <c r="A91" s="8" t="s">
        <v>422</v>
      </c>
      <c r="B91" s="8"/>
      <c r="C91" s="3">
        <v>0.42</v>
      </c>
      <c r="D91" s="2">
        <v>66</v>
      </c>
      <c r="E91" s="2">
        <v>99.55</v>
      </c>
      <c r="F91" s="6">
        <v>194647202</v>
      </c>
      <c r="G91" s="4">
        <v>117606</v>
      </c>
      <c r="H91" s="2">
        <v>41.2</v>
      </c>
      <c r="I91" s="2"/>
      <c r="J91" s="2"/>
      <c r="K91" s="2"/>
      <c r="L91"/>
      <c r="M91">
        <f t="shared" si="4"/>
        <v>0</v>
      </c>
      <c r="O91">
        <v>27.8</v>
      </c>
      <c r="P91" s="20">
        <f t="shared" si="3"/>
        <v>1655.0788395149907</v>
      </c>
      <c r="Q91">
        <v>0.624</v>
      </c>
      <c r="R91" s="22">
        <v>45.2</v>
      </c>
      <c r="S91" s="22"/>
      <c r="Z91" s="22"/>
    </row>
    <row r="92" spans="1:26" x14ac:dyDescent="0.2">
      <c r="A92" s="8" t="s">
        <v>425</v>
      </c>
      <c r="B92" s="8"/>
      <c r="C92" s="3">
        <v>8.4000000000000005E-2</v>
      </c>
      <c r="D92" s="4">
        <v>98734</v>
      </c>
      <c r="E92" s="2">
        <v>126.6</v>
      </c>
      <c r="F92" s="6">
        <v>134761198946</v>
      </c>
      <c r="G92" s="4">
        <v>4207083</v>
      </c>
      <c r="H92" s="2">
        <v>6.7</v>
      </c>
      <c r="I92" s="5">
        <v>0.95</v>
      </c>
      <c r="J92" s="3">
        <v>2.18E-2</v>
      </c>
      <c r="K92" s="3">
        <v>0.73499999999999999</v>
      </c>
      <c r="L92">
        <v>28</v>
      </c>
      <c r="M92">
        <f t="shared" si="4"/>
        <v>1</v>
      </c>
      <c r="N92">
        <v>121</v>
      </c>
      <c r="P92" s="20">
        <f t="shared" si="3"/>
        <v>32031.980102603156</v>
      </c>
      <c r="Q92">
        <v>0.83099999999999996</v>
      </c>
      <c r="R92" s="22">
        <v>12.8</v>
      </c>
      <c r="S92" s="22"/>
      <c r="Z92" s="22"/>
    </row>
    <row r="93" spans="1:26" x14ac:dyDescent="0.2">
      <c r="A93" s="8" t="s">
        <v>429</v>
      </c>
      <c r="B93" s="8"/>
      <c r="C93" s="3">
        <v>0.55000000000000004</v>
      </c>
      <c r="D93" s="4">
        <v>9787</v>
      </c>
      <c r="E93" s="2">
        <v>155.68</v>
      </c>
      <c r="F93" s="6">
        <v>8454619608</v>
      </c>
      <c r="G93" s="4">
        <v>6456900</v>
      </c>
      <c r="H93" s="2">
        <v>16.899999999999999</v>
      </c>
      <c r="I93" s="5">
        <v>0.09</v>
      </c>
      <c r="J93" s="3">
        <v>6.3299999999999995E-2</v>
      </c>
      <c r="K93" s="3">
        <v>0.59799999999999998</v>
      </c>
      <c r="L93">
        <v>4.0199999999999996</v>
      </c>
      <c r="M93">
        <f t="shared" si="4"/>
        <v>0</v>
      </c>
      <c r="N93">
        <v>533</v>
      </c>
      <c r="O93">
        <v>29</v>
      </c>
      <c r="P93" s="20">
        <f t="shared" si="3"/>
        <v>1309.3929916833156</v>
      </c>
      <c r="Q93">
        <v>0.69199999999999995</v>
      </c>
      <c r="R93" s="22">
        <v>6.9</v>
      </c>
      <c r="S93" s="22"/>
      <c r="Z93" s="22"/>
    </row>
    <row r="94" spans="1:26" x14ac:dyDescent="0.2">
      <c r="A94" s="8" t="s">
        <v>433</v>
      </c>
      <c r="B94" s="8"/>
      <c r="C94" s="3">
        <v>0.10299999999999999</v>
      </c>
      <c r="D94" s="4">
        <v>17763</v>
      </c>
      <c r="E94" s="2">
        <v>135.87</v>
      </c>
      <c r="F94" s="6">
        <v>18173839128</v>
      </c>
      <c r="G94" s="4">
        <v>7169455</v>
      </c>
      <c r="H94" s="2">
        <v>37.6</v>
      </c>
      <c r="I94" s="5">
        <v>0.83</v>
      </c>
      <c r="J94" s="3">
        <v>6.3E-3</v>
      </c>
      <c r="K94" s="3">
        <v>0.78500000000000003</v>
      </c>
      <c r="L94">
        <v>24.36</v>
      </c>
      <c r="M94">
        <f t="shared" si="4"/>
        <v>1</v>
      </c>
      <c r="N94">
        <v>1834</v>
      </c>
      <c r="O94">
        <v>38.799999999999997</v>
      </c>
      <c r="P94" s="20">
        <f t="shared" si="3"/>
        <v>2534.8982772051713</v>
      </c>
      <c r="Q94">
        <v>0.60699999999999998</v>
      </c>
      <c r="R94" s="22">
        <v>37.1</v>
      </c>
      <c r="S94" s="22"/>
      <c r="Z94" s="22"/>
    </row>
    <row r="95" spans="1:26" x14ac:dyDescent="0.2">
      <c r="A95" s="8" t="s">
        <v>438</v>
      </c>
      <c r="B95" s="8"/>
      <c r="C95" s="3">
        <v>0.311</v>
      </c>
      <c r="D95" s="4">
        <v>7004</v>
      </c>
      <c r="E95" s="2">
        <v>116.86</v>
      </c>
      <c r="F95" s="6">
        <v>34117202555</v>
      </c>
      <c r="G95" s="4">
        <v>1912789</v>
      </c>
      <c r="H95" s="2">
        <v>3.3</v>
      </c>
      <c r="I95" s="5">
        <v>2.8</v>
      </c>
      <c r="J95" s="3">
        <v>6.5199999999999994E-2</v>
      </c>
      <c r="K95" s="3">
        <v>0.61399999999999999</v>
      </c>
      <c r="L95">
        <v>6.38</v>
      </c>
      <c r="M95">
        <f t="shared" si="4"/>
        <v>0</v>
      </c>
      <c r="N95">
        <v>667</v>
      </c>
      <c r="O95">
        <v>35.700000000000003</v>
      </c>
      <c r="P95" s="20">
        <f t="shared" si="3"/>
        <v>17836.364886560932</v>
      </c>
      <c r="Q95">
        <v>0.86299999999999999</v>
      </c>
      <c r="R95" s="22">
        <v>11.6</v>
      </c>
      <c r="S95" s="22"/>
      <c r="Z95" s="22"/>
    </row>
    <row r="96" spans="1:26" x14ac:dyDescent="0.2">
      <c r="A96" s="8" t="s">
        <v>442</v>
      </c>
      <c r="B96" s="8"/>
      <c r="C96" s="3">
        <v>0.64300000000000002</v>
      </c>
      <c r="D96" s="4">
        <v>24796</v>
      </c>
      <c r="E96" s="2">
        <v>130.02000000000001</v>
      </c>
      <c r="F96" s="6">
        <v>53367042272</v>
      </c>
      <c r="G96" s="4">
        <v>6855713</v>
      </c>
      <c r="H96" s="2">
        <v>6.4</v>
      </c>
      <c r="I96" s="5">
        <v>2.15</v>
      </c>
      <c r="J96" s="3">
        <v>6.2300000000000001E-2</v>
      </c>
      <c r="K96" s="3">
        <v>0.47</v>
      </c>
      <c r="L96">
        <v>19.72</v>
      </c>
      <c r="M96">
        <f t="shared" si="4"/>
        <v>0</v>
      </c>
      <c r="N96">
        <v>661</v>
      </c>
      <c r="O96">
        <v>31.8</v>
      </c>
      <c r="P96" s="20">
        <f t="shared" si="3"/>
        <v>7784.3168569045993</v>
      </c>
      <c r="Q96">
        <v>0.70599999999999996</v>
      </c>
      <c r="R96" s="22">
        <v>39</v>
      </c>
      <c r="S96" s="22"/>
      <c r="Z96" s="22"/>
    </row>
    <row r="97" spans="1:26" x14ac:dyDescent="0.2">
      <c r="A97" s="24" t="s">
        <v>447</v>
      </c>
      <c r="B97" s="8"/>
      <c r="C97" s="3">
        <v>0.77600000000000002</v>
      </c>
      <c r="D97" s="4">
        <v>2512</v>
      </c>
      <c r="E97" s="2">
        <v>155.86000000000001</v>
      </c>
      <c r="F97" s="6">
        <v>2460072444</v>
      </c>
      <c r="G97" s="4">
        <v>2125268</v>
      </c>
      <c r="H97" s="2">
        <v>65.7</v>
      </c>
      <c r="I97" s="5">
        <v>0.41</v>
      </c>
      <c r="J97" s="3">
        <v>0.2341</v>
      </c>
      <c r="K97" s="3">
        <v>0.67900000000000005</v>
      </c>
      <c r="L97">
        <v>16.420000000000002</v>
      </c>
      <c r="M97">
        <f t="shared" si="4"/>
        <v>0</v>
      </c>
      <c r="N97">
        <v>788</v>
      </c>
      <c r="O97">
        <v>44.9</v>
      </c>
      <c r="P97" s="20">
        <f t="shared" si="3"/>
        <v>1157.5351645063117</v>
      </c>
      <c r="Q97">
        <v>0.51400000000000001</v>
      </c>
      <c r="R97" s="22">
        <v>58.7</v>
      </c>
      <c r="S97" s="22"/>
      <c r="Z97" s="22"/>
    </row>
    <row r="98" spans="1:26" x14ac:dyDescent="0.2">
      <c r="A98" s="24" t="s">
        <v>450</v>
      </c>
      <c r="B98" s="8"/>
      <c r="C98" s="3">
        <v>0.28000000000000003</v>
      </c>
      <c r="D98" s="4">
        <v>1386</v>
      </c>
      <c r="E98" s="2">
        <v>223.13</v>
      </c>
      <c r="F98" s="6">
        <v>3070518100</v>
      </c>
      <c r="G98" s="4">
        <v>4937374</v>
      </c>
      <c r="H98" s="2">
        <v>53.5</v>
      </c>
      <c r="I98" s="5">
        <v>0.17</v>
      </c>
      <c r="J98" s="3">
        <v>2.81E-2</v>
      </c>
      <c r="K98" s="3">
        <v>0.76300000000000001</v>
      </c>
      <c r="L98"/>
      <c r="M98">
        <f t="shared" si="4"/>
        <v>0</v>
      </c>
      <c r="N98">
        <v>2391</v>
      </c>
      <c r="O98">
        <v>35.299999999999997</v>
      </c>
      <c r="P98" s="20">
        <f t="shared" si="3"/>
        <v>621.89295362271525</v>
      </c>
      <c r="Q98">
        <v>0.48099999999999998</v>
      </c>
      <c r="R98" s="22">
        <v>84.3</v>
      </c>
      <c r="S98" s="22"/>
      <c r="Z98" s="22"/>
    </row>
    <row r="99" spans="1:26" x14ac:dyDescent="0.2">
      <c r="A99" s="24" t="s">
        <v>453</v>
      </c>
      <c r="B99" s="8"/>
      <c r="C99" s="3">
        <v>8.6999999999999994E-2</v>
      </c>
      <c r="D99" s="4">
        <v>50564</v>
      </c>
      <c r="E99" s="2">
        <v>125.71</v>
      </c>
      <c r="F99" s="6">
        <v>52076250948</v>
      </c>
      <c r="G99" s="4">
        <v>6777452</v>
      </c>
      <c r="H99" s="2">
        <v>10.199999999999999</v>
      </c>
      <c r="I99" s="5">
        <v>1.88</v>
      </c>
      <c r="J99" s="3">
        <v>0.18559999999999999</v>
      </c>
      <c r="K99" s="3">
        <v>0.497</v>
      </c>
      <c r="L99"/>
      <c r="M99">
        <f t="shared" si="4"/>
        <v>0</v>
      </c>
      <c r="N99">
        <v>56</v>
      </c>
      <c r="P99" s="20">
        <f t="shared" si="3"/>
        <v>7683.7506112916772</v>
      </c>
      <c r="Q99">
        <v>0.71799999999999997</v>
      </c>
      <c r="R99" s="22">
        <v>43.1</v>
      </c>
      <c r="S99" s="22"/>
      <c r="Z99" s="22"/>
    </row>
    <row r="100" spans="1:26" x14ac:dyDescent="0.2">
      <c r="A100" s="8" t="s">
        <v>456</v>
      </c>
      <c r="B100" s="8"/>
      <c r="C100" s="3">
        <v>0.32200000000000001</v>
      </c>
      <c r="D100" s="2">
        <v>51</v>
      </c>
      <c r="E100" s="2"/>
      <c r="F100" s="6">
        <v>6552858739</v>
      </c>
      <c r="G100" s="4">
        <v>38019</v>
      </c>
      <c r="H100" s="2"/>
      <c r="I100" s="2"/>
      <c r="J100" s="2"/>
      <c r="K100" s="2"/>
      <c r="L100"/>
      <c r="M100">
        <f t="shared" si="4"/>
        <v>0</v>
      </c>
      <c r="P100" s="20">
        <f t="shared" si="3"/>
        <v>172357.4722901707</v>
      </c>
      <c r="Q100">
        <v>0.93500000000000005</v>
      </c>
      <c r="R100" s="21"/>
      <c r="S100" s="21"/>
      <c r="Z100" s="21"/>
    </row>
    <row r="101" spans="1:26" x14ac:dyDescent="0.2">
      <c r="A101" s="8" t="s">
        <v>461</v>
      </c>
      <c r="B101" s="8"/>
      <c r="C101" s="3">
        <v>0.47199999999999998</v>
      </c>
      <c r="D101" s="4">
        <v>12963</v>
      </c>
      <c r="E101" s="2">
        <v>118.38</v>
      </c>
      <c r="F101" s="6">
        <v>54219315600</v>
      </c>
      <c r="G101" s="4">
        <v>2786844</v>
      </c>
      <c r="H101" s="2">
        <v>3.3</v>
      </c>
      <c r="I101" s="5">
        <v>2.41</v>
      </c>
      <c r="J101" s="3">
        <v>6.3500000000000001E-2</v>
      </c>
      <c r="K101" s="3">
        <v>0.61599999999999999</v>
      </c>
      <c r="L101">
        <v>7.1</v>
      </c>
      <c r="M101">
        <f t="shared" si="4"/>
        <v>0</v>
      </c>
      <c r="N101">
        <v>656</v>
      </c>
      <c r="O101">
        <v>36</v>
      </c>
      <c r="P101" s="20">
        <f t="shared" si="3"/>
        <v>19455.454126603428</v>
      </c>
      <c r="Q101">
        <v>0.875</v>
      </c>
      <c r="R101" s="22">
        <v>10.3</v>
      </c>
      <c r="S101" s="22"/>
      <c r="Z101" s="22"/>
    </row>
    <row r="102" spans="1:26" x14ac:dyDescent="0.2">
      <c r="A102" s="8" t="s">
        <v>465</v>
      </c>
      <c r="B102" s="8"/>
      <c r="C102" s="3">
        <v>0.53700000000000003</v>
      </c>
      <c r="D102" s="4">
        <v>8988</v>
      </c>
      <c r="E102" s="2">
        <v>115.09</v>
      </c>
      <c r="F102" s="6">
        <v>71104919108</v>
      </c>
      <c r="G102" s="4">
        <v>645397</v>
      </c>
      <c r="H102" s="2">
        <v>1.9</v>
      </c>
      <c r="I102" s="5">
        <v>13.05</v>
      </c>
      <c r="J102" s="3">
        <v>5.3600000000000002E-2</v>
      </c>
      <c r="K102" s="3">
        <v>0.59299999999999997</v>
      </c>
      <c r="L102">
        <v>11.01</v>
      </c>
      <c r="M102">
        <f t="shared" si="4"/>
        <v>0</v>
      </c>
      <c r="N102">
        <v>934</v>
      </c>
      <c r="O102">
        <v>33.4</v>
      </c>
      <c r="P102" s="20">
        <f t="shared" si="3"/>
        <v>110172.37314087298</v>
      </c>
      <c r="Q102">
        <v>0.93</v>
      </c>
      <c r="R102" s="22">
        <v>3.6</v>
      </c>
      <c r="S102" s="22"/>
      <c r="Z102" s="22"/>
    </row>
    <row r="103" spans="1:26" x14ac:dyDescent="0.2">
      <c r="A103" s="24" t="s">
        <v>469</v>
      </c>
      <c r="B103" s="8"/>
      <c r="C103" s="3">
        <v>0.71199999999999997</v>
      </c>
      <c r="D103" s="4">
        <v>3905</v>
      </c>
      <c r="E103" s="2">
        <v>184.33</v>
      </c>
      <c r="F103" s="6">
        <v>14083906357</v>
      </c>
      <c r="G103" s="4">
        <v>26969307</v>
      </c>
      <c r="H103" s="2">
        <v>38.200000000000003</v>
      </c>
      <c r="I103" s="5">
        <v>0.21</v>
      </c>
      <c r="J103" s="3">
        <v>1.7600000000000001E-2</v>
      </c>
      <c r="K103" s="3">
        <v>0.86099999999999999</v>
      </c>
      <c r="L103">
        <v>23.5</v>
      </c>
      <c r="M103">
        <f t="shared" si="4"/>
        <v>1</v>
      </c>
      <c r="N103">
        <v>1513</v>
      </c>
      <c r="O103">
        <v>42.6</v>
      </c>
      <c r="P103" s="20">
        <f t="shared" si="3"/>
        <v>522.21980924463503</v>
      </c>
      <c r="Q103">
        <v>0.501</v>
      </c>
      <c r="R103" s="22">
        <v>67.3</v>
      </c>
      <c r="S103" s="22"/>
      <c r="Z103" s="22"/>
    </row>
    <row r="104" spans="1:26" x14ac:dyDescent="0.2">
      <c r="A104" s="24" t="s">
        <v>473</v>
      </c>
      <c r="B104" s="8"/>
      <c r="C104" s="3">
        <v>0.61399999999999999</v>
      </c>
      <c r="D104" s="4">
        <v>1298</v>
      </c>
      <c r="E104" s="2">
        <v>418.34</v>
      </c>
      <c r="F104" s="6">
        <v>7666704427</v>
      </c>
      <c r="G104" s="4">
        <v>18628747</v>
      </c>
      <c r="H104" s="2">
        <v>35.299999999999997</v>
      </c>
      <c r="I104" s="5">
        <v>0.12</v>
      </c>
      <c r="J104" s="3">
        <v>5.6500000000000002E-2</v>
      </c>
      <c r="K104" s="3">
        <v>0.76700000000000002</v>
      </c>
      <c r="L104">
        <v>24.66</v>
      </c>
      <c r="M104">
        <f t="shared" si="4"/>
        <v>1</v>
      </c>
      <c r="N104">
        <v>1181</v>
      </c>
      <c r="O104">
        <v>38.5</v>
      </c>
      <c r="P104" s="20">
        <f t="shared" si="3"/>
        <v>411.55234042311059</v>
      </c>
      <c r="Q104">
        <v>0.51200000000000001</v>
      </c>
      <c r="R104" s="22">
        <v>83.8</v>
      </c>
      <c r="S104" s="22"/>
      <c r="Z104" s="22"/>
    </row>
    <row r="105" spans="1:26" x14ac:dyDescent="0.2">
      <c r="A105" s="8" t="s">
        <v>477</v>
      </c>
      <c r="B105" s="8"/>
      <c r="C105" s="3">
        <v>0.26300000000000001</v>
      </c>
      <c r="D105" s="4">
        <v>248289</v>
      </c>
      <c r="E105" s="2">
        <v>121.46</v>
      </c>
      <c r="F105" s="6">
        <v>364701517788</v>
      </c>
      <c r="G105" s="4">
        <v>32447385</v>
      </c>
      <c r="H105" s="2">
        <v>6.7</v>
      </c>
      <c r="I105" s="5">
        <v>0.93</v>
      </c>
      <c r="J105" s="3">
        <v>3.32E-2</v>
      </c>
      <c r="K105" s="3">
        <v>0.64300000000000002</v>
      </c>
      <c r="L105">
        <v>26.14</v>
      </c>
      <c r="M105">
        <f t="shared" si="4"/>
        <v>1</v>
      </c>
      <c r="N105">
        <v>2875</v>
      </c>
      <c r="O105">
        <v>41.2</v>
      </c>
      <c r="P105" s="20">
        <f t="shared" si="3"/>
        <v>11239.781504364681</v>
      </c>
      <c r="Q105">
        <v>0.80300000000000005</v>
      </c>
      <c r="R105" s="22">
        <v>18.3</v>
      </c>
      <c r="S105" s="22"/>
      <c r="Z105" s="22"/>
    </row>
    <row r="106" spans="1:26" x14ac:dyDescent="0.2">
      <c r="A106" s="8" t="s">
        <v>483</v>
      </c>
      <c r="B106" s="8"/>
      <c r="C106" s="3">
        <v>0.26300000000000001</v>
      </c>
      <c r="D106" s="4">
        <v>1445</v>
      </c>
      <c r="E106" s="2">
        <v>99.7</v>
      </c>
      <c r="F106" s="6">
        <v>5729248472</v>
      </c>
      <c r="G106" s="4">
        <v>530953</v>
      </c>
      <c r="H106" s="2">
        <v>7.4</v>
      </c>
      <c r="I106" s="2"/>
      <c r="J106" s="3">
        <v>6.1400000000000003E-2</v>
      </c>
      <c r="K106" s="3">
        <v>0.69799999999999995</v>
      </c>
      <c r="L106"/>
      <c r="M106">
        <f t="shared" si="4"/>
        <v>0</v>
      </c>
      <c r="N106">
        <v>1972</v>
      </c>
      <c r="O106">
        <v>29.3</v>
      </c>
      <c r="P106" s="20">
        <f t="shared" si="3"/>
        <v>10790.500236367438</v>
      </c>
      <c r="Q106">
        <v>0.747</v>
      </c>
      <c r="R106" s="22">
        <v>15.9</v>
      </c>
      <c r="S106" s="22"/>
      <c r="Z106" s="22"/>
    </row>
    <row r="107" spans="1:26" x14ac:dyDescent="0.2">
      <c r="A107" s="24" t="s">
        <v>487</v>
      </c>
      <c r="B107" s="8"/>
      <c r="C107" s="3">
        <v>0.33800000000000002</v>
      </c>
      <c r="D107" s="4">
        <v>3179</v>
      </c>
      <c r="E107" s="2">
        <v>108.73</v>
      </c>
      <c r="F107" s="6">
        <v>17510141171</v>
      </c>
      <c r="G107" s="4">
        <v>19658031</v>
      </c>
      <c r="H107" s="2">
        <v>62</v>
      </c>
      <c r="I107" s="5">
        <v>0.23</v>
      </c>
      <c r="J107" s="3">
        <v>7.22E-2</v>
      </c>
      <c r="K107" s="3">
        <v>0.70799999999999996</v>
      </c>
      <c r="L107"/>
      <c r="M107">
        <f t="shared" si="4"/>
        <v>0</v>
      </c>
      <c r="N107">
        <v>282</v>
      </c>
      <c r="O107">
        <v>36</v>
      </c>
      <c r="P107" s="20">
        <f t="shared" si="3"/>
        <v>890.73728548907059</v>
      </c>
      <c r="Q107">
        <v>0.42799999999999999</v>
      </c>
      <c r="R107" s="21"/>
      <c r="S107" s="21"/>
      <c r="Z107" s="21"/>
    </row>
    <row r="108" spans="1:26" x14ac:dyDescent="0.2">
      <c r="A108" s="8" t="s">
        <v>490</v>
      </c>
      <c r="B108" s="8"/>
      <c r="C108" s="3">
        <v>0.32400000000000001</v>
      </c>
      <c r="D108" s="4">
        <v>1342</v>
      </c>
      <c r="E108" s="2">
        <v>113.45</v>
      </c>
      <c r="F108" s="6">
        <v>14786156563</v>
      </c>
      <c r="G108" s="4">
        <v>502653</v>
      </c>
      <c r="H108" s="2">
        <v>6.1</v>
      </c>
      <c r="I108" s="5">
        <v>5.07</v>
      </c>
      <c r="J108" s="3">
        <v>3.4700000000000002E-2</v>
      </c>
      <c r="K108" s="3">
        <v>0.56499999999999995</v>
      </c>
      <c r="L108">
        <v>19.43</v>
      </c>
      <c r="M108">
        <f t="shared" si="4"/>
        <v>0</v>
      </c>
      <c r="N108">
        <v>560</v>
      </c>
      <c r="O108">
        <v>31.4</v>
      </c>
      <c r="P108" s="20">
        <f t="shared" si="3"/>
        <v>29416.230606402427</v>
      </c>
      <c r="Q108">
        <v>0.91800000000000004</v>
      </c>
      <c r="R108" s="22">
        <v>8.6</v>
      </c>
      <c r="S108" s="22"/>
      <c r="Z108" s="22"/>
    </row>
    <row r="109" spans="1:26" x14ac:dyDescent="0.2">
      <c r="A109" s="8" t="s">
        <v>495</v>
      </c>
      <c r="B109" s="8"/>
      <c r="C109" s="3">
        <v>0.63900000000000001</v>
      </c>
      <c r="D109" s="2">
        <v>143</v>
      </c>
      <c r="E109" s="2"/>
      <c r="F109" s="6">
        <v>221278000</v>
      </c>
      <c r="G109" s="4">
        <v>58791</v>
      </c>
      <c r="H109" s="2">
        <v>27.4</v>
      </c>
      <c r="I109" s="5">
        <v>2</v>
      </c>
      <c r="J109" s="2"/>
      <c r="K109" s="2"/>
      <c r="L109"/>
      <c r="M109">
        <f t="shared" si="4"/>
        <v>0</v>
      </c>
      <c r="O109">
        <v>35.5</v>
      </c>
      <c r="P109" s="20">
        <f t="shared" si="3"/>
        <v>3763.8073854841728</v>
      </c>
      <c r="Q109">
        <v>0.63900000000000001</v>
      </c>
      <c r="R109" s="21"/>
      <c r="S109" s="21"/>
      <c r="Z109" s="21"/>
    </row>
    <row r="110" spans="1:26" x14ac:dyDescent="0.2">
      <c r="A110" s="24" t="s">
        <v>499</v>
      </c>
      <c r="B110" s="8"/>
      <c r="C110" s="3">
        <v>0.38500000000000001</v>
      </c>
      <c r="D110" s="4">
        <v>2739</v>
      </c>
      <c r="E110" s="2">
        <v>135.02000000000001</v>
      </c>
      <c r="F110" s="6">
        <v>7593752450</v>
      </c>
      <c r="G110" s="4">
        <v>4525696</v>
      </c>
      <c r="H110" s="2">
        <v>51.5</v>
      </c>
      <c r="I110" s="5">
        <v>0.53</v>
      </c>
      <c r="J110" s="3">
        <v>9.5500000000000002E-2</v>
      </c>
      <c r="K110" s="3">
        <v>0.45900000000000002</v>
      </c>
      <c r="L110"/>
      <c r="M110">
        <f t="shared" si="4"/>
        <v>0</v>
      </c>
      <c r="N110">
        <v>92</v>
      </c>
      <c r="O110">
        <v>32.6</v>
      </c>
      <c r="P110" s="20">
        <f t="shared" si="3"/>
        <v>1677.9192526409197</v>
      </c>
      <c r="Q110" s="1">
        <v>0.55600000000000005</v>
      </c>
      <c r="R110" s="22">
        <v>55.6</v>
      </c>
      <c r="S110" s="22"/>
      <c r="Z110" s="22"/>
    </row>
    <row r="111" spans="1:26" x14ac:dyDescent="0.2">
      <c r="A111" s="24" t="s">
        <v>503</v>
      </c>
      <c r="B111" s="8"/>
      <c r="C111" s="3">
        <v>0.42399999999999999</v>
      </c>
      <c r="D111" s="4">
        <v>4349</v>
      </c>
      <c r="E111" s="2">
        <v>129.91</v>
      </c>
      <c r="F111" s="6">
        <v>14180444557</v>
      </c>
      <c r="G111" s="4">
        <v>1265711</v>
      </c>
      <c r="H111" s="2">
        <v>13.6</v>
      </c>
      <c r="I111" s="5">
        <v>0.38</v>
      </c>
      <c r="J111" s="3">
        <v>6.6699999999999995E-2</v>
      </c>
      <c r="K111" s="3">
        <v>0.58299999999999996</v>
      </c>
      <c r="L111">
        <v>25</v>
      </c>
      <c r="M111">
        <f t="shared" si="4"/>
        <v>1</v>
      </c>
      <c r="N111">
        <v>2041</v>
      </c>
      <c r="O111">
        <v>36.799999999999997</v>
      </c>
      <c r="P111" s="20">
        <f t="shared" si="3"/>
        <v>11203.540584699034</v>
      </c>
      <c r="Q111" s="1">
        <v>0.80200000000000005</v>
      </c>
      <c r="R111" s="22">
        <v>35.1</v>
      </c>
      <c r="S111" s="22"/>
      <c r="Z111" s="22"/>
    </row>
    <row r="112" spans="1:26" x14ac:dyDescent="0.2">
      <c r="A112" s="8" t="s">
        <v>507</v>
      </c>
      <c r="B112" s="8"/>
      <c r="C112" s="3">
        <v>0.54600000000000004</v>
      </c>
      <c r="D112" s="4">
        <v>486406</v>
      </c>
      <c r="E112" s="2">
        <v>141.54</v>
      </c>
      <c r="F112" s="6">
        <v>1258286717125</v>
      </c>
      <c r="G112" s="4">
        <v>126014024</v>
      </c>
      <c r="H112" s="2">
        <v>11</v>
      </c>
      <c r="I112" s="5">
        <v>0.49</v>
      </c>
      <c r="J112" s="3">
        <v>3.4200000000000001E-2</v>
      </c>
      <c r="K112" s="3">
        <v>0.60699999999999998</v>
      </c>
      <c r="L112">
        <v>21.06</v>
      </c>
      <c r="M112">
        <f t="shared" si="4"/>
        <v>1</v>
      </c>
      <c r="N112">
        <v>758</v>
      </c>
      <c r="O112">
        <v>45.4</v>
      </c>
      <c r="P112" s="20">
        <f t="shared" si="3"/>
        <v>9985.2911381117392</v>
      </c>
      <c r="Q112">
        <v>0.75800000000000001</v>
      </c>
      <c r="R112" s="22">
        <v>28.5</v>
      </c>
      <c r="S112" s="22"/>
      <c r="Z112" s="22"/>
    </row>
    <row r="113" spans="1:26" x14ac:dyDescent="0.2">
      <c r="A113" s="8" t="s">
        <v>511</v>
      </c>
      <c r="B113" s="8"/>
      <c r="C113" s="3">
        <v>0.314</v>
      </c>
      <c r="D113" s="2">
        <v>143</v>
      </c>
      <c r="E113" s="2">
        <v>112.1</v>
      </c>
      <c r="F113" s="6">
        <v>401932279</v>
      </c>
      <c r="G113" s="4">
        <v>113815</v>
      </c>
      <c r="H113" s="2">
        <v>25.6</v>
      </c>
      <c r="I113" s="2"/>
      <c r="J113" s="2"/>
      <c r="K113" s="2"/>
      <c r="L113"/>
      <c r="M113">
        <f t="shared" si="4"/>
        <v>0</v>
      </c>
      <c r="P113" s="20">
        <f t="shared" si="3"/>
        <v>3531.4526116944162</v>
      </c>
      <c r="Q113">
        <v>0.628</v>
      </c>
      <c r="R113" s="21"/>
      <c r="S113" s="21"/>
      <c r="Z113" s="21"/>
    </row>
    <row r="114" spans="1:26" x14ac:dyDescent="0.2">
      <c r="A114" s="8" t="s">
        <v>514</v>
      </c>
      <c r="B114" s="8"/>
      <c r="C114" s="3">
        <v>0.74199999999999999</v>
      </c>
      <c r="D114" s="4">
        <v>5115</v>
      </c>
      <c r="E114" s="2">
        <v>166.2</v>
      </c>
      <c r="F114" s="6">
        <v>11955435457</v>
      </c>
      <c r="G114" s="4">
        <v>2657637</v>
      </c>
      <c r="H114" s="2">
        <v>13.6</v>
      </c>
      <c r="I114" s="5">
        <v>0.31</v>
      </c>
      <c r="J114" s="3">
        <v>5.4699999999999999E-2</v>
      </c>
      <c r="K114" s="3">
        <v>0.43099999999999999</v>
      </c>
      <c r="L114">
        <v>11.23</v>
      </c>
      <c r="M114">
        <f t="shared" si="4"/>
        <v>0</v>
      </c>
      <c r="N114">
        <v>450</v>
      </c>
      <c r="O114">
        <v>25.7</v>
      </c>
      <c r="P114" s="20">
        <f t="shared" si="3"/>
        <v>4498.5208502891855</v>
      </c>
      <c r="Q114">
        <v>0.76700000000000002</v>
      </c>
      <c r="R114" s="22">
        <v>25.9</v>
      </c>
      <c r="S114" s="22"/>
      <c r="Z114" s="22"/>
    </row>
    <row r="115" spans="1:26" x14ac:dyDescent="0.2">
      <c r="A115" s="8" t="s">
        <v>519</v>
      </c>
      <c r="B115" s="8"/>
      <c r="C115" s="2"/>
      <c r="D115" s="2"/>
      <c r="E115" s="2"/>
      <c r="F115" s="6">
        <v>7184844193</v>
      </c>
      <c r="G115" s="4">
        <v>38964</v>
      </c>
      <c r="H115" s="2">
        <v>2.6</v>
      </c>
      <c r="I115" s="5">
        <v>11.72</v>
      </c>
      <c r="J115" s="2"/>
      <c r="K115" s="2"/>
      <c r="L115"/>
      <c r="M115">
        <f t="shared" si="4"/>
        <v>0</v>
      </c>
      <c r="P115" s="20">
        <f t="shared" si="3"/>
        <v>184396.98678267119</v>
      </c>
      <c r="Q115" t="s">
        <v>2275</v>
      </c>
      <c r="R115" s="21"/>
      <c r="S115" s="21"/>
      <c r="Z115" s="21"/>
    </row>
    <row r="116" spans="1:26" x14ac:dyDescent="0.2">
      <c r="A116" s="8" t="s">
        <v>522</v>
      </c>
      <c r="B116" s="8"/>
      <c r="C116" s="3">
        <v>0.71499999999999997</v>
      </c>
      <c r="D116" s="4">
        <v>25368</v>
      </c>
      <c r="E116" s="2">
        <v>195.76</v>
      </c>
      <c r="F116" s="6">
        <v>13852850259</v>
      </c>
      <c r="G116" s="4">
        <v>3225167</v>
      </c>
      <c r="H116" s="2">
        <v>14</v>
      </c>
      <c r="I116" s="5">
        <v>0.65</v>
      </c>
      <c r="J116" s="3">
        <v>6.0100000000000001E-2</v>
      </c>
      <c r="K116" s="3">
        <v>0.59699999999999998</v>
      </c>
      <c r="L116">
        <v>3.04</v>
      </c>
      <c r="M116">
        <f t="shared" si="4"/>
        <v>0</v>
      </c>
      <c r="N116">
        <v>241</v>
      </c>
      <c r="O116">
        <v>32.700000000000003</v>
      </c>
      <c r="P116" s="20">
        <f t="shared" si="3"/>
        <v>4295.2350247289523</v>
      </c>
      <c r="Q116">
        <v>0.73899999999999999</v>
      </c>
      <c r="R116" s="22">
        <v>6.5</v>
      </c>
      <c r="S116" s="22"/>
      <c r="Z116" s="22"/>
    </row>
    <row r="117" spans="1:26" x14ac:dyDescent="0.2">
      <c r="A117" s="8" t="s">
        <v>527</v>
      </c>
      <c r="B117" s="8"/>
      <c r="C117" s="3">
        <v>0.19</v>
      </c>
      <c r="D117" s="4">
        <v>2017</v>
      </c>
      <c r="E117" s="2">
        <v>116.32</v>
      </c>
      <c r="F117" s="6">
        <v>5494736901</v>
      </c>
      <c r="G117" s="4">
        <v>622137</v>
      </c>
      <c r="H117" s="2">
        <v>2.2999999999999998</v>
      </c>
      <c r="I117" s="5">
        <v>1.23</v>
      </c>
      <c r="J117" s="3">
        <v>0.14879999999999999</v>
      </c>
      <c r="K117" s="3">
        <v>0.54400000000000004</v>
      </c>
      <c r="L117">
        <v>14.31</v>
      </c>
      <c r="M117">
        <f t="shared" si="4"/>
        <v>0</v>
      </c>
      <c r="O117">
        <v>36.799999999999997</v>
      </c>
      <c r="P117" s="20">
        <f t="shared" si="3"/>
        <v>8832.0368359380645</v>
      </c>
      <c r="Q117">
        <v>0.83199999999999996</v>
      </c>
      <c r="R117" s="22">
        <v>15.4</v>
      </c>
      <c r="S117" s="22"/>
      <c r="Z117" s="22"/>
    </row>
    <row r="118" spans="1:26" x14ac:dyDescent="0.2">
      <c r="A118" s="24" t="s">
        <v>531</v>
      </c>
      <c r="B118" s="8"/>
      <c r="C118" s="3">
        <v>0.68500000000000005</v>
      </c>
      <c r="D118" s="4">
        <v>61276</v>
      </c>
      <c r="E118" s="2">
        <v>111.07</v>
      </c>
      <c r="F118" s="6">
        <v>118725279596</v>
      </c>
      <c r="G118" s="4">
        <v>36910560</v>
      </c>
      <c r="H118" s="2">
        <v>19.2</v>
      </c>
      <c r="I118" s="5">
        <v>1.6</v>
      </c>
      <c r="J118" s="3">
        <v>9.0200000000000002E-2</v>
      </c>
      <c r="K118" s="3">
        <v>0.45300000000000001</v>
      </c>
      <c r="L118">
        <v>19.96</v>
      </c>
      <c r="M118">
        <f t="shared" si="4"/>
        <v>0</v>
      </c>
      <c r="N118">
        <v>346</v>
      </c>
      <c r="O118">
        <v>39.5</v>
      </c>
      <c r="P118" s="20">
        <f t="shared" si="3"/>
        <v>3216.5667385160236</v>
      </c>
      <c r="Q118">
        <v>0.68300000000000005</v>
      </c>
      <c r="R118" s="21"/>
      <c r="S118" s="21"/>
      <c r="Z118" s="21"/>
    </row>
    <row r="119" spans="1:26" x14ac:dyDescent="0.2">
      <c r="A119" s="24" t="s">
        <v>536</v>
      </c>
      <c r="B119" s="8"/>
      <c r="C119" s="3">
        <v>0.63500000000000001</v>
      </c>
      <c r="D119" s="4">
        <v>7943</v>
      </c>
      <c r="E119" s="2">
        <v>182.31</v>
      </c>
      <c r="F119" s="6">
        <v>14934159926</v>
      </c>
      <c r="G119" s="4">
        <v>30366036</v>
      </c>
      <c r="H119" s="2">
        <v>54</v>
      </c>
      <c r="I119" s="5">
        <v>0.27</v>
      </c>
      <c r="J119" s="3">
        <v>3.2399999999999998E-2</v>
      </c>
      <c r="K119" s="3">
        <v>0.78100000000000003</v>
      </c>
      <c r="L119">
        <v>25.22</v>
      </c>
      <c r="M119">
        <f t="shared" si="4"/>
        <v>1</v>
      </c>
      <c r="N119">
        <v>1032</v>
      </c>
      <c r="O119">
        <v>50.5</v>
      </c>
      <c r="P119" s="20">
        <f t="shared" si="3"/>
        <v>491.80472307942995</v>
      </c>
      <c r="Q119">
        <v>0.44600000000000001</v>
      </c>
      <c r="R119" s="22">
        <v>79.2</v>
      </c>
      <c r="S119" s="22"/>
      <c r="Z119" s="22"/>
    </row>
    <row r="120" spans="1:26" x14ac:dyDescent="0.2">
      <c r="A120" s="8" t="s">
        <v>540</v>
      </c>
      <c r="B120" s="8"/>
      <c r="C120" s="3">
        <v>0.19500000000000001</v>
      </c>
      <c r="D120" s="4">
        <v>25280</v>
      </c>
      <c r="E120" s="2">
        <v>168.18</v>
      </c>
      <c r="F120" s="6">
        <v>76085852617</v>
      </c>
      <c r="G120" s="4">
        <v>54045420</v>
      </c>
      <c r="H120" s="2">
        <v>36.799999999999997</v>
      </c>
      <c r="I120" s="5">
        <v>0.39</v>
      </c>
      <c r="J120" s="3">
        <v>1.5800000000000002E-2</v>
      </c>
      <c r="K120" s="3">
        <v>0.61699999999999999</v>
      </c>
      <c r="L120">
        <v>24.04</v>
      </c>
      <c r="M120">
        <f t="shared" si="4"/>
        <v>1</v>
      </c>
      <c r="N120">
        <v>2091</v>
      </c>
      <c r="O120">
        <v>30.7</v>
      </c>
      <c r="P120" s="20">
        <f t="shared" si="3"/>
        <v>1407.8131434078966</v>
      </c>
      <c r="Q120">
        <v>0.58499999999999996</v>
      </c>
      <c r="R120" s="22">
        <v>32.799999999999997</v>
      </c>
      <c r="S120" s="22"/>
      <c r="Z120" s="22"/>
    </row>
    <row r="121" spans="1:26" x14ac:dyDescent="0.2">
      <c r="A121" s="24" t="s">
        <v>546</v>
      </c>
      <c r="B121" s="8"/>
      <c r="C121" s="3">
        <v>0.47099999999999997</v>
      </c>
      <c r="D121" s="4">
        <v>4228</v>
      </c>
      <c r="E121" s="2">
        <v>157.97</v>
      </c>
      <c r="F121" s="6">
        <v>12366527719</v>
      </c>
      <c r="G121" s="4">
        <v>2494530</v>
      </c>
      <c r="H121" s="2">
        <v>29</v>
      </c>
      <c r="I121" s="2"/>
      <c r="J121" s="3">
        <v>0.20269999999999999</v>
      </c>
      <c r="K121" s="3">
        <v>0.59499999999999997</v>
      </c>
      <c r="L121">
        <v>25.35</v>
      </c>
      <c r="M121">
        <f t="shared" si="4"/>
        <v>1</v>
      </c>
      <c r="N121">
        <v>285</v>
      </c>
      <c r="O121">
        <v>59.1</v>
      </c>
      <c r="P121" s="20">
        <f t="shared" si="3"/>
        <v>4957.4580057165076</v>
      </c>
      <c r="Q121">
        <v>0.61499999999999999</v>
      </c>
      <c r="R121" s="22">
        <v>60.1</v>
      </c>
      <c r="S121" s="22"/>
      <c r="Z121" s="22"/>
    </row>
    <row r="122" spans="1:26" x14ac:dyDescent="0.2">
      <c r="A122" s="8" t="s">
        <v>548</v>
      </c>
      <c r="B122" s="8"/>
      <c r="C122" s="2"/>
      <c r="D122" s="2"/>
      <c r="E122" s="2"/>
      <c r="F122" s="6">
        <v>133000000</v>
      </c>
      <c r="G122" s="4">
        <v>10084</v>
      </c>
      <c r="H122" s="2"/>
      <c r="I122" s="2"/>
      <c r="J122" s="2"/>
      <c r="K122" s="2"/>
      <c r="L122"/>
      <c r="M122">
        <f t="shared" si="4"/>
        <v>0</v>
      </c>
      <c r="O122">
        <v>32.4</v>
      </c>
      <c r="P122" s="20">
        <f t="shared" si="3"/>
        <v>13189.210630702102</v>
      </c>
      <c r="Q122" t="s">
        <v>2275</v>
      </c>
      <c r="R122" s="21"/>
      <c r="S122" s="21"/>
      <c r="Z122" s="21"/>
    </row>
    <row r="123" spans="1:26" x14ac:dyDescent="0.2">
      <c r="A123" s="8" t="s">
        <v>551</v>
      </c>
      <c r="B123" s="8"/>
      <c r="C123" s="3">
        <v>0.28699999999999998</v>
      </c>
      <c r="D123" s="4">
        <v>9105</v>
      </c>
      <c r="E123" s="2">
        <v>188.73</v>
      </c>
      <c r="F123" s="6">
        <v>30641380604</v>
      </c>
      <c r="G123" s="4">
        <v>28608710</v>
      </c>
      <c r="H123" s="2">
        <v>26.7</v>
      </c>
      <c r="I123" s="5">
        <v>0.36</v>
      </c>
      <c r="J123" s="3">
        <v>1.41E-2</v>
      </c>
      <c r="K123" s="3">
        <v>0.83799999999999997</v>
      </c>
      <c r="L123">
        <v>28.78</v>
      </c>
      <c r="M123">
        <f t="shared" si="4"/>
        <v>1</v>
      </c>
      <c r="N123">
        <v>1500</v>
      </c>
      <c r="O123">
        <v>32.799999999999997</v>
      </c>
      <c r="P123" s="20">
        <f t="shared" si="3"/>
        <v>1071.0507605550897</v>
      </c>
      <c r="Q123">
        <v>0.60199999999999998</v>
      </c>
      <c r="R123" s="22">
        <v>40.5</v>
      </c>
      <c r="S123" s="22"/>
      <c r="Z123" s="22"/>
    </row>
    <row r="124" spans="1:26" x14ac:dyDescent="0.2">
      <c r="A124" s="8" t="s">
        <v>556</v>
      </c>
      <c r="B124" s="8"/>
      <c r="C124" s="3">
        <v>0.53300000000000003</v>
      </c>
      <c r="D124" s="4">
        <v>170780</v>
      </c>
      <c r="E124" s="2">
        <v>115.91</v>
      </c>
      <c r="F124" s="6">
        <v>909070395161</v>
      </c>
      <c r="G124" s="4">
        <v>17332850</v>
      </c>
      <c r="H124" s="2">
        <v>3.3</v>
      </c>
      <c r="I124" s="5">
        <v>10.29</v>
      </c>
      <c r="J124" s="3">
        <v>3.2000000000000001E-2</v>
      </c>
      <c r="K124" s="3">
        <v>0.63600000000000001</v>
      </c>
      <c r="L124">
        <v>11.3</v>
      </c>
      <c r="M124">
        <f t="shared" si="4"/>
        <v>0</v>
      </c>
      <c r="N124">
        <v>778</v>
      </c>
      <c r="O124">
        <v>26</v>
      </c>
      <c r="P124" s="20">
        <f t="shared" si="3"/>
        <v>52447.83143920359</v>
      </c>
      <c r="Q124">
        <v>0.94099999999999995</v>
      </c>
      <c r="R124" s="22">
        <v>6</v>
      </c>
      <c r="S124" s="22"/>
      <c r="Z124" s="22"/>
    </row>
    <row r="125" spans="1:26" x14ac:dyDescent="0.2">
      <c r="A125" s="8" t="s">
        <v>560</v>
      </c>
      <c r="B125" s="8"/>
      <c r="C125" s="3">
        <v>0.40500000000000003</v>
      </c>
      <c r="D125" s="4">
        <v>34382</v>
      </c>
      <c r="E125" s="2">
        <v>114.24</v>
      </c>
      <c r="F125" s="6">
        <v>206928765544</v>
      </c>
      <c r="G125" s="4">
        <v>4841000</v>
      </c>
      <c r="H125" s="2">
        <v>4.7</v>
      </c>
      <c r="I125" s="5">
        <v>11.49</v>
      </c>
      <c r="J125" s="3">
        <v>4.07E-2</v>
      </c>
      <c r="K125" s="3">
        <v>0.69899999999999995</v>
      </c>
      <c r="L125">
        <v>11.8</v>
      </c>
      <c r="M125">
        <f t="shared" si="4"/>
        <v>0</v>
      </c>
      <c r="N125">
        <v>1732</v>
      </c>
      <c r="P125" s="20">
        <f t="shared" si="3"/>
        <v>42745.045557529433</v>
      </c>
      <c r="Q125">
        <v>0.93700000000000006</v>
      </c>
      <c r="R125" s="22">
        <v>17.100000000000001</v>
      </c>
      <c r="S125" s="22"/>
      <c r="Z125" s="22"/>
    </row>
    <row r="126" spans="1:26" x14ac:dyDescent="0.2">
      <c r="A126" s="8" t="s">
        <v>565</v>
      </c>
      <c r="B126" s="8"/>
      <c r="C126" s="3">
        <v>0.42099999999999999</v>
      </c>
      <c r="D126" s="4">
        <v>5592</v>
      </c>
      <c r="E126" s="2">
        <v>162.74</v>
      </c>
      <c r="F126" s="6">
        <v>12520915291</v>
      </c>
      <c r="G126" s="4">
        <v>6545502</v>
      </c>
      <c r="H126" s="2">
        <v>15.7</v>
      </c>
      <c r="I126" s="5">
        <v>0.54</v>
      </c>
      <c r="J126" s="3">
        <v>6.8400000000000002E-2</v>
      </c>
      <c r="K126" s="3">
        <v>0.66400000000000003</v>
      </c>
      <c r="L126">
        <v>26.39</v>
      </c>
      <c r="M126">
        <f t="shared" si="4"/>
        <v>1</v>
      </c>
      <c r="N126">
        <v>2280</v>
      </c>
      <c r="O126">
        <v>46.2</v>
      </c>
      <c r="P126" s="20">
        <f t="shared" si="3"/>
        <v>1912.9037453506239</v>
      </c>
      <c r="Q126">
        <v>0.66700000000000004</v>
      </c>
      <c r="R126" s="21"/>
      <c r="S126" s="21"/>
      <c r="Z126" s="21"/>
    </row>
    <row r="127" spans="1:26" x14ac:dyDescent="0.2">
      <c r="A127" s="24" t="s">
        <v>569</v>
      </c>
      <c r="B127" s="8"/>
      <c r="C127" s="3">
        <v>0.36099999999999999</v>
      </c>
      <c r="D127" s="4">
        <v>2017</v>
      </c>
      <c r="E127" s="2">
        <v>109.32</v>
      </c>
      <c r="F127" s="6">
        <v>12928145120</v>
      </c>
      <c r="G127" s="4">
        <v>23310715</v>
      </c>
      <c r="H127" s="2">
        <v>48</v>
      </c>
      <c r="I127" s="5">
        <v>0.28999999999999998</v>
      </c>
      <c r="J127" s="3">
        <v>4.7000000000000002E-3</v>
      </c>
      <c r="K127" s="3">
        <v>0.72</v>
      </c>
      <c r="L127">
        <v>31.42</v>
      </c>
      <c r="M127">
        <f t="shared" si="4"/>
        <v>0</v>
      </c>
      <c r="N127">
        <v>151</v>
      </c>
      <c r="O127">
        <v>37.299999999999997</v>
      </c>
      <c r="P127" s="20">
        <f t="shared" si="3"/>
        <v>554.60096869615541</v>
      </c>
      <c r="Q127">
        <v>0.4</v>
      </c>
      <c r="R127" s="22">
        <v>75.599999999999994</v>
      </c>
      <c r="S127" s="22"/>
      <c r="Z127" s="22"/>
    </row>
    <row r="128" spans="1:26" x14ac:dyDescent="0.2">
      <c r="A128" s="8" t="s">
        <v>572</v>
      </c>
      <c r="B128" s="8"/>
      <c r="C128" s="3">
        <v>0.77700000000000002</v>
      </c>
      <c r="D128" s="4">
        <v>120369</v>
      </c>
      <c r="E128" s="2">
        <v>267.51</v>
      </c>
      <c r="F128" s="6">
        <v>448120428859</v>
      </c>
      <c r="G128" s="4">
        <v>200963599</v>
      </c>
      <c r="H128" s="2">
        <v>75.7</v>
      </c>
      <c r="I128" s="5">
        <v>0.54</v>
      </c>
      <c r="J128" s="3">
        <v>8.1000000000000003E-2</v>
      </c>
      <c r="K128" s="3">
        <v>0.52900000000000003</v>
      </c>
      <c r="L128">
        <v>28.96</v>
      </c>
      <c r="M128">
        <f t="shared" si="4"/>
        <v>1</v>
      </c>
      <c r="N128">
        <v>1150</v>
      </c>
      <c r="O128">
        <v>35.1</v>
      </c>
      <c r="P128" s="20">
        <f t="shared" si="3"/>
        <v>2229.8586962457812</v>
      </c>
      <c r="Q128">
        <v>0.53500000000000003</v>
      </c>
      <c r="R128" s="22">
        <v>72</v>
      </c>
      <c r="S128" s="22"/>
      <c r="Z128" s="22"/>
    </row>
    <row r="129" spans="1:26" x14ac:dyDescent="0.2">
      <c r="A129" s="8" t="s">
        <v>577</v>
      </c>
      <c r="B129" s="8"/>
      <c r="C129" s="3">
        <v>0.218</v>
      </c>
      <c r="D129" s="4">
        <v>28284</v>
      </c>
      <c r="E129" s="2"/>
      <c r="F129" s="6">
        <v>32100000000</v>
      </c>
      <c r="G129" s="4">
        <v>25666161</v>
      </c>
      <c r="H129" s="2">
        <v>13.7</v>
      </c>
      <c r="I129" s="2"/>
      <c r="J129" s="3">
        <v>2.7400000000000001E-2</v>
      </c>
      <c r="K129" s="3">
        <v>0.80400000000000005</v>
      </c>
      <c r="L129"/>
      <c r="M129">
        <f t="shared" si="4"/>
        <v>0</v>
      </c>
      <c r="N129">
        <v>1054</v>
      </c>
      <c r="P129" s="20">
        <f t="shared" si="3"/>
        <v>1250.6739905512165</v>
      </c>
      <c r="R129" s="21"/>
      <c r="S129" s="21"/>
      <c r="Z129" s="21"/>
    </row>
    <row r="130" spans="1:26" x14ac:dyDescent="0.2">
      <c r="A130" s="8" t="s">
        <v>582</v>
      </c>
      <c r="B130" s="8"/>
      <c r="C130" s="2"/>
      <c r="D130" s="2"/>
      <c r="E130" s="2"/>
      <c r="F130" s="6">
        <v>10220781069</v>
      </c>
      <c r="G130" s="4">
        <v>1836713</v>
      </c>
      <c r="H130" s="2"/>
      <c r="I130" s="2"/>
      <c r="J130" s="2"/>
      <c r="K130" s="2"/>
      <c r="L130">
        <v>11.38</v>
      </c>
      <c r="M130">
        <f t="shared" si="4"/>
        <v>0</v>
      </c>
      <c r="N130">
        <v>619</v>
      </c>
      <c r="O130">
        <v>33.5</v>
      </c>
      <c r="P130" s="20">
        <f t="shared" si="3"/>
        <v>5564.7131963458633</v>
      </c>
      <c r="Q130">
        <v>0.77</v>
      </c>
      <c r="R130" s="22">
        <v>26.2</v>
      </c>
      <c r="S130" s="22"/>
      <c r="Z130" s="22"/>
    </row>
    <row r="131" spans="1:26" x14ac:dyDescent="0.2">
      <c r="A131" s="8" t="s">
        <v>586</v>
      </c>
      <c r="B131" s="8"/>
      <c r="C131" s="3">
        <v>2.7E-2</v>
      </c>
      <c r="D131" s="4">
        <v>41023</v>
      </c>
      <c r="E131" s="2">
        <v>120.27</v>
      </c>
      <c r="F131" s="6">
        <v>403336363636</v>
      </c>
      <c r="G131" s="4">
        <v>5347896</v>
      </c>
      <c r="H131" s="2">
        <v>2.1</v>
      </c>
      <c r="I131" s="2"/>
      <c r="J131" s="3">
        <v>3.3500000000000002E-2</v>
      </c>
      <c r="K131" s="3">
        <v>0.63800000000000001</v>
      </c>
      <c r="L131">
        <v>0.15</v>
      </c>
      <c r="M131">
        <f t="shared" si="4"/>
        <v>0</v>
      </c>
      <c r="N131">
        <v>1414</v>
      </c>
      <c r="O131">
        <v>27.7</v>
      </c>
      <c r="P131" s="20">
        <f t="shared" ref="P131:P194" si="5">F131/G131</f>
        <v>75419.634868740904</v>
      </c>
      <c r="Q131">
        <v>0.96099999999999997</v>
      </c>
      <c r="R131" s="22">
        <v>6.8</v>
      </c>
      <c r="S131" s="22"/>
      <c r="Z131" s="22"/>
    </row>
    <row r="132" spans="1:26" x14ac:dyDescent="0.2">
      <c r="A132" s="8" t="s">
        <v>591</v>
      </c>
      <c r="B132" s="8"/>
      <c r="C132" s="3">
        <v>4.5999999999999999E-2</v>
      </c>
      <c r="D132" s="4">
        <v>63457</v>
      </c>
      <c r="E132" s="2">
        <v>113.53</v>
      </c>
      <c r="F132" s="6">
        <v>76983094928</v>
      </c>
      <c r="G132" s="4">
        <v>5266535</v>
      </c>
      <c r="H132" s="2">
        <v>9.8000000000000007</v>
      </c>
      <c r="I132" s="5">
        <v>4.33</v>
      </c>
      <c r="J132" s="3">
        <v>2.6700000000000002E-2</v>
      </c>
      <c r="K132" s="3">
        <v>0.72399999999999998</v>
      </c>
      <c r="L132">
        <v>29.8</v>
      </c>
      <c r="M132">
        <f t="shared" si="4"/>
        <v>1</v>
      </c>
      <c r="N132">
        <v>125</v>
      </c>
      <c r="P132" s="20">
        <f t="shared" si="5"/>
        <v>14617.408775978893</v>
      </c>
      <c r="Q132">
        <v>0.81599999999999995</v>
      </c>
      <c r="R132" s="21"/>
      <c r="S132" s="21"/>
      <c r="Z132" s="21"/>
    </row>
    <row r="133" spans="1:26" x14ac:dyDescent="0.2">
      <c r="A133" s="8" t="s">
        <v>596</v>
      </c>
      <c r="B133" s="8"/>
      <c r="C133" s="3">
        <v>0.47799999999999998</v>
      </c>
      <c r="D133" s="4">
        <v>201150</v>
      </c>
      <c r="E133" s="2">
        <v>182.32</v>
      </c>
      <c r="F133" s="6">
        <v>304400000000</v>
      </c>
      <c r="G133" s="4">
        <v>216565318</v>
      </c>
      <c r="H133" s="2">
        <v>57.2</v>
      </c>
      <c r="I133" s="5">
        <v>0.69</v>
      </c>
      <c r="J133" s="3">
        <v>4.4499999999999998E-2</v>
      </c>
      <c r="K133" s="3">
        <v>0.52600000000000002</v>
      </c>
      <c r="L133">
        <v>23.46</v>
      </c>
      <c r="M133">
        <f t="shared" si="4"/>
        <v>1</v>
      </c>
      <c r="N133">
        <v>494</v>
      </c>
      <c r="O133">
        <v>29.6</v>
      </c>
      <c r="P133" s="20">
        <f t="shared" si="5"/>
        <v>1405.5805556086316</v>
      </c>
      <c r="Q133">
        <v>0.54400000000000004</v>
      </c>
      <c r="R133" s="22">
        <v>43.9</v>
      </c>
      <c r="S133" s="22"/>
      <c r="Z133" s="22"/>
    </row>
    <row r="134" spans="1:26" x14ac:dyDescent="0.2">
      <c r="A134" s="8" t="s">
        <v>602</v>
      </c>
      <c r="B134" s="8"/>
      <c r="C134" s="3">
        <v>0.109</v>
      </c>
      <c r="D134" s="2">
        <v>224</v>
      </c>
      <c r="E134" s="2">
        <v>118.17</v>
      </c>
      <c r="F134" s="6">
        <v>283994900</v>
      </c>
      <c r="G134" s="4">
        <v>18233</v>
      </c>
      <c r="H134" s="2">
        <v>16.600000000000001</v>
      </c>
      <c r="I134" s="5">
        <v>3</v>
      </c>
      <c r="J134" s="2"/>
      <c r="K134" s="2"/>
      <c r="L134"/>
      <c r="M134">
        <f t="shared" si="4"/>
        <v>0</v>
      </c>
      <c r="P134" s="20">
        <f t="shared" si="5"/>
        <v>15575.873416333023</v>
      </c>
      <c r="Q134">
        <v>0.76700000000000002</v>
      </c>
      <c r="R134" s="21"/>
      <c r="S134" s="21"/>
      <c r="Z134" s="21"/>
    </row>
    <row r="135" spans="1:26" x14ac:dyDescent="0.2">
      <c r="A135" s="8" t="s">
        <v>606</v>
      </c>
      <c r="B135" s="8"/>
      <c r="C135" s="2"/>
      <c r="D135" s="2"/>
      <c r="E135" s="2"/>
      <c r="F135" s="2"/>
      <c r="G135" s="2"/>
      <c r="H135" s="2"/>
      <c r="I135" s="2"/>
      <c r="J135" s="2"/>
      <c r="K135" s="2"/>
      <c r="L135"/>
      <c r="M135">
        <f t="shared" ref="M135:M196" si="6">IF(AND(20&lt;L135,L135&lt;30),1,0)</f>
        <v>0</v>
      </c>
      <c r="P135" s="20" t="e">
        <f t="shared" si="5"/>
        <v>#DIV/0!</v>
      </c>
      <c r="Q135">
        <v>0.71499999999999997</v>
      </c>
      <c r="R135" s="22">
        <v>31.3</v>
      </c>
      <c r="S135" s="22"/>
      <c r="Z135" s="22"/>
    </row>
    <row r="136" spans="1:26" x14ac:dyDescent="0.2">
      <c r="A136" s="8" t="s">
        <v>607</v>
      </c>
      <c r="B136" s="8"/>
      <c r="C136" s="3">
        <v>0.30399999999999999</v>
      </c>
      <c r="D136" s="4">
        <v>10715</v>
      </c>
      <c r="E136" s="2">
        <v>122.07</v>
      </c>
      <c r="F136" s="6">
        <v>66800800000</v>
      </c>
      <c r="G136" s="4">
        <v>4246439</v>
      </c>
      <c r="H136" s="2">
        <v>13.1</v>
      </c>
      <c r="I136" s="5">
        <v>1.53</v>
      </c>
      <c r="J136" s="3">
        <v>3.9E-2</v>
      </c>
      <c r="K136" s="3">
        <v>0.66600000000000004</v>
      </c>
      <c r="L136">
        <v>27.53</v>
      </c>
      <c r="M136">
        <f t="shared" si="6"/>
        <v>1</v>
      </c>
      <c r="N136">
        <v>2928</v>
      </c>
      <c r="O136">
        <v>50.9</v>
      </c>
      <c r="P136" s="20">
        <f t="shared" si="5"/>
        <v>15731.01603484708</v>
      </c>
      <c r="Q136">
        <v>0.80500000000000005</v>
      </c>
      <c r="R136" s="21"/>
      <c r="S136" s="21"/>
      <c r="Z136" s="21"/>
    </row>
    <row r="137" spans="1:26" x14ac:dyDescent="0.2">
      <c r="A137" s="8" t="s">
        <v>610</v>
      </c>
      <c r="B137" s="8"/>
      <c r="C137" s="3">
        <v>2.5999999999999999E-2</v>
      </c>
      <c r="D137" s="4">
        <v>7536</v>
      </c>
      <c r="E137" s="2">
        <v>155.99</v>
      </c>
      <c r="F137" s="6">
        <v>24969611435</v>
      </c>
      <c r="G137" s="4">
        <v>8776109</v>
      </c>
      <c r="H137" s="2">
        <v>38</v>
      </c>
      <c r="I137" s="5">
        <v>1.1599999999999999</v>
      </c>
      <c r="J137" s="3">
        <v>2.46E-2</v>
      </c>
      <c r="K137" s="3">
        <v>0.47199999999999998</v>
      </c>
      <c r="L137">
        <v>24.53</v>
      </c>
      <c r="M137">
        <f t="shared" si="6"/>
        <v>1</v>
      </c>
      <c r="N137">
        <v>3142</v>
      </c>
      <c r="P137" s="20">
        <f t="shared" si="5"/>
        <v>2845.1801857748119</v>
      </c>
      <c r="Q137">
        <v>0.55800000000000005</v>
      </c>
      <c r="R137" s="21"/>
      <c r="S137" s="21"/>
      <c r="Z137" s="21"/>
    </row>
    <row r="138" spans="1:26" x14ac:dyDescent="0.2">
      <c r="A138" s="8" t="s">
        <v>615</v>
      </c>
      <c r="B138" s="8"/>
      <c r="C138" s="3">
        <v>0.55100000000000005</v>
      </c>
      <c r="D138" s="4">
        <v>7407</v>
      </c>
      <c r="E138" s="2">
        <v>143.82</v>
      </c>
      <c r="F138" s="6">
        <v>38145288940</v>
      </c>
      <c r="G138" s="4">
        <v>7044636</v>
      </c>
      <c r="H138" s="2">
        <v>17.2</v>
      </c>
      <c r="I138" s="5">
        <v>1.55</v>
      </c>
      <c r="J138" s="3">
        <v>4.8099999999999997E-2</v>
      </c>
      <c r="K138" s="3">
        <v>0.72099999999999997</v>
      </c>
      <c r="L138">
        <v>27.61</v>
      </c>
      <c r="M138">
        <f t="shared" si="6"/>
        <v>1</v>
      </c>
      <c r="N138">
        <v>1130</v>
      </c>
      <c r="O138">
        <v>45.1</v>
      </c>
      <c r="P138" s="20">
        <f t="shared" si="5"/>
        <v>5414.7991379540408</v>
      </c>
      <c r="Q138">
        <v>0.71699999999999997</v>
      </c>
      <c r="R138" s="22">
        <v>29.1</v>
      </c>
      <c r="S138" s="22"/>
      <c r="Z138" s="22"/>
    </row>
    <row r="139" spans="1:26" x14ac:dyDescent="0.2">
      <c r="A139" s="8" t="s">
        <v>620</v>
      </c>
      <c r="B139" s="8"/>
      <c r="C139" s="3">
        <v>0.185</v>
      </c>
      <c r="D139" s="4">
        <v>57414</v>
      </c>
      <c r="E139" s="2">
        <v>129.78</v>
      </c>
      <c r="F139" s="6">
        <v>226848050820</v>
      </c>
      <c r="G139" s="4">
        <v>32510453</v>
      </c>
      <c r="H139" s="2">
        <v>11.1</v>
      </c>
      <c r="I139" s="5">
        <v>1.28</v>
      </c>
      <c r="J139" s="3">
        <v>3.3099999999999997E-2</v>
      </c>
      <c r="K139" s="3">
        <v>0.77600000000000002</v>
      </c>
      <c r="L139">
        <v>23.12</v>
      </c>
      <c r="M139">
        <f t="shared" si="6"/>
        <v>1</v>
      </c>
      <c r="N139">
        <v>1738</v>
      </c>
      <c r="O139">
        <v>40.200000000000003</v>
      </c>
      <c r="P139" s="20">
        <f t="shared" si="5"/>
        <v>6977.6957835684416</v>
      </c>
      <c r="Q139">
        <v>0.76200000000000001</v>
      </c>
      <c r="R139" s="21"/>
      <c r="S139" s="21"/>
      <c r="Z139" s="21"/>
    </row>
    <row r="140" spans="1:26" x14ac:dyDescent="0.2">
      <c r="A140" s="8" t="s">
        <v>624</v>
      </c>
      <c r="B140" s="8"/>
      <c r="C140" s="3">
        <v>0.41699999999999998</v>
      </c>
      <c r="D140" s="4">
        <v>122287</v>
      </c>
      <c r="E140" s="2">
        <v>129.61000000000001</v>
      </c>
      <c r="F140" s="6">
        <v>376795508680</v>
      </c>
      <c r="G140" s="4">
        <v>108116615</v>
      </c>
      <c r="H140" s="2">
        <v>22.5</v>
      </c>
      <c r="I140" s="5">
        <v>1.1200000000000001</v>
      </c>
      <c r="J140" s="3">
        <v>2.1499999999999998E-2</v>
      </c>
      <c r="K140" s="3">
        <v>0.59599999999999997</v>
      </c>
      <c r="L140">
        <v>27.01</v>
      </c>
      <c r="M140">
        <f t="shared" si="6"/>
        <v>1</v>
      </c>
      <c r="N140">
        <v>2348</v>
      </c>
      <c r="O140">
        <v>40.700000000000003</v>
      </c>
      <c r="P140" s="20">
        <f t="shared" si="5"/>
        <v>3485.0842183692116</v>
      </c>
      <c r="Q140">
        <v>0.69899999999999995</v>
      </c>
      <c r="R140" s="22">
        <v>46.1</v>
      </c>
      <c r="S140" s="22"/>
      <c r="Z140" s="22"/>
    </row>
    <row r="141" spans="1:26" x14ac:dyDescent="0.2">
      <c r="A141" s="8" t="s">
        <v>628</v>
      </c>
      <c r="B141" s="8"/>
      <c r="C141" s="3">
        <v>0.46899999999999997</v>
      </c>
      <c r="D141" s="4">
        <v>299037</v>
      </c>
      <c r="E141" s="2">
        <v>114.11</v>
      </c>
      <c r="F141" s="6">
        <v>592164400688</v>
      </c>
      <c r="G141" s="4">
        <v>37970874</v>
      </c>
      <c r="H141" s="2">
        <v>3.8</v>
      </c>
      <c r="I141" s="5">
        <v>2.93</v>
      </c>
      <c r="J141" s="3">
        <v>3.4700000000000002E-2</v>
      </c>
      <c r="K141" s="3">
        <v>0.56699999999999995</v>
      </c>
      <c r="L141">
        <v>9.25</v>
      </c>
      <c r="M141">
        <f t="shared" si="6"/>
        <v>0</v>
      </c>
      <c r="N141">
        <v>600</v>
      </c>
      <c r="O141">
        <v>28.8</v>
      </c>
      <c r="P141" s="20">
        <f t="shared" si="5"/>
        <v>15595.227033436207</v>
      </c>
      <c r="Q141">
        <v>0.876</v>
      </c>
      <c r="R141" s="22">
        <v>9.1</v>
      </c>
      <c r="S141" s="22"/>
      <c r="Z141" s="22"/>
    </row>
    <row r="142" spans="1:26" x14ac:dyDescent="0.2">
      <c r="A142" s="8" t="s">
        <v>633</v>
      </c>
      <c r="B142" s="8"/>
      <c r="C142" s="3">
        <v>0.39500000000000002</v>
      </c>
      <c r="D142" s="4">
        <v>48742</v>
      </c>
      <c r="E142" s="2">
        <v>110.62</v>
      </c>
      <c r="F142" s="6">
        <v>237686075635</v>
      </c>
      <c r="G142" s="4">
        <v>10269417</v>
      </c>
      <c r="H142" s="2">
        <v>3.1</v>
      </c>
      <c r="I142" s="5">
        <v>3.78</v>
      </c>
      <c r="J142" s="3">
        <v>6.3299999999999995E-2</v>
      </c>
      <c r="K142" s="3">
        <v>0.58799999999999997</v>
      </c>
      <c r="L142">
        <v>16.3</v>
      </c>
      <c r="M142">
        <f t="shared" si="6"/>
        <v>0</v>
      </c>
      <c r="N142">
        <v>854</v>
      </c>
      <c r="O142">
        <v>34.700000000000003</v>
      </c>
      <c r="P142" s="20">
        <f t="shared" si="5"/>
        <v>23145.04081731222</v>
      </c>
      <c r="Q142">
        <v>0.86599999999999999</v>
      </c>
      <c r="R142" s="22">
        <v>15</v>
      </c>
      <c r="S142" s="22"/>
      <c r="Z142" s="22"/>
    </row>
    <row r="143" spans="1:26" x14ac:dyDescent="0.2">
      <c r="A143" s="8" t="s">
        <v>636</v>
      </c>
      <c r="B143" s="8"/>
      <c r="C143" s="3">
        <v>5.8000000000000003E-2</v>
      </c>
      <c r="D143" s="4">
        <v>103259</v>
      </c>
      <c r="E143" s="2">
        <v>115.38</v>
      </c>
      <c r="F143" s="6">
        <v>183466208791</v>
      </c>
      <c r="G143" s="4">
        <v>2832067</v>
      </c>
      <c r="H143" s="2">
        <v>5.8</v>
      </c>
      <c r="I143" s="2"/>
      <c r="J143" s="3">
        <v>8.9999999999999998E-4</v>
      </c>
      <c r="K143" s="3">
        <v>0.86799999999999999</v>
      </c>
      <c r="L143">
        <v>29.07</v>
      </c>
      <c r="M143">
        <f t="shared" si="6"/>
        <v>1</v>
      </c>
      <c r="N143">
        <v>74</v>
      </c>
      <c r="P143" s="20">
        <f t="shared" si="5"/>
        <v>64781.733197343143</v>
      </c>
      <c r="Q143">
        <v>0.85499999999999998</v>
      </c>
      <c r="R143" s="21"/>
      <c r="S143" s="21"/>
      <c r="Z143" s="21"/>
    </row>
    <row r="144" spans="1:26" x14ac:dyDescent="0.2">
      <c r="A144" s="8" t="s">
        <v>640</v>
      </c>
      <c r="B144" s="8"/>
      <c r="C144" s="3">
        <v>0.58799999999999997</v>
      </c>
      <c r="D144" s="4">
        <v>69259</v>
      </c>
      <c r="E144" s="2">
        <v>123.78</v>
      </c>
      <c r="F144" s="6">
        <v>250077444017</v>
      </c>
      <c r="G144" s="4">
        <v>19356544</v>
      </c>
      <c r="H144" s="2">
        <v>6.1</v>
      </c>
      <c r="I144" s="5">
        <v>2.25</v>
      </c>
      <c r="J144" s="3">
        <v>3.9800000000000002E-2</v>
      </c>
      <c r="K144" s="3">
        <v>0.54700000000000004</v>
      </c>
      <c r="L144"/>
      <c r="M144">
        <f t="shared" si="6"/>
        <v>0</v>
      </c>
      <c r="N144">
        <v>637</v>
      </c>
      <c r="O144">
        <v>34.6</v>
      </c>
      <c r="P144" s="20">
        <f t="shared" si="5"/>
        <v>12919.529644186483</v>
      </c>
      <c r="Q144">
        <v>0.82099999999999995</v>
      </c>
      <c r="R144" s="22">
        <v>18.600000000000001</v>
      </c>
      <c r="S144" s="22"/>
      <c r="Z144" s="22"/>
    </row>
    <row r="145" spans="1:26" x14ac:dyDescent="0.2">
      <c r="A145" s="8" t="s">
        <v>644</v>
      </c>
      <c r="B145" s="8"/>
      <c r="C145" s="3">
        <v>0.13300000000000001</v>
      </c>
      <c r="D145" s="4">
        <v>1732027</v>
      </c>
      <c r="E145" s="2">
        <v>180.75</v>
      </c>
      <c r="F145" s="6">
        <v>1699876578871</v>
      </c>
      <c r="G145" s="4">
        <v>144373535</v>
      </c>
      <c r="H145" s="2">
        <v>6.1</v>
      </c>
      <c r="I145" s="5">
        <v>0.53</v>
      </c>
      <c r="J145" s="3">
        <v>4.5900000000000003E-2</v>
      </c>
      <c r="K145" s="3">
        <v>0.61799999999999999</v>
      </c>
      <c r="L145">
        <v>-4.21</v>
      </c>
      <c r="M145">
        <f t="shared" si="6"/>
        <v>0</v>
      </c>
      <c r="N145">
        <v>460</v>
      </c>
      <c r="O145">
        <v>36</v>
      </c>
      <c r="P145" s="20">
        <f t="shared" si="5"/>
        <v>11774.156384485565</v>
      </c>
      <c r="Q145">
        <v>0.82199999999999995</v>
      </c>
      <c r="R145" s="22">
        <v>5.8</v>
      </c>
      <c r="S145" s="22"/>
      <c r="Z145" s="22"/>
    </row>
    <row r="146" spans="1:26" x14ac:dyDescent="0.2">
      <c r="A146" s="24" t="s">
        <v>648</v>
      </c>
      <c r="B146" s="8"/>
      <c r="C146" s="3">
        <v>0.73399999999999999</v>
      </c>
      <c r="D146" s="4">
        <v>1115</v>
      </c>
      <c r="E146" s="2">
        <v>151.09</v>
      </c>
      <c r="F146" s="6">
        <v>10122472590</v>
      </c>
      <c r="G146" s="4">
        <v>12626950</v>
      </c>
      <c r="H146" s="2">
        <v>27</v>
      </c>
      <c r="I146" s="2"/>
      <c r="J146" s="3">
        <v>1.03E-2</v>
      </c>
      <c r="K146" s="3">
        <v>0.83699999999999997</v>
      </c>
      <c r="L146">
        <v>23.75</v>
      </c>
      <c r="M146">
        <f t="shared" si="6"/>
        <v>1</v>
      </c>
      <c r="N146">
        <v>1212</v>
      </c>
      <c r="O146">
        <v>43.7</v>
      </c>
      <c r="P146" s="20">
        <f t="shared" si="5"/>
        <v>801.65618696518163</v>
      </c>
      <c r="Q146">
        <v>0.53400000000000003</v>
      </c>
      <c r="R146" s="22"/>
      <c r="S146" s="22"/>
      <c r="Z146" s="22"/>
    </row>
    <row r="147" spans="1:26" x14ac:dyDescent="0.2">
      <c r="A147" s="8" t="s">
        <v>652</v>
      </c>
      <c r="B147" s="8"/>
      <c r="C147" s="3">
        <v>0.23100000000000001</v>
      </c>
      <c r="D147" s="2">
        <v>238</v>
      </c>
      <c r="E147" s="2">
        <v>104.57</v>
      </c>
      <c r="F147" s="6">
        <v>1050992593</v>
      </c>
      <c r="G147" s="4">
        <v>52823</v>
      </c>
      <c r="H147" s="2">
        <v>9.8000000000000007</v>
      </c>
      <c r="I147" s="5">
        <v>3.33</v>
      </c>
      <c r="J147" s="2"/>
      <c r="K147" s="2"/>
      <c r="L147"/>
      <c r="M147">
        <f t="shared" si="6"/>
        <v>0</v>
      </c>
      <c r="N147">
        <v>1427</v>
      </c>
      <c r="P147" s="20">
        <f t="shared" si="5"/>
        <v>19896.495712095111</v>
      </c>
      <c r="Q147">
        <v>0.77700000000000002</v>
      </c>
      <c r="R147" s="22">
        <v>34.700000000000003</v>
      </c>
      <c r="S147" s="22"/>
      <c r="Z147" s="22"/>
    </row>
    <row r="148" spans="1:26" x14ac:dyDescent="0.2">
      <c r="A148" s="8" t="s">
        <v>655</v>
      </c>
      <c r="B148" s="8"/>
      <c r="C148" s="3">
        <v>0.17399999999999999</v>
      </c>
      <c r="D148" s="2">
        <v>414</v>
      </c>
      <c r="E148" s="2">
        <v>110.13</v>
      </c>
      <c r="F148" s="6">
        <v>2122450630</v>
      </c>
      <c r="G148" s="4">
        <v>182790</v>
      </c>
      <c r="H148" s="2">
        <v>14.9</v>
      </c>
      <c r="I148" s="2"/>
      <c r="J148" s="3">
        <v>0.20710000000000001</v>
      </c>
      <c r="K148" s="3">
        <v>0.67100000000000004</v>
      </c>
      <c r="L148"/>
      <c r="M148">
        <f t="shared" si="6"/>
        <v>0</v>
      </c>
      <c r="N148">
        <v>2301</v>
      </c>
      <c r="O148">
        <v>51.2</v>
      </c>
      <c r="P148" s="20">
        <f t="shared" si="5"/>
        <v>11611.415449422835</v>
      </c>
      <c r="Q148">
        <v>0.71499999999999997</v>
      </c>
      <c r="R148" s="22">
        <v>25.9</v>
      </c>
      <c r="S148" s="22"/>
      <c r="Z148" s="22"/>
    </row>
    <row r="149" spans="1:26" x14ac:dyDescent="0.2">
      <c r="A149" s="8" t="s">
        <v>658</v>
      </c>
      <c r="B149" s="8"/>
      <c r="C149" s="3">
        <v>0.25600000000000001</v>
      </c>
      <c r="D149" s="2">
        <v>220</v>
      </c>
      <c r="E149" s="2">
        <v>109.67</v>
      </c>
      <c r="F149" s="6">
        <v>825385185</v>
      </c>
      <c r="G149" s="4">
        <v>100455</v>
      </c>
      <c r="H149" s="2">
        <v>14.8</v>
      </c>
      <c r="I149" s="5">
        <v>1.1599999999999999</v>
      </c>
      <c r="J149" s="3">
        <v>0.1888</v>
      </c>
      <c r="K149" s="3">
        <v>0.65900000000000003</v>
      </c>
      <c r="L149"/>
      <c r="M149">
        <f t="shared" si="6"/>
        <v>0</v>
      </c>
      <c r="N149">
        <v>1583</v>
      </c>
      <c r="P149" s="20">
        <f t="shared" si="5"/>
        <v>8216.466925489025</v>
      </c>
      <c r="Q149">
        <v>0.751</v>
      </c>
      <c r="R149" s="22">
        <v>34.4</v>
      </c>
      <c r="S149" s="22"/>
      <c r="Z149" s="22"/>
    </row>
    <row r="150" spans="1:26" x14ac:dyDescent="0.2">
      <c r="A150" s="8" t="s">
        <v>662</v>
      </c>
      <c r="B150" s="8"/>
      <c r="C150" s="3">
        <v>0.124</v>
      </c>
      <c r="D150" s="2">
        <v>246</v>
      </c>
      <c r="E150" s="2">
        <v>117.56</v>
      </c>
      <c r="F150" s="6">
        <v>850655017</v>
      </c>
      <c r="G150" s="4">
        <v>202506</v>
      </c>
      <c r="H150" s="2">
        <v>13.6</v>
      </c>
      <c r="I150" s="5">
        <v>0.78</v>
      </c>
      <c r="J150" s="3">
        <v>8.3599999999999994E-2</v>
      </c>
      <c r="K150" s="3">
        <v>0.437</v>
      </c>
      <c r="L150"/>
      <c r="M150">
        <f t="shared" si="6"/>
        <v>0</v>
      </c>
      <c r="N150">
        <v>2880</v>
      </c>
      <c r="O150">
        <v>38.700000000000003</v>
      </c>
      <c r="P150" s="20">
        <f t="shared" si="5"/>
        <v>4200.6410526107866</v>
      </c>
      <c r="Q150">
        <v>0.70699999999999996</v>
      </c>
      <c r="R150" s="22">
        <v>23.7</v>
      </c>
      <c r="S150" s="22"/>
      <c r="Z150" s="22"/>
    </row>
    <row r="151" spans="1:26" x14ac:dyDescent="0.2">
      <c r="A151" s="8" t="s">
        <v>667</v>
      </c>
      <c r="B151" s="8"/>
      <c r="C151" s="3">
        <v>0.16700000000000001</v>
      </c>
      <c r="D151" s="2"/>
      <c r="E151" s="2">
        <v>110.63</v>
      </c>
      <c r="F151" s="6">
        <v>1637931034</v>
      </c>
      <c r="G151" s="4">
        <v>33860</v>
      </c>
      <c r="H151" s="2">
        <v>1.7</v>
      </c>
      <c r="I151" s="2"/>
      <c r="J151" s="2"/>
      <c r="K151" s="2"/>
      <c r="L151"/>
      <c r="M151">
        <f t="shared" si="6"/>
        <v>0</v>
      </c>
      <c r="P151" s="20">
        <f t="shared" si="5"/>
        <v>48373.627702303602</v>
      </c>
      <c r="Q151">
        <v>0.85299999999999998</v>
      </c>
      <c r="R151" s="21"/>
      <c r="S151" s="21"/>
      <c r="Z151" s="21"/>
    </row>
    <row r="152" spans="1:26" x14ac:dyDescent="0.2">
      <c r="A152" s="24" t="s">
        <v>901</v>
      </c>
      <c r="B152" s="8"/>
      <c r="C152" s="3">
        <v>0.50700000000000001</v>
      </c>
      <c r="D152" s="2">
        <v>121</v>
      </c>
      <c r="E152" s="2">
        <v>185.09</v>
      </c>
      <c r="F152" s="6">
        <v>429016605</v>
      </c>
      <c r="G152" s="4">
        <v>215056</v>
      </c>
      <c r="H152" s="2">
        <v>24.4</v>
      </c>
      <c r="I152" s="2"/>
      <c r="J152" s="3">
        <v>0.13370000000000001</v>
      </c>
      <c r="K152" s="3">
        <v>0.57799999999999996</v>
      </c>
      <c r="L152"/>
      <c r="M152">
        <f t="shared" si="6"/>
        <v>0</v>
      </c>
      <c r="N152">
        <v>3200</v>
      </c>
      <c r="O152">
        <v>40.700000000000003</v>
      </c>
      <c r="P152" s="20">
        <f t="shared" si="5"/>
        <v>1994.9064662227513</v>
      </c>
      <c r="Q152">
        <v>0.61799999999999999</v>
      </c>
      <c r="R152" s="22">
        <v>58.8</v>
      </c>
      <c r="S152" s="22"/>
      <c r="Z152" s="22"/>
    </row>
    <row r="153" spans="1:26" x14ac:dyDescent="0.2">
      <c r="A153" s="8" t="s">
        <v>673</v>
      </c>
      <c r="B153" s="8"/>
      <c r="C153" s="3">
        <v>0.80800000000000005</v>
      </c>
      <c r="D153" s="4">
        <v>563449</v>
      </c>
      <c r="E153" s="2">
        <v>118.4</v>
      </c>
      <c r="F153" s="6">
        <v>792966838162</v>
      </c>
      <c r="G153" s="4">
        <v>34268528</v>
      </c>
      <c r="H153" s="2">
        <v>6</v>
      </c>
      <c r="I153" s="5">
        <v>3.85</v>
      </c>
      <c r="J153" s="3">
        <v>5.9299999999999999E-2</v>
      </c>
      <c r="K153" s="3">
        <v>0.55900000000000005</v>
      </c>
      <c r="L153">
        <v>28.51</v>
      </c>
      <c r="M153">
        <f t="shared" si="6"/>
        <v>1</v>
      </c>
      <c r="N153">
        <v>59</v>
      </c>
      <c r="P153" s="20">
        <f t="shared" si="5"/>
        <v>23139.798656131363</v>
      </c>
      <c r="Q153">
        <v>0.875</v>
      </c>
      <c r="R153" s="21"/>
      <c r="S153" s="21"/>
      <c r="Z153" s="21"/>
    </row>
    <row r="154" spans="1:26" x14ac:dyDescent="0.2">
      <c r="A154" s="24" t="s">
        <v>677</v>
      </c>
      <c r="B154" s="8"/>
      <c r="C154" s="3">
        <v>0.46100000000000002</v>
      </c>
      <c r="D154" s="4">
        <v>10902</v>
      </c>
      <c r="E154" s="2">
        <v>109.25</v>
      </c>
      <c r="F154" s="6">
        <v>23578084052</v>
      </c>
      <c r="G154" s="4">
        <v>16296364</v>
      </c>
      <c r="H154" s="2">
        <v>31.8</v>
      </c>
      <c r="I154" s="5">
        <v>0.31</v>
      </c>
      <c r="J154" s="3">
        <v>6.6000000000000003E-2</v>
      </c>
      <c r="K154" s="3">
        <v>0.45700000000000002</v>
      </c>
      <c r="L154">
        <v>30.78</v>
      </c>
      <c r="M154">
        <f t="shared" si="6"/>
        <v>0</v>
      </c>
      <c r="N154">
        <v>686</v>
      </c>
      <c r="O154">
        <v>38.299999999999997</v>
      </c>
      <c r="P154" s="20">
        <f t="shared" si="5"/>
        <v>1446.8309649931728</v>
      </c>
      <c r="Q154">
        <v>0.51100000000000001</v>
      </c>
      <c r="R154" s="22">
        <v>52.2</v>
      </c>
      <c r="S154" s="22"/>
      <c r="Z154" s="22"/>
    </row>
    <row r="155" spans="1:26" x14ac:dyDescent="0.2">
      <c r="A155" s="8" t="s">
        <v>681</v>
      </c>
      <c r="B155" s="8"/>
      <c r="C155" s="3">
        <v>0.39300000000000002</v>
      </c>
      <c r="D155" s="4">
        <v>45221</v>
      </c>
      <c r="E155" s="2">
        <v>144</v>
      </c>
      <c r="F155" s="6">
        <v>51409167351</v>
      </c>
      <c r="G155" s="4">
        <v>6944975</v>
      </c>
      <c r="H155" s="2">
        <v>4.8</v>
      </c>
      <c r="I155" s="5">
        <v>1.57</v>
      </c>
      <c r="J155" s="3">
        <v>0.12690000000000001</v>
      </c>
      <c r="K155" s="3">
        <v>0.54900000000000004</v>
      </c>
      <c r="L155">
        <v>11.97</v>
      </c>
      <c r="M155">
        <f t="shared" si="6"/>
        <v>0</v>
      </c>
      <c r="O155">
        <v>35</v>
      </c>
      <c r="P155" s="20">
        <f t="shared" si="5"/>
        <v>7402.3545586557184</v>
      </c>
      <c r="Q155">
        <v>0.80200000000000005</v>
      </c>
      <c r="R155" s="22">
        <v>17.5</v>
      </c>
      <c r="S155" s="22"/>
      <c r="Z155" s="22"/>
    </row>
    <row r="156" spans="1:26" x14ac:dyDescent="0.2">
      <c r="A156" s="24" t="s">
        <v>686</v>
      </c>
      <c r="B156" s="8"/>
      <c r="C156" s="3">
        <v>3.4000000000000002E-2</v>
      </c>
      <c r="D156" s="2">
        <v>605</v>
      </c>
      <c r="E156" s="2">
        <v>129.96</v>
      </c>
      <c r="F156" s="6">
        <v>1698843063</v>
      </c>
      <c r="G156" s="4">
        <v>97625</v>
      </c>
      <c r="H156" s="2">
        <v>12.4</v>
      </c>
      <c r="I156" s="5">
        <v>2</v>
      </c>
      <c r="J156" s="2"/>
      <c r="K156" s="2"/>
      <c r="L156">
        <v>27.19</v>
      </c>
      <c r="M156">
        <f t="shared" si="6"/>
        <v>1</v>
      </c>
      <c r="N156">
        <v>2330</v>
      </c>
      <c r="O156">
        <v>32.1</v>
      </c>
      <c r="P156" s="20">
        <f t="shared" si="5"/>
        <v>17401.72151600512</v>
      </c>
      <c r="Q156">
        <v>0.78500000000000003</v>
      </c>
      <c r="R156" s="22">
        <v>18.5</v>
      </c>
      <c r="S156" s="22"/>
      <c r="Z156" s="22"/>
    </row>
    <row r="157" spans="1:26" x14ac:dyDescent="0.2">
      <c r="A157" s="24" t="s">
        <v>690</v>
      </c>
      <c r="B157" s="8"/>
      <c r="C157" s="3">
        <v>0.54700000000000004</v>
      </c>
      <c r="D157" s="4">
        <v>1093</v>
      </c>
      <c r="E157" s="2">
        <v>234.16</v>
      </c>
      <c r="F157" s="6">
        <v>3941474311</v>
      </c>
      <c r="G157" s="4">
        <v>7813215</v>
      </c>
      <c r="H157" s="2">
        <v>78.5</v>
      </c>
      <c r="I157" s="5">
        <v>0.56999999999999995</v>
      </c>
      <c r="J157" s="3">
        <v>4.4299999999999999E-2</v>
      </c>
      <c r="K157" s="3">
        <v>0.57899999999999996</v>
      </c>
      <c r="L157"/>
      <c r="M157">
        <f t="shared" si="6"/>
        <v>0</v>
      </c>
      <c r="N157">
        <v>2526</v>
      </c>
      <c r="O157">
        <v>35.700000000000003</v>
      </c>
      <c r="P157" s="20">
        <f t="shared" si="5"/>
        <v>504.46254339602842</v>
      </c>
      <c r="Q157">
        <v>0.47699999999999998</v>
      </c>
      <c r="R157" s="22">
        <v>92.2</v>
      </c>
      <c r="S157" s="22"/>
      <c r="Z157" s="22"/>
    </row>
    <row r="158" spans="1:26" x14ac:dyDescent="0.2">
      <c r="A158" s="8" t="s">
        <v>694</v>
      </c>
      <c r="B158" s="8"/>
      <c r="C158" s="3">
        <v>8.9999999999999993E-3</v>
      </c>
      <c r="D158" s="4">
        <v>37535</v>
      </c>
      <c r="E158" s="2">
        <v>114.41</v>
      </c>
      <c r="F158" s="6">
        <v>372062527489</v>
      </c>
      <c r="G158" s="4">
        <v>5703569</v>
      </c>
      <c r="H158" s="2">
        <v>2.2999999999999998</v>
      </c>
      <c r="I158" s="2"/>
      <c r="J158" s="3">
        <v>4.1099999999999998E-2</v>
      </c>
      <c r="K158" s="3">
        <v>0.70499999999999996</v>
      </c>
      <c r="L158">
        <v>28.48</v>
      </c>
      <c r="M158">
        <f t="shared" si="6"/>
        <v>1</v>
      </c>
      <c r="N158">
        <v>2497</v>
      </c>
      <c r="P158" s="20">
        <f t="shared" si="5"/>
        <v>65233.282439293711</v>
      </c>
      <c r="Q158">
        <v>0.93899999999999995</v>
      </c>
      <c r="R158" s="22">
        <v>7.1</v>
      </c>
      <c r="S158" s="22"/>
      <c r="Z158" s="22"/>
    </row>
    <row r="159" spans="1:26" x14ac:dyDescent="0.2">
      <c r="A159" s="8" t="s">
        <v>697</v>
      </c>
      <c r="B159" s="8"/>
      <c r="C159" s="3">
        <v>0.39200000000000002</v>
      </c>
      <c r="D159" s="4">
        <v>32424</v>
      </c>
      <c r="E159" s="2">
        <v>115.34</v>
      </c>
      <c r="F159" s="6">
        <v>105422304976</v>
      </c>
      <c r="G159" s="4">
        <v>5454073</v>
      </c>
      <c r="H159" s="2">
        <v>4.5999999999999996</v>
      </c>
      <c r="I159" s="5">
        <v>3.11</v>
      </c>
      <c r="J159" s="3">
        <v>5.5599999999999997E-2</v>
      </c>
      <c r="K159" s="3">
        <v>0.59499999999999997</v>
      </c>
      <c r="L159">
        <v>10.79</v>
      </c>
      <c r="M159">
        <f t="shared" si="6"/>
        <v>0</v>
      </c>
      <c r="N159">
        <v>824</v>
      </c>
      <c r="O159">
        <v>23.2</v>
      </c>
      <c r="P159" s="20">
        <f t="shared" si="5"/>
        <v>19329.096800867901</v>
      </c>
      <c r="Q159">
        <v>0.84799999999999998</v>
      </c>
      <c r="R159" s="22">
        <v>9.6</v>
      </c>
      <c r="S159" s="22"/>
      <c r="Z159" s="22"/>
    </row>
    <row r="160" spans="1:26" x14ac:dyDescent="0.2">
      <c r="A160" s="8" t="s">
        <v>701</v>
      </c>
      <c r="B160" s="8"/>
      <c r="C160" s="3">
        <v>0.307</v>
      </c>
      <c r="D160" s="4">
        <v>12633</v>
      </c>
      <c r="E160" s="2">
        <v>111.05</v>
      </c>
      <c r="F160" s="6">
        <v>53742159517</v>
      </c>
      <c r="G160" s="4">
        <v>2087946</v>
      </c>
      <c r="H160" s="2">
        <v>1.7</v>
      </c>
      <c r="I160" s="5">
        <v>5.25</v>
      </c>
      <c r="J160" s="3">
        <v>4.2000000000000003E-2</v>
      </c>
      <c r="K160" s="3">
        <v>0.58399999999999996</v>
      </c>
      <c r="L160">
        <v>13.15</v>
      </c>
      <c r="M160">
        <f t="shared" si="6"/>
        <v>0</v>
      </c>
      <c r="N160">
        <v>1162</v>
      </c>
      <c r="O160">
        <v>24</v>
      </c>
      <c r="P160" s="20">
        <f t="shared" si="5"/>
        <v>25739.247814359183</v>
      </c>
      <c r="Q160">
        <v>0.91800000000000004</v>
      </c>
      <c r="R160" s="22">
        <v>8.8000000000000007</v>
      </c>
      <c r="S160" s="22"/>
      <c r="Z160" s="22"/>
    </row>
    <row r="161" spans="1:26" x14ac:dyDescent="0.2">
      <c r="A161" s="8" t="s">
        <v>705</v>
      </c>
      <c r="B161" s="8"/>
      <c r="C161" s="3">
        <v>3.9E-2</v>
      </c>
      <c r="D161" s="2">
        <v>169</v>
      </c>
      <c r="E161" s="2">
        <v>133.06</v>
      </c>
      <c r="F161" s="6">
        <v>1425074226</v>
      </c>
      <c r="G161" s="4">
        <v>669823</v>
      </c>
      <c r="H161" s="2">
        <v>17.100000000000001</v>
      </c>
      <c r="I161" s="5">
        <v>0.4</v>
      </c>
      <c r="J161" s="3">
        <v>5.7999999999999996E-3</v>
      </c>
      <c r="K161" s="3">
        <v>0.83799999999999997</v>
      </c>
      <c r="L161"/>
      <c r="M161">
        <f t="shared" si="6"/>
        <v>0</v>
      </c>
      <c r="N161">
        <v>3028</v>
      </c>
      <c r="O161">
        <v>37.1</v>
      </c>
      <c r="P161" s="20">
        <f t="shared" si="5"/>
        <v>2127.5385079341854</v>
      </c>
      <c r="Q161">
        <v>0.56399999999999995</v>
      </c>
      <c r="R161" s="21"/>
      <c r="S161" s="21"/>
      <c r="Z161" s="21"/>
    </row>
    <row r="162" spans="1:26" x14ac:dyDescent="0.2">
      <c r="A162" s="8" t="s">
        <v>709</v>
      </c>
      <c r="B162" s="8"/>
      <c r="C162" s="3">
        <v>0.70299999999999996</v>
      </c>
      <c r="D162" s="2">
        <v>645</v>
      </c>
      <c r="E162" s="2"/>
      <c r="F162" s="6">
        <v>4720727278</v>
      </c>
      <c r="G162" s="4">
        <v>15442905</v>
      </c>
      <c r="H162" s="2">
        <v>76.599999999999994</v>
      </c>
      <c r="I162" s="2"/>
      <c r="J162" s="3">
        <v>0.1135</v>
      </c>
      <c r="K162" s="3">
        <v>0.47399999999999998</v>
      </c>
      <c r="L162"/>
      <c r="M162">
        <f t="shared" si="6"/>
        <v>0</v>
      </c>
      <c r="N162">
        <v>282</v>
      </c>
      <c r="P162" s="20">
        <f t="shared" si="5"/>
        <v>305.68907067679299</v>
      </c>
      <c r="Q162" t="s">
        <v>2275</v>
      </c>
      <c r="R162" s="22">
        <v>82</v>
      </c>
      <c r="S162" s="22"/>
      <c r="Z162" s="22"/>
    </row>
    <row r="163" spans="1:26" x14ac:dyDescent="0.2">
      <c r="A163" s="24" t="s">
        <v>714</v>
      </c>
      <c r="B163" s="8"/>
      <c r="C163" s="3">
        <v>0.79800000000000004</v>
      </c>
      <c r="D163" s="4">
        <v>476644</v>
      </c>
      <c r="E163" s="2">
        <v>158.93</v>
      </c>
      <c r="F163" s="6">
        <v>351431649241</v>
      </c>
      <c r="G163" s="4">
        <v>58558270</v>
      </c>
      <c r="H163" s="2">
        <v>28.5</v>
      </c>
      <c r="I163" s="2"/>
      <c r="J163" s="3">
        <v>0.28179999999999999</v>
      </c>
      <c r="K163" s="3">
        <v>0.56000000000000005</v>
      </c>
      <c r="L163">
        <v>19.760000000000002</v>
      </c>
      <c r="M163">
        <f t="shared" si="6"/>
        <v>0</v>
      </c>
      <c r="N163">
        <v>495</v>
      </c>
      <c r="O163">
        <v>63</v>
      </c>
      <c r="P163" s="20">
        <f t="shared" si="5"/>
        <v>6001.4008139413954</v>
      </c>
      <c r="Q163">
        <v>0.71299999999999997</v>
      </c>
      <c r="R163" s="22">
        <v>21.4</v>
      </c>
      <c r="S163" s="22"/>
      <c r="Z163" s="22"/>
    </row>
    <row r="164" spans="1:26" x14ac:dyDescent="0.2">
      <c r="A164" s="8" t="s">
        <v>720</v>
      </c>
      <c r="B164" s="8"/>
      <c r="C164" s="3">
        <v>0.17399999999999999</v>
      </c>
      <c r="D164" s="4">
        <v>620302</v>
      </c>
      <c r="E164" s="2">
        <v>115.16</v>
      </c>
      <c r="F164" s="6">
        <v>2029000000000</v>
      </c>
      <c r="G164" s="4">
        <v>51709098</v>
      </c>
      <c r="H164" s="2">
        <v>2.7</v>
      </c>
      <c r="I164" s="5">
        <v>6.49</v>
      </c>
      <c r="J164" s="3">
        <v>4.1500000000000002E-2</v>
      </c>
      <c r="K164" s="3">
        <v>0.63</v>
      </c>
      <c r="L164">
        <v>14.49</v>
      </c>
      <c r="M164">
        <f t="shared" si="6"/>
        <v>0</v>
      </c>
      <c r="N164">
        <v>1274</v>
      </c>
      <c r="O164">
        <v>31.4</v>
      </c>
      <c r="P164" s="20">
        <f t="shared" si="5"/>
        <v>39238.742861072533</v>
      </c>
      <c r="Q164">
        <v>0.92500000000000004</v>
      </c>
      <c r="R164" s="22">
        <v>6.9</v>
      </c>
      <c r="S164" s="22"/>
      <c r="Z164" s="22"/>
    </row>
    <row r="165" spans="1:26" x14ac:dyDescent="0.2">
      <c r="A165" s="24" t="s">
        <v>724</v>
      </c>
      <c r="B165" s="8"/>
      <c r="C165" s="2"/>
      <c r="D165" s="4">
        <v>1727</v>
      </c>
      <c r="E165" s="7">
        <v>4583.71</v>
      </c>
      <c r="F165" s="6">
        <v>11997800751</v>
      </c>
      <c r="G165" s="4">
        <v>11062113</v>
      </c>
      <c r="H165" s="2">
        <v>63.7</v>
      </c>
      <c r="I165" s="2"/>
      <c r="J165" s="3">
        <v>0.12239999999999999</v>
      </c>
      <c r="K165" s="3">
        <v>0.72399999999999998</v>
      </c>
      <c r="L165"/>
      <c r="M165">
        <f t="shared" si="6"/>
        <v>0</v>
      </c>
      <c r="N165">
        <v>900</v>
      </c>
      <c r="O165">
        <v>44.1</v>
      </c>
      <c r="P165" s="20">
        <f t="shared" si="5"/>
        <v>1084.5849026311701</v>
      </c>
      <c r="Q165">
        <v>0.38500000000000001</v>
      </c>
      <c r="R165" s="22">
        <v>88.6</v>
      </c>
      <c r="S165" s="22"/>
      <c r="Z165" s="22"/>
    </row>
    <row r="166" spans="1:26" x14ac:dyDescent="0.2">
      <c r="A166" s="8" t="s">
        <v>728</v>
      </c>
      <c r="B166" s="8"/>
      <c r="C166" s="3">
        <v>0.52600000000000002</v>
      </c>
      <c r="D166" s="4">
        <v>244002</v>
      </c>
      <c r="E166" s="2">
        <v>110.96</v>
      </c>
      <c r="F166" s="6">
        <v>1394116310769</v>
      </c>
      <c r="G166" s="4">
        <v>47076781</v>
      </c>
      <c r="H166" s="2">
        <v>2.5</v>
      </c>
      <c r="I166" s="5">
        <v>5.6</v>
      </c>
      <c r="J166" s="3">
        <v>0.1396</v>
      </c>
      <c r="K166" s="3">
        <v>0.57499999999999996</v>
      </c>
      <c r="L166">
        <v>15.15</v>
      </c>
      <c r="M166">
        <f t="shared" si="6"/>
        <v>0</v>
      </c>
      <c r="N166">
        <v>636</v>
      </c>
      <c r="O166">
        <v>34.9</v>
      </c>
      <c r="P166" s="20">
        <f t="shared" si="5"/>
        <v>29613.671137986261</v>
      </c>
      <c r="Q166">
        <v>0.90500000000000003</v>
      </c>
      <c r="R166" s="22">
        <v>9.6</v>
      </c>
      <c r="S166" s="22"/>
      <c r="Z166" s="22"/>
    </row>
    <row r="167" spans="1:26" x14ac:dyDescent="0.2">
      <c r="A167" s="8" t="s">
        <v>731</v>
      </c>
      <c r="B167" s="8"/>
      <c r="C167" s="3">
        <v>0.437</v>
      </c>
      <c r="D167" s="4">
        <v>23362</v>
      </c>
      <c r="E167" s="2">
        <v>155.53</v>
      </c>
      <c r="F167" s="6">
        <v>84008783756</v>
      </c>
      <c r="G167" s="4">
        <v>21803000</v>
      </c>
      <c r="H167" s="2">
        <v>6.4</v>
      </c>
      <c r="I167" s="5">
        <v>0.35</v>
      </c>
      <c r="J167" s="3">
        <v>4.2000000000000003E-2</v>
      </c>
      <c r="K167" s="3">
        <v>0.53900000000000003</v>
      </c>
      <c r="L167">
        <v>27.7</v>
      </c>
      <c r="M167">
        <f t="shared" si="6"/>
        <v>1</v>
      </c>
      <c r="N167">
        <v>1712</v>
      </c>
      <c r="O167">
        <v>37.700000000000003</v>
      </c>
      <c r="P167" s="20">
        <f t="shared" si="5"/>
        <v>3853.0836928863</v>
      </c>
      <c r="Q167">
        <v>0.78200000000000003</v>
      </c>
      <c r="R167" s="21">
        <v>11.2</v>
      </c>
      <c r="S167" s="21"/>
      <c r="Z167" s="21"/>
    </row>
    <row r="168" spans="1:26" x14ac:dyDescent="0.2">
      <c r="A168" s="24" t="s">
        <v>736</v>
      </c>
      <c r="B168" s="8"/>
      <c r="C168" s="3">
        <v>0.28699999999999998</v>
      </c>
      <c r="D168" s="4">
        <v>20000</v>
      </c>
      <c r="E168" s="7">
        <v>1344.19</v>
      </c>
      <c r="F168" s="6">
        <v>18902284476</v>
      </c>
      <c r="G168" s="4">
        <v>42813238</v>
      </c>
      <c r="H168" s="2">
        <v>42.1</v>
      </c>
      <c r="I168" s="5">
        <v>0.41</v>
      </c>
      <c r="J168" s="3">
        <v>0.1653</v>
      </c>
      <c r="K168" s="3">
        <v>0.48399999999999999</v>
      </c>
      <c r="L168">
        <v>31.36</v>
      </c>
      <c r="M168">
        <f t="shared" si="6"/>
        <v>0</v>
      </c>
      <c r="N168">
        <v>250</v>
      </c>
      <c r="O168">
        <v>34.200000000000003</v>
      </c>
      <c r="P168" s="20">
        <f t="shared" si="5"/>
        <v>441.5056033837011</v>
      </c>
      <c r="Q168">
        <v>0.50800000000000001</v>
      </c>
      <c r="R168" s="22">
        <v>52</v>
      </c>
      <c r="S168" s="22"/>
      <c r="Z168" s="22"/>
    </row>
    <row r="169" spans="1:26" x14ac:dyDescent="0.2">
      <c r="A169" s="8" t="s">
        <v>741</v>
      </c>
      <c r="B169" s="8"/>
      <c r="C169" s="3">
        <v>6.0000000000000001E-3</v>
      </c>
      <c r="D169" s="4">
        <v>1738</v>
      </c>
      <c r="E169" s="2">
        <v>294.66000000000003</v>
      </c>
      <c r="F169" s="6">
        <v>3985250737</v>
      </c>
      <c r="G169" s="4">
        <v>581372</v>
      </c>
      <c r="H169" s="2">
        <v>16.899999999999999</v>
      </c>
      <c r="I169" s="2"/>
      <c r="J169" s="3">
        <v>7.3300000000000004E-2</v>
      </c>
      <c r="K169" s="3">
        <v>0.51100000000000001</v>
      </c>
      <c r="L169">
        <v>25.55</v>
      </c>
      <c r="M169">
        <f t="shared" si="6"/>
        <v>1</v>
      </c>
      <c r="N169">
        <v>2331</v>
      </c>
      <c r="P169" s="20">
        <f t="shared" si="5"/>
        <v>6854.9065606874774</v>
      </c>
      <c r="Q169">
        <v>0.73</v>
      </c>
      <c r="R169" s="21">
        <v>41.1</v>
      </c>
      <c r="S169" s="21"/>
      <c r="Z169" s="21"/>
    </row>
    <row r="170" spans="1:26" x14ac:dyDescent="0.2">
      <c r="A170" s="8" t="s">
        <v>745</v>
      </c>
      <c r="B170" s="8"/>
      <c r="C170" s="3">
        <v>7.3999999999999996E-2</v>
      </c>
      <c r="D170" s="4">
        <v>43252</v>
      </c>
      <c r="E170" s="2">
        <v>110.51</v>
      </c>
      <c r="F170" s="6">
        <v>530832908738</v>
      </c>
      <c r="G170" s="4">
        <v>10285453</v>
      </c>
      <c r="H170" s="2">
        <v>2.2000000000000002</v>
      </c>
      <c r="I170" s="2"/>
      <c r="J170" s="3">
        <v>6.4799999999999996E-2</v>
      </c>
      <c r="K170" s="3">
        <v>0.64600000000000002</v>
      </c>
      <c r="L170">
        <v>2.11</v>
      </c>
      <c r="M170">
        <f t="shared" si="6"/>
        <v>0</v>
      </c>
      <c r="N170">
        <v>624</v>
      </c>
      <c r="O170">
        <v>28.9</v>
      </c>
      <c r="P170" s="20">
        <f t="shared" si="5"/>
        <v>51610.066055233539</v>
      </c>
      <c r="Q170">
        <v>0.94699999999999995</v>
      </c>
      <c r="R170" s="22">
        <v>6.9</v>
      </c>
      <c r="S170" s="22"/>
      <c r="Z170" s="22"/>
    </row>
    <row r="171" spans="1:26" x14ac:dyDescent="0.2">
      <c r="A171" s="8" t="s">
        <v>750</v>
      </c>
      <c r="B171" s="8"/>
      <c r="C171" s="3">
        <v>0.38400000000000001</v>
      </c>
      <c r="D171" s="4">
        <v>34477</v>
      </c>
      <c r="E171" s="2">
        <v>99.55</v>
      </c>
      <c r="F171" s="6">
        <v>703082435360</v>
      </c>
      <c r="G171" s="4">
        <v>8574832</v>
      </c>
      <c r="H171" s="2">
        <v>3.7</v>
      </c>
      <c r="I171" s="2"/>
      <c r="J171" s="3">
        <v>4.58E-2</v>
      </c>
      <c r="K171" s="3">
        <v>0.68300000000000005</v>
      </c>
      <c r="L171">
        <v>8.7200000000000006</v>
      </c>
      <c r="M171">
        <f t="shared" si="6"/>
        <v>0</v>
      </c>
      <c r="N171">
        <v>1537</v>
      </c>
      <c r="O171">
        <v>33.1</v>
      </c>
      <c r="P171" s="20">
        <f t="shared" si="5"/>
        <v>81993.727149406535</v>
      </c>
      <c r="Q171">
        <v>0.96199999999999997</v>
      </c>
      <c r="R171" s="21">
        <v>2.7</v>
      </c>
      <c r="S171" s="21"/>
      <c r="Z171" s="21"/>
    </row>
    <row r="172" spans="1:26" x14ac:dyDescent="0.2">
      <c r="A172" s="8" t="s">
        <v>754</v>
      </c>
      <c r="B172" s="8"/>
      <c r="C172" s="3">
        <v>0.75800000000000001</v>
      </c>
      <c r="D172" s="4">
        <v>28830</v>
      </c>
      <c r="E172" s="2">
        <v>143.19999999999999</v>
      </c>
      <c r="F172" s="6">
        <v>40405006007</v>
      </c>
      <c r="G172" s="4">
        <v>17070135</v>
      </c>
      <c r="H172" s="2">
        <v>14</v>
      </c>
      <c r="I172" s="5">
        <v>1.02</v>
      </c>
      <c r="J172" s="3">
        <v>8.3699999999999997E-2</v>
      </c>
      <c r="K172" s="3">
        <v>0.441</v>
      </c>
      <c r="L172"/>
      <c r="M172">
        <f t="shared" si="6"/>
        <v>0</v>
      </c>
      <c r="N172">
        <v>252</v>
      </c>
      <c r="P172" s="20">
        <f t="shared" si="5"/>
        <v>2366.9997927374329</v>
      </c>
      <c r="Q172">
        <v>0.57699999999999996</v>
      </c>
      <c r="R172" s="21"/>
      <c r="S172" s="21"/>
      <c r="Z172" s="21"/>
    </row>
    <row r="173" spans="1:26" x14ac:dyDescent="0.2">
      <c r="A173" s="8" t="s">
        <v>758</v>
      </c>
      <c r="B173" s="8"/>
      <c r="C173" s="3">
        <v>0.34100000000000003</v>
      </c>
      <c r="D173" s="4">
        <v>5310</v>
      </c>
      <c r="E173" s="2">
        <v>148.57</v>
      </c>
      <c r="F173" s="6">
        <v>8116626794</v>
      </c>
      <c r="G173" s="4">
        <v>9321018</v>
      </c>
      <c r="H173" s="2">
        <v>30.4</v>
      </c>
      <c r="I173" s="5">
        <v>0.23</v>
      </c>
      <c r="J173" s="3">
        <v>0.11020000000000001</v>
      </c>
      <c r="K173" s="3">
        <v>0.42</v>
      </c>
      <c r="L173">
        <v>2.7</v>
      </c>
      <c r="M173">
        <f t="shared" si="6"/>
        <v>0</v>
      </c>
      <c r="N173">
        <v>691</v>
      </c>
      <c r="O173">
        <v>34</v>
      </c>
      <c r="P173" s="20">
        <f t="shared" si="5"/>
        <v>870.78758929550395</v>
      </c>
      <c r="Q173">
        <v>0.68500000000000005</v>
      </c>
      <c r="R173" s="21"/>
      <c r="S173" s="21"/>
      <c r="Z173" s="21"/>
    </row>
    <row r="174" spans="1:26" x14ac:dyDescent="0.2">
      <c r="A174" s="24" t="s">
        <v>762</v>
      </c>
      <c r="B174" s="8"/>
      <c r="C174" s="3">
        <v>0.44800000000000001</v>
      </c>
      <c r="D174" s="4">
        <v>11973</v>
      </c>
      <c r="E174" s="2">
        <v>187.43</v>
      </c>
      <c r="F174" s="6">
        <v>63177068175</v>
      </c>
      <c r="G174" s="4">
        <v>58005463</v>
      </c>
      <c r="H174" s="2">
        <v>37.6</v>
      </c>
      <c r="I174" s="5">
        <v>0.09</v>
      </c>
      <c r="J174" s="3">
        <v>1.9800000000000002E-2</v>
      </c>
      <c r="K174" s="3">
        <v>0.83399999999999996</v>
      </c>
      <c r="L174">
        <v>23.49</v>
      </c>
      <c r="M174">
        <f t="shared" si="6"/>
        <v>1</v>
      </c>
      <c r="N174">
        <v>1071</v>
      </c>
      <c r="O174">
        <v>40.5</v>
      </c>
      <c r="P174" s="20">
        <f t="shared" si="5"/>
        <v>1089.1572087787663</v>
      </c>
      <c r="Q174">
        <v>0.54900000000000004</v>
      </c>
      <c r="R174" s="22">
        <v>60.9</v>
      </c>
      <c r="S174" s="22"/>
      <c r="Z174" s="22"/>
    </row>
    <row r="175" spans="1:26" x14ac:dyDescent="0.2">
      <c r="A175" s="8" t="s">
        <v>767</v>
      </c>
      <c r="B175" s="8"/>
      <c r="C175" s="3">
        <v>0.433</v>
      </c>
      <c r="D175" s="4">
        <v>283763</v>
      </c>
      <c r="E175" s="2">
        <v>113.27</v>
      </c>
      <c r="F175" s="6">
        <v>543649976166</v>
      </c>
      <c r="G175" s="4">
        <v>69625582</v>
      </c>
      <c r="H175" s="2">
        <v>7.8</v>
      </c>
      <c r="I175" s="5">
        <v>1.06</v>
      </c>
      <c r="J175" s="3">
        <v>7.4999999999999997E-3</v>
      </c>
      <c r="K175" s="3">
        <v>0.67300000000000004</v>
      </c>
      <c r="L175">
        <v>26.93</v>
      </c>
      <c r="M175">
        <f t="shared" si="6"/>
        <v>1</v>
      </c>
      <c r="N175">
        <v>1622</v>
      </c>
      <c r="O175">
        <v>35.1</v>
      </c>
      <c r="P175" s="20">
        <f t="shared" si="5"/>
        <v>7808.1929163048144</v>
      </c>
      <c r="Q175">
        <v>0.8</v>
      </c>
      <c r="R175" s="22">
        <v>7.5</v>
      </c>
      <c r="S175" s="22"/>
      <c r="Z175" s="22"/>
    </row>
    <row r="176" spans="1:26" x14ac:dyDescent="0.2">
      <c r="A176" s="8" t="s">
        <v>772</v>
      </c>
      <c r="B176" s="8"/>
      <c r="C176" s="3">
        <v>0.25600000000000001</v>
      </c>
      <c r="D176" s="2">
        <v>495</v>
      </c>
      <c r="E176" s="2">
        <v>145.38</v>
      </c>
      <c r="F176" s="6">
        <v>1673540300</v>
      </c>
      <c r="G176" s="4">
        <v>3500000</v>
      </c>
      <c r="H176" s="2">
        <v>39.299999999999997</v>
      </c>
      <c r="I176" s="5">
        <v>0.6</v>
      </c>
      <c r="J176" s="3">
        <v>4.5499999999999999E-2</v>
      </c>
      <c r="K176" s="3">
        <v>0.67300000000000004</v>
      </c>
      <c r="L176">
        <v>28.27</v>
      </c>
      <c r="M176">
        <f t="shared" si="6"/>
        <v>1</v>
      </c>
      <c r="N176">
        <v>1500</v>
      </c>
      <c r="O176">
        <v>28.7</v>
      </c>
      <c r="P176" s="20">
        <f t="shared" si="5"/>
        <v>478.15437142857144</v>
      </c>
      <c r="Q176">
        <v>0.60699999999999998</v>
      </c>
      <c r="R176" s="21"/>
      <c r="S176" s="21"/>
      <c r="Z176" s="21"/>
    </row>
    <row r="177" spans="1:26" x14ac:dyDescent="0.2">
      <c r="A177" s="24" t="s">
        <v>775</v>
      </c>
      <c r="B177" s="8"/>
      <c r="C177" s="3">
        <v>0.70199999999999996</v>
      </c>
      <c r="D177" s="4">
        <v>3000</v>
      </c>
      <c r="E177" s="2">
        <v>113.3</v>
      </c>
      <c r="F177" s="6">
        <v>5459979417</v>
      </c>
      <c r="G177" s="4">
        <v>8082366</v>
      </c>
      <c r="H177" s="2">
        <v>47.4</v>
      </c>
      <c r="I177" s="5">
        <v>0.34</v>
      </c>
      <c r="J177" s="3">
        <v>2.0400000000000001E-2</v>
      </c>
      <c r="K177" s="3">
        <v>0.77600000000000002</v>
      </c>
      <c r="L177">
        <v>29.48</v>
      </c>
      <c r="M177">
        <f t="shared" si="6"/>
        <v>1</v>
      </c>
      <c r="N177">
        <v>1168</v>
      </c>
      <c r="O177">
        <v>42.5</v>
      </c>
      <c r="P177" s="20">
        <f t="shared" si="5"/>
        <v>675.54221338157663</v>
      </c>
      <c r="Q177">
        <v>0.53900000000000003</v>
      </c>
      <c r="R177" s="22">
        <v>65.3</v>
      </c>
      <c r="S177" s="22"/>
      <c r="Z177" s="22"/>
    </row>
    <row r="178" spans="1:26" x14ac:dyDescent="0.2">
      <c r="A178" s="8" t="s">
        <v>778</v>
      </c>
      <c r="B178" s="8"/>
      <c r="C178" s="3">
        <v>0.45800000000000002</v>
      </c>
      <c r="D178" s="2">
        <v>128</v>
      </c>
      <c r="E178" s="2">
        <v>121.09</v>
      </c>
      <c r="F178" s="6">
        <v>450353314</v>
      </c>
      <c r="G178" s="4">
        <v>100209</v>
      </c>
      <c r="H178" s="2">
        <v>13.4</v>
      </c>
      <c r="I178" s="2"/>
      <c r="J178" s="3">
        <v>1.12E-2</v>
      </c>
      <c r="K178" s="3">
        <v>0.59799999999999998</v>
      </c>
      <c r="L178"/>
      <c r="M178">
        <f t="shared" si="6"/>
        <v>0</v>
      </c>
      <c r="O178">
        <v>33.5</v>
      </c>
      <c r="P178" s="20">
        <f t="shared" si="5"/>
        <v>4494.1403865920229</v>
      </c>
      <c r="Q178">
        <v>0.745</v>
      </c>
      <c r="R178" s="22">
        <v>20.9</v>
      </c>
      <c r="S178" s="22"/>
      <c r="Z178" s="22"/>
    </row>
    <row r="179" spans="1:26" x14ac:dyDescent="0.2">
      <c r="A179" s="8" t="s">
        <v>783</v>
      </c>
      <c r="B179" s="8"/>
      <c r="C179" s="3">
        <v>0.105</v>
      </c>
      <c r="D179" s="4">
        <v>43868</v>
      </c>
      <c r="E179" s="2">
        <v>141.75</v>
      </c>
      <c r="F179" s="6">
        <v>24100202834</v>
      </c>
      <c r="G179" s="4">
        <v>1394973</v>
      </c>
      <c r="H179" s="2">
        <v>16.399999999999999</v>
      </c>
      <c r="I179" s="5">
        <v>2.25</v>
      </c>
      <c r="J179" s="3">
        <v>2.69E-2</v>
      </c>
      <c r="K179" s="3">
        <v>0.6</v>
      </c>
      <c r="L179"/>
      <c r="M179">
        <f t="shared" si="6"/>
        <v>0</v>
      </c>
      <c r="N179">
        <v>2200</v>
      </c>
      <c r="P179" s="20">
        <f t="shared" si="5"/>
        <v>17276.465447001483</v>
      </c>
      <c r="Q179">
        <v>0.81</v>
      </c>
      <c r="R179" s="22">
        <v>47</v>
      </c>
      <c r="S179" s="22"/>
      <c r="Z179" s="22"/>
    </row>
    <row r="180" spans="1:26" x14ac:dyDescent="0.2">
      <c r="A180" s="24" t="s">
        <v>788</v>
      </c>
      <c r="B180" s="8"/>
      <c r="C180" s="3">
        <v>0.64800000000000002</v>
      </c>
      <c r="D180" s="4">
        <v>29937</v>
      </c>
      <c r="E180" s="2">
        <v>155.33000000000001</v>
      </c>
      <c r="F180" s="6">
        <v>38797709924</v>
      </c>
      <c r="G180" s="4">
        <v>11694719</v>
      </c>
      <c r="H180" s="2">
        <v>14.6</v>
      </c>
      <c r="I180" s="5">
        <v>0.47</v>
      </c>
      <c r="J180" s="3">
        <v>0.16020000000000001</v>
      </c>
      <c r="K180" s="3">
        <v>0.46100000000000002</v>
      </c>
      <c r="L180">
        <v>21.37</v>
      </c>
      <c r="M180">
        <f t="shared" si="6"/>
        <v>1</v>
      </c>
      <c r="N180">
        <v>207</v>
      </c>
      <c r="O180">
        <v>32.799999999999997</v>
      </c>
      <c r="P180" s="20">
        <f t="shared" si="5"/>
        <v>3317.5410135121674</v>
      </c>
      <c r="Q180">
        <v>0.73099999999999998</v>
      </c>
      <c r="R180" s="22">
        <v>31.6</v>
      </c>
      <c r="S180" s="22"/>
      <c r="Z180" s="22"/>
    </row>
    <row r="181" spans="1:26" x14ac:dyDescent="0.2">
      <c r="A181" s="8" t="s">
        <v>792</v>
      </c>
      <c r="B181" s="8"/>
      <c r="C181" s="3">
        <v>0.498</v>
      </c>
      <c r="D181" s="4">
        <v>372725</v>
      </c>
      <c r="E181" s="2">
        <v>234.44</v>
      </c>
      <c r="F181" s="6">
        <v>754411708203</v>
      </c>
      <c r="G181" s="4">
        <v>83429615</v>
      </c>
      <c r="H181" s="2">
        <v>9.1</v>
      </c>
      <c r="I181" s="5">
        <v>3.45</v>
      </c>
      <c r="J181" s="3">
        <v>0.13489999999999999</v>
      </c>
      <c r="K181" s="3">
        <v>0.52800000000000002</v>
      </c>
      <c r="L181">
        <v>13.19</v>
      </c>
      <c r="M181">
        <f t="shared" si="6"/>
        <v>0</v>
      </c>
      <c r="N181">
        <v>593</v>
      </c>
      <c r="O181">
        <v>41.9</v>
      </c>
      <c r="P181" s="20">
        <f t="shared" si="5"/>
        <v>9042.4929828934237</v>
      </c>
      <c r="Q181">
        <v>0.83799999999999997</v>
      </c>
      <c r="R181" s="21"/>
      <c r="S181" s="21"/>
      <c r="Z181" s="21"/>
    </row>
    <row r="182" spans="1:26" x14ac:dyDescent="0.2">
      <c r="A182" s="8" t="s">
        <v>798</v>
      </c>
      <c r="B182" s="8"/>
      <c r="C182" s="3">
        <v>0.72</v>
      </c>
      <c r="D182" s="4">
        <v>70630</v>
      </c>
      <c r="E182" s="2"/>
      <c r="F182" s="6">
        <v>40761142857</v>
      </c>
      <c r="G182" s="4">
        <v>5942089</v>
      </c>
      <c r="H182" s="2">
        <v>39.299999999999997</v>
      </c>
      <c r="I182" s="5">
        <v>0.88</v>
      </c>
      <c r="J182" s="3">
        <v>3.9100000000000003E-2</v>
      </c>
      <c r="K182" s="3">
        <v>0.64500000000000002</v>
      </c>
      <c r="L182">
        <v>16.440000000000001</v>
      </c>
      <c r="M182">
        <f t="shared" si="6"/>
        <v>0</v>
      </c>
      <c r="N182">
        <v>161</v>
      </c>
      <c r="P182" s="20">
        <f t="shared" si="5"/>
        <v>6859.7328072669388</v>
      </c>
      <c r="Q182">
        <v>0.745</v>
      </c>
      <c r="R182" s="21"/>
      <c r="S182" s="21"/>
      <c r="Z182" s="21"/>
    </row>
    <row r="183" spans="1:26" x14ac:dyDescent="0.2">
      <c r="A183" s="8" t="s">
        <v>803</v>
      </c>
      <c r="B183" s="8"/>
      <c r="C183" s="3">
        <v>0.6</v>
      </c>
      <c r="D183" s="2">
        <v>11</v>
      </c>
      <c r="E183" s="2"/>
      <c r="F183" s="6">
        <v>47271463</v>
      </c>
      <c r="G183" s="4">
        <v>11646</v>
      </c>
      <c r="H183" s="2">
        <v>20.6</v>
      </c>
      <c r="I183" s="2"/>
      <c r="J183" s="2"/>
      <c r="K183" s="2"/>
      <c r="L183"/>
      <c r="M183">
        <f t="shared" si="6"/>
        <v>0</v>
      </c>
      <c r="O183">
        <v>39.1</v>
      </c>
      <c r="P183" s="20">
        <f t="shared" si="5"/>
        <v>4059.0299673707709</v>
      </c>
      <c r="Q183">
        <v>0.64100000000000001</v>
      </c>
      <c r="R183" s="21"/>
      <c r="S183" s="21"/>
      <c r="Z183" s="21"/>
    </row>
    <row r="184" spans="1:26" x14ac:dyDescent="0.2">
      <c r="A184" s="24" t="s">
        <v>807</v>
      </c>
      <c r="B184" s="8"/>
      <c r="C184" s="3">
        <v>0.71899999999999997</v>
      </c>
      <c r="D184" s="4">
        <v>5680</v>
      </c>
      <c r="E184" s="2">
        <v>173.87</v>
      </c>
      <c r="F184" s="6">
        <v>34387229486</v>
      </c>
      <c r="G184" s="4">
        <v>44269594</v>
      </c>
      <c r="H184" s="2">
        <v>33.799999999999997</v>
      </c>
      <c r="I184" s="5">
        <v>0.01</v>
      </c>
      <c r="J184" s="3">
        <v>1.84E-2</v>
      </c>
      <c r="K184" s="3">
        <v>0.70299999999999996</v>
      </c>
      <c r="L184">
        <v>26.52</v>
      </c>
      <c r="M184">
        <f t="shared" si="6"/>
        <v>1</v>
      </c>
      <c r="N184">
        <v>1180</v>
      </c>
      <c r="O184">
        <v>42.7</v>
      </c>
      <c r="P184" s="20">
        <f t="shared" si="5"/>
        <v>776.76857587625489</v>
      </c>
      <c r="Q184">
        <v>0.52500000000000002</v>
      </c>
      <c r="R184" s="22">
        <v>76.599999999999994</v>
      </c>
      <c r="S184" s="22"/>
      <c r="Z184" s="22"/>
    </row>
    <row r="185" spans="1:26" x14ac:dyDescent="0.2">
      <c r="A185" s="8" t="s">
        <v>812</v>
      </c>
      <c r="B185" s="8"/>
      <c r="C185" s="3">
        <v>0.71699999999999997</v>
      </c>
      <c r="D185" s="4">
        <v>202250</v>
      </c>
      <c r="E185" s="2">
        <v>281.66000000000003</v>
      </c>
      <c r="F185" s="6">
        <v>153781069118</v>
      </c>
      <c r="G185" s="4">
        <v>44385155</v>
      </c>
      <c r="H185" s="2">
        <v>7.5</v>
      </c>
      <c r="I185" s="5">
        <v>0.84</v>
      </c>
      <c r="J185" s="3">
        <v>8.8800000000000004E-2</v>
      </c>
      <c r="K185" s="3">
        <v>0.54200000000000004</v>
      </c>
      <c r="L185">
        <v>9.7100000000000009</v>
      </c>
      <c r="M185">
        <f t="shared" si="6"/>
        <v>0</v>
      </c>
      <c r="N185">
        <v>565</v>
      </c>
      <c r="O185">
        <v>25.6</v>
      </c>
      <c r="P185" s="20">
        <f t="shared" si="5"/>
        <v>3464.696002931611</v>
      </c>
      <c r="Q185">
        <v>0.77300000000000002</v>
      </c>
      <c r="R185" s="22">
        <v>31.1</v>
      </c>
      <c r="S185" s="22"/>
      <c r="Z185" s="22"/>
    </row>
    <row r="186" spans="1:26" x14ac:dyDescent="0.2">
      <c r="A186" s="8" t="s">
        <v>817</v>
      </c>
      <c r="B186" s="8"/>
      <c r="C186" s="3">
        <v>5.5E-2</v>
      </c>
      <c r="D186" s="4">
        <v>206324</v>
      </c>
      <c r="E186" s="2">
        <v>114.52</v>
      </c>
      <c r="F186" s="6">
        <v>421142267938</v>
      </c>
      <c r="G186" s="4">
        <v>9770529</v>
      </c>
      <c r="H186" s="2">
        <v>6.5</v>
      </c>
      <c r="I186" s="2"/>
      <c r="J186" s="3">
        <v>2.35E-2</v>
      </c>
      <c r="K186" s="3">
        <v>0.82099999999999995</v>
      </c>
      <c r="L186">
        <v>32.15</v>
      </c>
      <c r="M186">
        <f t="shared" si="6"/>
        <v>0</v>
      </c>
      <c r="N186">
        <v>78</v>
      </c>
      <c r="O186">
        <v>26</v>
      </c>
      <c r="P186" s="20">
        <f t="shared" si="5"/>
        <v>43103.323058352318</v>
      </c>
      <c r="Q186">
        <v>0.91100000000000003</v>
      </c>
      <c r="R186" s="22">
        <v>11.5</v>
      </c>
      <c r="S186" s="22"/>
      <c r="Z186" s="22"/>
    </row>
    <row r="187" spans="1:26" x14ac:dyDescent="0.2">
      <c r="A187" s="8" t="s">
        <v>822</v>
      </c>
      <c r="B187" s="8"/>
      <c r="C187" s="3">
        <v>0.71699999999999997</v>
      </c>
      <c r="D187" s="4">
        <v>379025</v>
      </c>
      <c r="E187" s="2">
        <v>119.62</v>
      </c>
      <c r="F187" s="6">
        <v>2827113184696</v>
      </c>
      <c r="G187" s="4">
        <v>66834405</v>
      </c>
      <c r="H187" s="2">
        <v>3.6</v>
      </c>
      <c r="I187" s="5">
        <v>10.130000000000001</v>
      </c>
      <c r="J187" s="3">
        <v>3.85E-2</v>
      </c>
      <c r="K187" s="3">
        <v>0.628</v>
      </c>
      <c r="L187">
        <v>10.43</v>
      </c>
      <c r="M187">
        <f t="shared" si="6"/>
        <v>0</v>
      </c>
      <c r="N187">
        <v>1220</v>
      </c>
      <c r="O187">
        <v>32.6</v>
      </c>
      <c r="P187" s="20">
        <f t="shared" si="5"/>
        <v>42300.267125831371</v>
      </c>
      <c r="Q187">
        <v>0.92900000000000005</v>
      </c>
      <c r="R187" s="22">
        <v>5</v>
      </c>
      <c r="S187" s="22"/>
      <c r="Z187" s="22"/>
    </row>
    <row r="188" spans="1:26" x14ac:dyDescent="0.2">
      <c r="A188" s="8" t="s">
        <v>826</v>
      </c>
      <c r="B188" s="8"/>
      <c r="C188" s="3">
        <v>0.44400000000000001</v>
      </c>
      <c r="D188" s="4">
        <v>5006302</v>
      </c>
      <c r="E188" s="2">
        <v>117.24</v>
      </c>
      <c r="F188" s="6">
        <v>21427700000000</v>
      </c>
      <c r="G188" s="4">
        <v>328239523</v>
      </c>
      <c r="H188" s="2">
        <v>5.6</v>
      </c>
      <c r="I188" s="5">
        <v>7.25</v>
      </c>
      <c r="J188" s="3">
        <v>0.14699999999999999</v>
      </c>
      <c r="K188" s="3">
        <v>0.62</v>
      </c>
      <c r="L188">
        <v>8.0399999999999991</v>
      </c>
      <c r="M188">
        <f t="shared" si="6"/>
        <v>0</v>
      </c>
      <c r="N188">
        <v>715</v>
      </c>
      <c r="O188">
        <v>39.799999999999997</v>
      </c>
      <c r="P188" s="20">
        <f t="shared" si="5"/>
        <v>65280.682241303402</v>
      </c>
      <c r="Q188">
        <v>0.92100000000000004</v>
      </c>
      <c r="R188" s="22">
        <v>7.9</v>
      </c>
      <c r="S188" s="22"/>
      <c r="Z188" s="22"/>
    </row>
    <row r="189" spans="1:26" x14ac:dyDescent="0.2">
      <c r="A189" s="8" t="s">
        <v>830</v>
      </c>
      <c r="B189" s="8"/>
      <c r="C189" s="3">
        <v>0.82599999999999996</v>
      </c>
      <c r="D189" s="4">
        <v>6766</v>
      </c>
      <c r="E189" s="2">
        <v>202.92</v>
      </c>
      <c r="F189" s="6">
        <v>56045912952</v>
      </c>
      <c r="G189" s="4">
        <v>3461734</v>
      </c>
      <c r="H189" s="2">
        <v>6.4</v>
      </c>
      <c r="I189" s="5">
        <v>1.66</v>
      </c>
      <c r="J189" s="3">
        <v>8.7300000000000003E-2</v>
      </c>
      <c r="K189" s="3">
        <v>0.64</v>
      </c>
      <c r="L189">
        <v>20.39</v>
      </c>
      <c r="M189">
        <f t="shared" si="6"/>
        <v>1</v>
      </c>
      <c r="N189">
        <v>1300</v>
      </c>
      <c r="O189">
        <v>40.799999999999997</v>
      </c>
      <c r="P189" s="20">
        <f t="shared" si="5"/>
        <v>16190.126957183886</v>
      </c>
      <c r="Q189">
        <v>0.80900000000000005</v>
      </c>
      <c r="R189" s="22">
        <v>16.3</v>
      </c>
      <c r="S189" s="22"/>
      <c r="Z189" s="22"/>
    </row>
    <row r="190" spans="1:26" x14ac:dyDescent="0.2">
      <c r="A190" s="8" t="s">
        <v>834</v>
      </c>
      <c r="B190" s="8"/>
      <c r="C190" s="3">
        <v>0.629</v>
      </c>
      <c r="D190" s="4">
        <v>91811</v>
      </c>
      <c r="E190" s="2"/>
      <c r="F190" s="6">
        <v>57921286440</v>
      </c>
      <c r="G190" s="4">
        <v>33580650</v>
      </c>
      <c r="H190" s="2">
        <v>19.100000000000001</v>
      </c>
      <c r="I190" s="5">
        <v>0.24</v>
      </c>
      <c r="J190" s="3">
        <v>5.9200000000000003E-2</v>
      </c>
      <c r="K190" s="3">
        <v>0.65100000000000002</v>
      </c>
      <c r="L190">
        <v>14.3</v>
      </c>
      <c r="M190">
        <f t="shared" si="6"/>
        <v>0</v>
      </c>
      <c r="N190">
        <v>206</v>
      </c>
      <c r="P190" s="20">
        <f t="shared" si="5"/>
        <v>1724.8411344032947</v>
      </c>
      <c r="Q190">
        <v>0.72699999999999998</v>
      </c>
      <c r="R190" s="22">
        <v>28.7</v>
      </c>
      <c r="S190" s="22"/>
      <c r="Z190" s="22"/>
    </row>
    <row r="191" spans="1:26" x14ac:dyDescent="0.2">
      <c r="A191" s="8" t="s">
        <v>839</v>
      </c>
      <c r="B191" s="8"/>
      <c r="C191" s="3">
        <v>0.153</v>
      </c>
      <c r="D191" s="2">
        <v>147</v>
      </c>
      <c r="E191" s="2">
        <v>117.13</v>
      </c>
      <c r="F191" s="6">
        <v>917058851</v>
      </c>
      <c r="G191" s="4">
        <v>299882</v>
      </c>
      <c r="H191" s="2">
        <v>22.3</v>
      </c>
      <c r="I191" s="5">
        <v>1.56</v>
      </c>
      <c r="J191" s="3">
        <v>4.3900000000000002E-2</v>
      </c>
      <c r="K191" s="3">
        <v>0.69899999999999995</v>
      </c>
      <c r="L191"/>
      <c r="M191">
        <f t="shared" si="6"/>
        <v>0</v>
      </c>
      <c r="N191">
        <v>2000</v>
      </c>
      <c r="O191">
        <v>32.299999999999997</v>
      </c>
      <c r="P191" s="20">
        <f t="shared" si="5"/>
        <v>3058.065675832494</v>
      </c>
      <c r="Q191">
        <v>0.60699999999999998</v>
      </c>
      <c r="R191" s="22">
        <v>25.5</v>
      </c>
      <c r="S191" s="22"/>
      <c r="Z191" s="22"/>
    </row>
    <row r="192" spans="1:26" x14ac:dyDescent="0.2">
      <c r="A192" s="8" t="s">
        <v>843</v>
      </c>
      <c r="B192" s="8"/>
      <c r="C192" s="3">
        <v>0.245</v>
      </c>
      <c r="D192" s="4">
        <v>164175</v>
      </c>
      <c r="E192" s="7">
        <v>2740.27</v>
      </c>
      <c r="F192" s="6">
        <v>482359318768</v>
      </c>
      <c r="G192" s="4">
        <v>28515829</v>
      </c>
      <c r="H192" s="2">
        <v>21.4</v>
      </c>
      <c r="I192" s="5">
        <v>0.01</v>
      </c>
      <c r="J192" s="3">
        <v>8.7999999999999995E-2</v>
      </c>
      <c r="K192" s="3">
        <v>0.59699999999999998</v>
      </c>
      <c r="L192"/>
      <c r="M192">
        <f t="shared" si="6"/>
        <v>0</v>
      </c>
      <c r="N192">
        <v>2044</v>
      </c>
      <c r="P192" s="20">
        <f t="shared" si="5"/>
        <v>16915.493453407929</v>
      </c>
      <c r="Q192">
        <v>0.69099999999999995</v>
      </c>
      <c r="R192" s="21"/>
      <c r="S192" s="21"/>
      <c r="Z192" s="21"/>
    </row>
    <row r="193" spans="1:26" x14ac:dyDescent="0.2">
      <c r="A193" s="8" t="s">
        <v>847</v>
      </c>
      <c r="B193" s="8"/>
      <c r="C193" s="3">
        <v>0.39300000000000002</v>
      </c>
      <c r="D193" s="4">
        <v>192668</v>
      </c>
      <c r="E193" s="2">
        <v>163.52000000000001</v>
      </c>
      <c r="F193" s="6">
        <v>261921244843</v>
      </c>
      <c r="G193" s="4">
        <v>96462106</v>
      </c>
      <c r="H193" s="2">
        <v>16.5</v>
      </c>
      <c r="I193" s="5">
        <v>0.73</v>
      </c>
      <c r="J193" s="3">
        <v>2.01E-2</v>
      </c>
      <c r="K193" s="3">
        <v>0.77400000000000002</v>
      </c>
      <c r="L193">
        <v>24.66</v>
      </c>
      <c r="M193">
        <f t="shared" si="6"/>
        <v>1</v>
      </c>
      <c r="N193">
        <v>1821</v>
      </c>
      <c r="O193">
        <v>36.799999999999997</v>
      </c>
      <c r="P193" s="20">
        <f t="shared" si="5"/>
        <v>2715.2760364054252</v>
      </c>
      <c r="Q193">
        <v>0.70299999999999996</v>
      </c>
      <c r="R193" s="22">
        <v>10</v>
      </c>
      <c r="S193" s="22"/>
      <c r="Z193" s="22"/>
    </row>
    <row r="194" spans="1:26" x14ac:dyDescent="0.2">
      <c r="A194" s="8" t="s">
        <v>853</v>
      </c>
      <c r="B194" s="8"/>
      <c r="C194" s="3">
        <v>0.44600000000000001</v>
      </c>
      <c r="D194" s="4">
        <v>10609</v>
      </c>
      <c r="E194" s="2">
        <v>157.58000000000001</v>
      </c>
      <c r="F194" s="6">
        <v>26914402224</v>
      </c>
      <c r="G194" s="4">
        <v>29161922</v>
      </c>
      <c r="H194" s="2">
        <v>42.9</v>
      </c>
      <c r="I194" s="2"/>
      <c r="J194" s="3">
        <v>0.12909999999999999</v>
      </c>
      <c r="K194" s="3">
        <v>0.38</v>
      </c>
      <c r="L194"/>
      <c r="M194">
        <f t="shared" si="6"/>
        <v>0</v>
      </c>
      <c r="N194">
        <v>167</v>
      </c>
      <c r="O194">
        <v>36.700000000000003</v>
      </c>
      <c r="P194" s="20">
        <f t="shared" si="5"/>
        <v>922.92964174309225</v>
      </c>
      <c r="Q194">
        <v>0.45500000000000002</v>
      </c>
      <c r="R194" s="22">
        <v>71.2</v>
      </c>
      <c r="S194" s="22"/>
      <c r="Z194" s="22"/>
    </row>
    <row r="195" spans="1:26" x14ac:dyDescent="0.2">
      <c r="A195" s="24" t="s">
        <v>857</v>
      </c>
      <c r="B195" s="8"/>
      <c r="C195" s="3">
        <v>0.32100000000000001</v>
      </c>
      <c r="D195" s="4">
        <v>5141</v>
      </c>
      <c r="E195" s="2">
        <v>212.31</v>
      </c>
      <c r="F195" s="6">
        <v>23064722446</v>
      </c>
      <c r="G195" s="4">
        <v>17861030</v>
      </c>
      <c r="H195" s="2">
        <v>40.4</v>
      </c>
      <c r="I195" s="5">
        <v>0.24</v>
      </c>
      <c r="J195" s="3">
        <v>0.1143</v>
      </c>
      <c r="K195" s="3">
        <v>0.746</v>
      </c>
      <c r="L195">
        <v>26.75</v>
      </c>
      <c r="M195">
        <f t="shared" si="6"/>
        <v>1</v>
      </c>
      <c r="N195">
        <v>1020</v>
      </c>
      <c r="O195">
        <v>55.9</v>
      </c>
      <c r="P195" s="20">
        <f t="shared" ref="P195:P196" si="7">F195/G195</f>
        <v>1291.3433573539712</v>
      </c>
      <c r="Q195">
        <v>0.56499999999999995</v>
      </c>
      <c r="R195" s="22">
        <v>76</v>
      </c>
      <c r="S195" s="22"/>
      <c r="Z195" s="22"/>
    </row>
    <row r="196" spans="1:26" x14ac:dyDescent="0.2">
      <c r="A196" s="24" t="s">
        <v>861</v>
      </c>
      <c r="B196" s="8"/>
      <c r="C196" s="3">
        <v>0.41899999999999998</v>
      </c>
      <c r="D196" s="4">
        <v>10983</v>
      </c>
      <c r="E196" s="2">
        <v>105.51</v>
      </c>
      <c r="F196" s="6">
        <v>21440758800</v>
      </c>
      <c r="G196" s="4">
        <v>14645468</v>
      </c>
      <c r="H196" s="2">
        <v>33.9</v>
      </c>
      <c r="I196" s="2"/>
      <c r="J196" s="3">
        <v>4.9500000000000002E-2</v>
      </c>
      <c r="K196" s="3">
        <v>0.83099999999999996</v>
      </c>
      <c r="L196">
        <v>25.37</v>
      </c>
      <c r="M196">
        <f t="shared" si="6"/>
        <v>1</v>
      </c>
      <c r="N196">
        <v>657</v>
      </c>
      <c r="O196">
        <v>50.3</v>
      </c>
      <c r="P196" s="20">
        <f t="shared" si="7"/>
        <v>1463.9859101805419</v>
      </c>
      <c r="Q196">
        <v>0.59299999999999997</v>
      </c>
      <c r="R196" s="22">
        <v>77.8</v>
      </c>
      <c r="S196" s="22"/>
      <c r="Z196" s="22"/>
    </row>
  </sheetData>
  <conditionalFormatting sqref="M2:N196">
    <cfRule type="cellIs" dxfId="3" priority="1" operator="between">
      <formula>20</formula>
      <formula>30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A983-4718-694B-ADDC-9EF188DDC30D}">
  <sheetPr codeName="Sheet2"/>
  <dimension ref="A1:S199"/>
  <sheetViews>
    <sheetView topLeftCell="N1" workbookViewId="0">
      <selection activeCell="N158" sqref="N158"/>
    </sheetView>
  </sheetViews>
  <sheetFormatPr baseColWidth="10" defaultRowHeight="16" x14ac:dyDescent="0.2"/>
  <cols>
    <col min="2" max="2" width="19" customWidth="1"/>
    <col min="3" max="3" width="20.33203125" customWidth="1"/>
    <col min="4" max="4" width="11.5" customWidth="1"/>
    <col min="5" max="5" width="18.1640625" customWidth="1"/>
    <col min="7" max="7" width="14.1640625" customWidth="1"/>
    <col min="8" max="8" width="15.1640625" customWidth="1"/>
    <col min="9" max="9" width="18.33203125" customWidth="1"/>
    <col min="10" max="10" width="30.6640625" customWidth="1"/>
    <col min="11" max="11" width="13.5" customWidth="1"/>
    <col min="12" max="12" width="17.1640625" customWidth="1"/>
    <col min="13" max="13" width="25.83203125" customWidth="1"/>
    <col min="15" max="15" width="14.1640625" customWidth="1"/>
    <col min="17" max="17" width="22.1640625" customWidth="1"/>
    <col min="18" max="18" width="17.33203125" customWidth="1"/>
  </cols>
  <sheetData>
    <row r="1" spans="1:19" x14ac:dyDescent="0.2">
      <c r="A1" t="s">
        <v>0</v>
      </c>
      <c r="B1" t="s">
        <v>3</v>
      </c>
      <c r="C1" t="s">
        <v>958</v>
      </c>
      <c r="D1" t="s">
        <v>10</v>
      </c>
      <c r="E1" s="132" t="s">
        <v>16</v>
      </c>
      <c r="F1" s="132" t="s">
        <v>27</v>
      </c>
      <c r="G1" s="132" t="s">
        <v>19</v>
      </c>
      <c r="H1" s="132" t="s">
        <v>23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s="132" t="s">
        <v>1321</v>
      </c>
      <c r="O1" t="s">
        <v>1322</v>
      </c>
      <c r="P1" t="s">
        <v>1423</v>
      </c>
      <c r="Q1" t="s">
        <v>2546</v>
      </c>
      <c r="R1" t="s">
        <v>2547</v>
      </c>
      <c r="S1" t="s">
        <v>959</v>
      </c>
    </row>
    <row r="2" spans="1:19" x14ac:dyDescent="0.2">
      <c r="A2" t="s">
        <v>35</v>
      </c>
      <c r="B2">
        <v>0.58099999999999996</v>
      </c>
      <c r="C2">
        <v>8672</v>
      </c>
      <c r="D2">
        <v>149.9</v>
      </c>
      <c r="E2">
        <v>19101353833</v>
      </c>
      <c r="F2">
        <v>38041754</v>
      </c>
      <c r="G2">
        <v>47.9</v>
      </c>
      <c r="H2">
        <v>0.43</v>
      </c>
      <c r="I2">
        <v>0.11119999999999999</v>
      </c>
      <c r="J2">
        <v>0.48899999999999999</v>
      </c>
      <c r="K2">
        <v>26.245119870131301</v>
      </c>
      <c r="L2">
        <f>IF(AND(20&lt;K2,K2&lt;30),1,0)</f>
        <v>1</v>
      </c>
      <c r="M2">
        <v>327</v>
      </c>
      <c r="N2">
        <v>41.575333873543897</v>
      </c>
      <c r="O2">
        <v>502.115486919977</v>
      </c>
      <c r="P2">
        <v>0.47799999999999998</v>
      </c>
      <c r="Q2" cm="1">
        <f t="array" ref="Q2:Q196">LN(O2:O196)</f>
        <v>6.2188301468589042</v>
      </c>
      <c r="R2">
        <f>LN(G2)</f>
        <v>3.8691155044168695</v>
      </c>
      <c r="S2">
        <v>82.6</v>
      </c>
    </row>
    <row r="3" spans="1:19" x14ac:dyDescent="0.2">
      <c r="A3" t="s">
        <v>40</v>
      </c>
      <c r="B3">
        <v>0.43099999999999999</v>
      </c>
      <c r="C3">
        <v>4536</v>
      </c>
      <c r="D3">
        <v>119.05</v>
      </c>
      <c r="E3">
        <v>15278077447</v>
      </c>
      <c r="F3">
        <v>2854191</v>
      </c>
      <c r="G3">
        <v>7.8</v>
      </c>
      <c r="H3">
        <v>1.1200000000000001</v>
      </c>
      <c r="I3">
        <v>0.12330000000000001</v>
      </c>
      <c r="J3">
        <v>0.55700000000000005</v>
      </c>
      <c r="K3">
        <v>15.97</v>
      </c>
      <c r="L3">
        <f t="shared" ref="L3:L66" si="0">IF(AND(20&lt;K3,K3&lt;30),1,0)</f>
        <v>0</v>
      </c>
      <c r="M3">
        <v>1485</v>
      </c>
      <c r="N3">
        <v>29.4</v>
      </c>
      <c r="O3">
        <v>5352.8574110842601</v>
      </c>
      <c r="P3">
        <v>0.79600000000000004</v>
      </c>
      <c r="Q3">
        <v>8.5853857928415671</v>
      </c>
      <c r="R3">
        <f t="shared" ref="R3:R66" si="1">LN(G3)</f>
        <v>2.0541237336955462</v>
      </c>
      <c r="S3">
        <v>33.1</v>
      </c>
    </row>
    <row r="4" spans="1:19" x14ac:dyDescent="0.2">
      <c r="A4" t="s">
        <v>45</v>
      </c>
      <c r="B4">
        <v>0.17399999999999999</v>
      </c>
      <c r="C4">
        <v>150006</v>
      </c>
      <c r="D4">
        <v>151.36000000000001</v>
      </c>
      <c r="E4">
        <v>169988236398</v>
      </c>
      <c r="F4">
        <v>43053054</v>
      </c>
      <c r="G4">
        <v>20.100000000000001</v>
      </c>
      <c r="H4">
        <v>0.95</v>
      </c>
      <c r="I4">
        <v>0.11700000000000001</v>
      </c>
      <c r="J4">
        <v>0.41199999999999998</v>
      </c>
      <c r="K4">
        <v>26.3</v>
      </c>
      <c r="L4">
        <f t="shared" si="0"/>
        <v>1</v>
      </c>
      <c r="M4">
        <v>89</v>
      </c>
      <c r="N4">
        <v>27.6</v>
      </c>
      <c r="O4">
        <v>3948.34327892279</v>
      </c>
      <c r="P4">
        <v>0.745</v>
      </c>
      <c r="Q4">
        <v>8.2810513468551932</v>
      </c>
      <c r="R4">
        <f t="shared" si="1"/>
        <v>3.0007198150650303</v>
      </c>
      <c r="S4">
        <v>22.6</v>
      </c>
    </row>
    <row r="5" spans="1:19" x14ac:dyDescent="0.2">
      <c r="A5" t="s">
        <v>50</v>
      </c>
      <c r="B5">
        <v>0.4</v>
      </c>
      <c r="C5">
        <v>469</v>
      </c>
      <c r="D5">
        <v>182.30528278497599</v>
      </c>
      <c r="E5">
        <v>3154057987</v>
      </c>
      <c r="F5">
        <v>77142</v>
      </c>
      <c r="G5">
        <v>2.7</v>
      </c>
      <c r="H5">
        <v>6.63</v>
      </c>
      <c r="I5">
        <v>5.8870780923955701E-2</v>
      </c>
      <c r="J5">
        <v>0.63552450226136203</v>
      </c>
      <c r="K5">
        <v>15.0932269128364</v>
      </c>
      <c r="L5">
        <f t="shared" si="0"/>
        <v>0</v>
      </c>
      <c r="M5">
        <v>1165.9796977317501</v>
      </c>
      <c r="N5">
        <v>32.933269555556898</v>
      </c>
      <c r="O5">
        <v>40886.3911617536</v>
      </c>
      <c r="P5">
        <v>0.85799999999999998</v>
      </c>
      <c r="Q5">
        <v>10.618552552231057</v>
      </c>
      <c r="R5">
        <f t="shared" si="1"/>
        <v>0.99325177301028345</v>
      </c>
      <c r="S5">
        <v>12.594330111010001</v>
      </c>
    </row>
    <row r="6" spans="1:19" x14ac:dyDescent="0.2">
      <c r="A6" t="s">
        <v>55</v>
      </c>
      <c r="B6">
        <v>0.47499999999999998</v>
      </c>
      <c r="C6">
        <v>34693</v>
      </c>
      <c r="D6">
        <v>261.73</v>
      </c>
      <c r="E6">
        <v>94635415870</v>
      </c>
      <c r="F6">
        <v>31825295</v>
      </c>
      <c r="G6">
        <v>51.6</v>
      </c>
      <c r="H6">
        <v>0.71</v>
      </c>
      <c r="I6">
        <v>6.8900000000000003E-2</v>
      </c>
      <c r="J6">
        <v>0.77500000000000002</v>
      </c>
      <c r="K6">
        <v>26.69</v>
      </c>
      <c r="L6">
        <f t="shared" si="0"/>
        <v>1</v>
      </c>
      <c r="M6">
        <v>1010</v>
      </c>
      <c r="N6">
        <v>51.3</v>
      </c>
      <c r="O6">
        <v>2973.5911597991399</v>
      </c>
      <c r="P6">
        <v>0.58599999999999997</v>
      </c>
      <c r="Q6">
        <v>7.9975256460835267</v>
      </c>
      <c r="R6">
        <f t="shared" si="1"/>
        <v>3.9435216724875173</v>
      </c>
      <c r="S6">
        <v>79.900000000000006</v>
      </c>
    </row>
    <row r="7" spans="1:19" x14ac:dyDescent="0.2">
      <c r="A7" t="s">
        <v>60</v>
      </c>
      <c r="B7">
        <v>0.20499999999999999</v>
      </c>
      <c r="C7">
        <v>557</v>
      </c>
      <c r="D7">
        <v>113.81</v>
      </c>
      <c r="E7">
        <v>1727759259</v>
      </c>
      <c r="F7">
        <v>97118</v>
      </c>
      <c r="G7">
        <v>5</v>
      </c>
      <c r="H7">
        <v>3.04</v>
      </c>
      <c r="I7">
        <v>7.0844685068010393E-2</v>
      </c>
      <c r="J7">
        <v>0.621646193838298</v>
      </c>
      <c r="K7">
        <v>18.8845261866127</v>
      </c>
      <c r="L7">
        <f t="shared" si="0"/>
        <v>0</v>
      </c>
      <c r="M7">
        <v>1030</v>
      </c>
      <c r="N7">
        <v>37.243824893696903</v>
      </c>
      <c r="O7">
        <v>17790.309304145401</v>
      </c>
      <c r="P7">
        <v>0.78800000000000003</v>
      </c>
      <c r="Q7">
        <v>9.7864091669137636</v>
      </c>
      <c r="R7">
        <f t="shared" si="1"/>
        <v>1.6094379124341003</v>
      </c>
      <c r="S7">
        <v>36.5</v>
      </c>
    </row>
    <row r="8" spans="1:19" x14ac:dyDescent="0.2">
      <c r="A8" t="s">
        <v>65</v>
      </c>
      <c r="B8">
        <v>0.54300000000000004</v>
      </c>
      <c r="C8">
        <v>201348</v>
      </c>
      <c r="D8">
        <v>232.75</v>
      </c>
      <c r="E8">
        <v>449663446954</v>
      </c>
      <c r="F8">
        <v>44938712</v>
      </c>
      <c r="G8">
        <v>8.8000000000000007</v>
      </c>
      <c r="H8">
        <v>3.35</v>
      </c>
      <c r="I8">
        <v>9.7900000000000001E-2</v>
      </c>
      <c r="J8">
        <v>0.61299999999999999</v>
      </c>
      <c r="K8">
        <v>16.75</v>
      </c>
      <c r="L8">
        <f t="shared" si="0"/>
        <v>0</v>
      </c>
      <c r="M8">
        <v>591</v>
      </c>
      <c r="N8">
        <v>42</v>
      </c>
      <c r="O8">
        <v>10006.1489736065</v>
      </c>
      <c r="P8">
        <v>0.84199999999999997</v>
      </c>
      <c r="Q8">
        <v>9.2109550803649114</v>
      </c>
      <c r="R8">
        <f t="shared" si="1"/>
        <v>2.174751721484161</v>
      </c>
      <c r="S8">
        <v>40.5</v>
      </c>
    </row>
    <row r="9" spans="1:19" x14ac:dyDescent="0.2">
      <c r="A9" t="s">
        <v>70</v>
      </c>
      <c r="B9">
        <v>0.58899999999999997</v>
      </c>
      <c r="C9">
        <v>5156</v>
      </c>
      <c r="D9">
        <v>129.18</v>
      </c>
      <c r="E9">
        <v>13672802158</v>
      </c>
      <c r="F9">
        <v>2957731</v>
      </c>
      <c r="G9">
        <v>11</v>
      </c>
      <c r="H9">
        <v>0.66</v>
      </c>
      <c r="I9">
        <v>0.1699</v>
      </c>
      <c r="J9">
        <v>0.55600000000000005</v>
      </c>
      <c r="K9">
        <v>7.56</v>
      </c>
      <c r="L9">
        <f t="shared" si="0"/>
        <v>0</v>
      </c>
      <c r="M9">
        <v>562</v>
      </c>
      <c r="N9">
        <v>27.9</v>
      </c>
      <c r="O9">
        <v>4622.7334933433704</v>
      </c>
      <c r="P9">
        <v>0.75900000000000001</v>
      </c>
      <c r="Q9">
        <v>8.4387414743367621</v>
      </c>
      <c r="R9">
        <f t="shared" si="1"/>
        <v>2.3978952727983707</v>
      </c>
      <c r="S9">
        <v>8.3000000000000007</v>
      </c>
    </row>
    <row r="10" spans="1:19" x14ac:dyDescent="0.2">
      <c r="A10" t="s">
        <v>75</v>
      </c>
      <c r="B10">
        <v>0.48199999999999998</v>
      </c>
      <c r="C10">
        <v>375908</v>
      </c>
      <c r="D10">
        <v>119.8</v>
      </c>
      <c r="E10">
        <v>1392680589329</v>
      </c>
      <c r="F10">
        <v>25766605</v>
      </c>
      <c r="G10">
        <v>3.1</v>
      </c>
      <c r="H10">
        <v>13.59</v>
      </c>
      <c r="I10">
        <v>5.2699999999999997E-2</v>
      </c>
      <c r="J10">
        <v>0.65500000000000003</v>
      </c>
      <c r="K10">
        <v>24.35</v>
      </c>
      <c r="L10">
        <f t="shared" si="0"/>
        <v>1</v>
      </c>
      <c r="M10">
        <v>534</v>
      </c>
      <c r="N10">
        <v>34.299999999999997</v>
      </c>
      <c r="O10">
        <v>54049.8288124881</v>
      </c>
      <c r="P10">
        <v>0.95099999999999996</v>
      </c>
      <c r="Q10">
        <v>10.897661655855828</v>
      </c>
      <c r="R10">
        <f t="shared" si="1"/>
        <v>1.1314021114911006</v>
      </c>
      <c r="S10">
        <v>13.2</v>
      </c>
    </row>
    <row r="11" spans="1:19" x14ac:dyDescent="0.2">
      <c r="A11" t="s">
        <v>81</v>
      </c>
      <c r="B11">
        <v>0.32400000000000001</v>
      </c>
      <c r="C11">
        <v>61448</v>
      </c>
      <c r="D11">
        <v>118.06</v>
      </c>
      <c r="E11">
        <v>446314739528</v>
      </c>
      <c r="F11">
        <v>8877067</v>
      </c>
      <c r="G11">
        <v>2.9</v>
      </c>
      <c r="H11">
        <v>6.4144504870686898</v>
      </c>
      <c r="I11">
        <v>4.6699999999999998E-2</v>
      </c>
      <c r="J11">
        <v>0.60699999999999998</v>
      </c>
      <c r="K11">
        <v>9.0399999999999991</v>
      </c>
      <c r="L11">
        <f t="shared" si="0"/>
        <v>0</v>
      </c>
      <c r="M11">
        <v>1110</v>
      </c>
      <c r="N11">
        <v>29.8</v>
      </c>
      <c r="O11">
        <v>50277.275087368304</v>
      </c>
      <c r="P11">
        <v>0.91600000000000004</v>
      </c>
      <c r="Q11">
        <v>10.825308466473627</v>
      </c>
      <c r="R11">
        <f t="shared" si="1"/>
        <v>1.0647107369924282</v>
      </c>
      <c r="S11">
        <v>5.3</v>
      </c>
    </row>
    <row r="12" spans="1:19" x14ac:dyDescent="0.2">
      <c r="A12" t="s">
        <v>85</v>
      </c>
      <c r="B12">
        <v>0.57699999999999996</v>
      </c>
      <c r="C12">
        <v>37620</v>
      </c>
      <c r="D12">
        <v>156.32</v>
      </c>
      <c r="E12">
        <v>39207000000</v>
      </c>
      <c r="F12">
        <v>10023318</v>
      </c>
      <c r="G12">
        <v>19.2</v>
      </c>
      <c r="H12">
        <v>0.47</v>
      </c>
      <c r="I12">
        <v>5.5100000000000003E-2</v>
      </c>
      <c r="J12">
        <v>0.66500000000000004</v>
      </c>
      <c r="K12">
        <v>12.21</v>
      </c>
      <c r="L12">
        <f t="shared" si="0"/>
        <v>0</v>
      </c>
      <c r="M12">
        <v>447</v>
      </c>
      <c r="N12">
        <v>31.843394157606902</v>
      </c>
      <c r="O12">
        <v>3911.5789801341198</v>
      </c>
      <c r="P12">
        <v>0.745</v>
      </c>
      <c r="Q12">
        <v>8.2716964026978719</v>
      </c>
      <c r="R12">
        <f t="shared" si="1"/>
        <v>2.954910279033736</v>
      </c>
      <c r="S12">
        <v>12</v>
      </c>
    </row>
    <row r="13" spans="1:19" x14ac:dyDescent="0.2">
      <c r="A13" t="s">
        <v>90</v>
      </c>
      <c r="B13">
        <v>1.4E-2</v>
      </c>
      <c r="C13">
        <v>1786</v>
      </c>
      <c r="D13">
        <v>116.22</v>
      </c>
      <c r="E13">
        <v>12827000000</v>
      </c>
      <c r="F13">
        <v>389482</v>
      </c>
      <c r="G13">
        <v>8.3000000000000007</v>
      </c>
      <c r="H13">
        <v>5.25</v>
      </c>
      <c r="I13">
        <v>0.1036</v>
      </c>
      <c r="J13">
        <v>0.746</v>
      </c>
      <c r="K13">
        <v>16.8268665619544</v>
      </c>
      <c r="L13">
        <f t="shared" si="0"/>
        <v>0</v>
      </c>
      <c r="M13">
        <v>1292</v>
      </c>
      <c r="N13">
        <v>34.080017040265197</v>
      </c>
      <c r="O13">
        <v>32933.486014757997</v>
      </c>
      <c r="P13">
        <v>0.81200000000000006</v>
      </c>
      <c r="Q13">
        <v>10.402245231132751</v>
      </c>
      <c r="R13">
        <f t="shared" si="1"/>
        <v>2.1162555148025524</v>
      </c>
      <c r="S13">
        <v>21.1</v>
      </c>
    </row>
    <row r="14" spans="1:19" x14ac:dyDescent="0.2">
      <c r="A14" t="s">
        <v>93</v>
      </c>
      <c r="B14">
        <v>0.111</v>
      </c>
      <c r="C14">
        <v>31694</v>
      </c>
      <c r="D14">
        <v>117.59</v>
      </c>
      <c r="E14">
        <v>38574069149</v>
      </c>
      <c r="F14">
        <v>1501635</v>
      </c>
      <c r="G14">
        <v>6.1</v>
      </c>
      <c r="H14">
        <v>3.7974524779471199</v>
      </c>
      <c r="I14">
        <v>7.1000000000000004E-3</v>
      </c>
      <c r="J14">
        <v>0.73399999999999999</v>
      </c>
      <c r="K14">
        <v>28.91</v>
      </c>
      <c r="L14">
        <f t="shared" si="0"/>
        <v>1</v>
      </c>
      <c r="M14">
        <v>83</v>
      </c>
      <c r="N14">
        <v>35.413412391267002</v>
      </c>
      <c r="O14">
        <v>25688.0461290526</v>
      </c>
      <c r="P14">
        <v>0.875</v>
      </c>
      <c r="Q14">
        <v>10.153781031510988</v>
      </c>
      <c r="R14">
        <f t="shared" si="1"/>
        <v>1.8082887711792655</v>
      </c>
      <c r="S14">
        <v>24.747195649451399</v>
      </c>
    </row>
    <row r="15" spans="1:19" x14ac:dyDescent="0.2">
      <c r="A15" t="s">
        <v>98</v>
      </c>
      <c r="B15">
        <v>0.70599999999999996</v>
      </c>
      <c r="C15">
        <v>84246</v>
      </c>
      <c r="D15">
        <v>179.68</v>
      </c>
      <c r="E15">
        <v>302571254131</v>
      </c>
      <c r="F15">
        <v>167310838</v>
      </c>
      <c r="G15">
        <v>25.1</v>
      </c>
      <c r="H15">
        <v>0.51</v>
      </c>
      <c r="I15">
        <v>4.19E-2</v>
      </c>
      <c r="J15">
        <v>0.59</v>
      </c>
      <c r="K15">
        <v>28.04</v>
      </c>
      <c r="L15">
        <f t="shared" si="0"/>
        <v>1</v>
      </c>
      <c r="M15">
        <v>2666</v>
      </c>
      <c r="N15">
        <v>31.8</v>
      </c>
      <c r="O15">
        <v>1808.4378618138201</v>
      </c>
      <c r="P15">
        <v>0.66100000000000003</v>
      </c>
      <c r="Q15">
        <v>7.5002186918379881</v>
      </c>
      <c r="R15">
        <f t="shared" si="1"/>
        <v>3.2228678461377385</v>
      </c>
      <c r="S15">
        <v>33.5</v>
      </c>
    </row>
    <row r="16" spans="1:19" x14ac:dyDescent="0.2">
      <c r="A16" t="s">
        <v>103</v>
      </c>
      <c r="B16">
        <v>0.23300000000000001</v>
      </c>
      <c r="C16">
        <v>1276</v>
      </c>
      <c r="D16">
        <v>134.09</v>
      </c>
      <c r="E16">
        <v>5209000000</v>
      </c>
      <c r="F16">
        <v>287025</v>
      </c>
      <c r="G16">
        <v>11.3</v>
      </c>
      <c r="H16">
        <v>3.13</v>
      </c>
      <c r="I16">
        <v>0.1033</v>
      </c>
      <c r="J16">
        <v>0.65200000000000002</v>
      </c>
      <c r="K16">
        <v>19.9339812190819</v>
      </c>
      <c r="L16">
        <f t="shared" si="0"/>
        <v>0</v>
      </c>
      <c r="M16">
        <v>1422</v>
      </c>
      <c r="N16">
        <v>37.058946855284603</v>
      </c>
      <c r="O16">
        <v>18148.244926400101</v>
      </c>
      <c r="P16">
        <v>0.79</v>
      </c>
      <c r="Q16">
        <v>9.8063291367474505</v>
      </c>
      <c r="R16">
        <f t="shared" si="1"/>
        <v>2.4248027257182949</v>
      </c>
      <c r="S16">
        <v>35.6</v>
      </c>
    </row>
    <row r="17" spans="1:19" x14ac:dyDescent="0.2">
      <c r="A17" t="s">
        <v>107</v>
      </c>
      <c r="B17">
        <v>0.42</v>
      </c>
      <c r="C17">
        <v>58280</v>
      </c>
      <c r="D17">
        <v>195.58462225211599</v>
      </c>
      <c r="E17">
        <v>63080457023</v>
      </c>
      <c r="F17">
        <v>9466856</v>
      </c>
      <c r="G17">
        <v>2.6</v>
      </c>
      <c r="H17">
        <v>1.49</v>
      </c>
      <c r="I17">
        <v>4.5900000000000003E-2</v>
      </c>
      <c r="J17">
        <v>0.64100000000000001</v>
      </c>
      <c r="K17">
        <v>7.23</v>
      </c>
      <c r="L17">
        <f t="shared" si="0"/>
        <v>0</v>
      </c>
      <c r="M17">
        <v>618</v>
      </c>
      <c r="N17">
        <v>24.4</v>
      </c>
      <c r="O17">
        <v>6663.2952928617397</v>
      </c>
      <c r="P17">
        <v>0.80800000000000005</v>
      </c>
      <c r="Q17">
        <v>8.8043694298848383</v>
      </c>
      <c r="R17">
        <f t="shared" si="1"/>
        <v>0.95551144502743635</v>
      </c>
      <c r="S17">
        <v>10.5542336298259</v>
      </c>
    </row>
    <row r="18" spans="1:19" x14ac:dyDescent="0.2">
      <c r="A18" t="s">
        <v>112</v>
      </c>
      <c r="B18">
        <v>0.44600000000000001</v>
      </c>
      <c r="C18">
        <v>96889</v>
      </c>
      <c r="D18">
        <v>117.11</v>
      </c>
      <c r="E18">
        <v>529606710418</v>
      </c>
      <c r="F18">
        <v>11484055</v>
      </c>
      <c r="G18">
        <v>2.9</v>
      </c>
      <c r="H18">
        <v>10.31</v>
      </c>
      <c r="I18">
        <v>5.5899999999999998E-2</v>
      </c>
      <c r="J18">
        <v>0.53600000000000003</v>
      </c>
      <c r="K18">
        <v>11.73</v>
      </c>
      <c r="L18">
        <f t="shared" si="0"/>
        <v>0</v>
      </c>
      <c r="M18">
        <v>847</v>
      </c>
      <c r="N18">
        <v>26</v>
      </c>
      <c r="O18">
        <v>46116.699233676598</v>
      </c>
      <c r="P18">
        <v>0.93700000000000006</v>
      </c>
      <c r="Q18">
        <v>10.738930402734134</v>
      </c>
      <c r="R18">
        <f t="shared" si="1"/>
        <v>1.0647107369924282</v>
      </c>
      <c r="S18">
        <v>7.5</v>
      </c>
    </row>
    <row r="19" spans="1:19" x14ac:dyDescent="0.2">
      <c r="A19" t="s">
        <v>117</v>
      </c>
      <c r="B19">
        <v>7.0000000000000007E-2</v>
      </c>
      <c r="C19">
        <v>568</v>
      </c>
      <c r="D19">
        <v>105.68</v>
      </c>
      <c r="E19">
        <v>1879613600</v>
      </c>
      <c r="F19">
        <v>390353</v>
      </c>
      <c r="G19">
        <v>11.2</v>
      </c>
      <c r="H19">
        <v>1.65</v>
      </c>
      <c r="I19">
        <v>6.4100000000000004E-2</v>
      </c>
      <c r="J19">
        <v>0.65100000000000002</v>
      </c>
      <c r="K19">
        <v>25.71</v>
      </c>
      <c r="L19">
        <f t="shared" si="0"/>
        <v>1</v>
      </c>
      <c r="M19">
        <v>1705</v>
      </c>
      <c r="N19">
        <v>41.4284332570532</v>
      </c>
      <c r="O19">
        <v>4815.1637107951001</v>
      </c>
      <c r="P19">
        <v>0.68300000000000005</v>
      </c>
      <c r="Q19">
        <v>8.4795253238193631</v>
      </c>
      <c r="R19">
        <f t="shared" si="1"/>
        <v>2.4159137783010487</v>
      </c>
      <c r="S19">
        <v>49.4</v>
      </c>
    </row>
    <row r="20" spans="1:19" x14ac:dyDescent="0.2">
      <c r="A20" t="s">
        <v>122</v>
      </c>
      <c r="B20">
        <v>0.33300000000000002</v>
      </c>
      <c r="C20">
        <v>6476</v>
      </c>
      <c r="D20">
        <v>110.71</v>
      </c>
      <c r="E20">
        <v>14390709095</v>
      </c>
      <c r="F20">
        <v>11801151</v>
      </c>
      <c r="G20">
        <v>60.5</v>
      </c>
      <c r="H20">
        <v>0.39</v>
      </c>
      <c r="I20">
        <v>2.23E-2</v>
      </c>
      <c r="J20">
        <v>0.70899999999999996</v>
      </c>
      <c r="K20">
        <v>29.71</v>
      </c>
      <c r="L20">
        <f t="shared" si="0"/>
        <v>1</v>
      </c>
      <c r="M20">
        <v>1039</v>
      </c>
      <c r="N20">
        <v>37.9</v>
      </c>
      <c r="O20">
        <v>1219.43267186395</v>
      </c>
      <c r="P20">
        <v>0.52500000000000002</v>
      </c>
      <c r="Q20">
        <v>7.10614100650821</v>
      </c>
      <c r="R20">
        <f t="shared" si="1"/>
        <v>4.1026433650367959</v>
      </c>
      <c r="S20">
        <v>75.5</v>
      </c>
    </row>
    <row r="21" spans="1:19" x14ac:dyDescent="0.2">
      <c r="A21" t="s">
        <v>127</v>
      </c>
      <c r="B21">
        <v>0.13600000000000001</v>
      </c>
      <c r="C21">
        <v>1261</v>
      </c>
      <c r="D21">
        <v>167.18</v>
      </c>
      <c r="E21">
        <v>2446674101</v>
      </c>
      <c r="F21">
        <v>727145</v>
      </c>
      <c r="G21">
        <v>24.8</v>
      </c>
      <c r="H21">
        <v>0.32</v>
      </c>
      <c r="I21">
        <v>2.3400000000000001E-2</v>
      </c>
      <c r="J21">
        <v>0.66700000000000004</v>
      </c>
      <c r="K21">
        <v>17.8</v>
      </c>
      <c r="L21">
        <f t="shared" si="0"/>
        <v>0</v>
      </c>
      <c r="M21">
        <v>2200</v>
      </c>
      <c r="N21">
        <v>28.5</v>
      </c>
      <c r="O21">
        <v>3364.7678262244799</v>
      </c>
      <c r="P21">
        <v>0.66600000000000004</v>
      </c>
      <c r="Q21">
        <v>8.1211142430341035</v>
      </c>
      <c r="R21">
        <f t="shared" si="1"/>
        <v>3.2108436531709366</v>
      </c>
      <c r="S21">
        <v>37.630225011544397</v>
      </c>
    </row>
    <row r="22" spans="1:19" x14ac:dyDescent="0.2">
      <c r="A22" t="s">
        <v>131</v>
      </c>
      <c r="B22">
        <v>0.34799999999999998</v>
      </c>
      <c r="C22">
        <v>21606</v>
      </c>
      <c r="D22">
        <v>148.32</v>
      </c>
      <c r="E22">
        <v>40895322865</v>
      </c>
      <c r="F22">
        <v>11513100</v>
      </c>
      <c r="G22">
        <v>21.8</v>
      </c>
      <c r="H22">
        <v>1.36</v>
      </c>
      <c r="I22">
        <v>3.5000000000000003E-2</v>
      </c>
      <c r="J22">
        <v>0.71799999999999997</v>
      </c>
      <c r="K22">
        <v>25.11</v>
      </c>
      <c r="L22">
        <f t="shared" si="0"/>
        <v>1</v>
      </c>
      <c r="M22">
        <v>1146</v>
      </c>
      <c r="N22">
        <v>40.9</v>
      </c>
      <c r="O22">
        <v>3552.06876210577</v>
      </c>
      <c r="P22">
        <v>0.69199999999999995</v>
      </c>
      <c r="Q22">
        <v>8.1752854626256326</v>
      </c>
      <c r="R22">
        <f t="shared" si="1"/>
        <v>3.0819099697950434</v>
      </c>
      <c r="S22">
        <v>44.349309827505699</v>
      </c>
    </row>
    <row r="23" spans="1:19" x14ac:dyDescent="0.2">
      <c r="A23" t="s">
        <v>136</v>
      </c>
      <c r="B23">
        <v>0.43099999999999999</v>
      </c>
      <c r="C23">
        <v>21848</v>
      </c>
      <c r="D23">
        <v>104.9</v>
      </c>
      <c r="E23">
        <v>20047848435</v>
      </c>
      <c r="F23">
        <v>3301000</v>
      </c>
      <c r="G23">
        <v>5</v>
      </c>
      <c r="H23">
        <v>1.04</v>
      </c>
      <c r="I23">
        <v>0.1842</v>
      </c>
      <c r="J23">
        <v>0.46400000000000002</v>
      </c>
      <c r="K23">
        <v>13.77</v>
      </c>
      <c r="L23">
        <f t="shared" si="0"/>
        <v>0</v>
      </c>
      <c r="M23">
        <v>1028</v>
      </c>
      <c r="N23">
        <v>34.414472650171298</v>
      </c>
      <c r="O23">
        <v>6073.2652029687897</v>
      </c>
      <c r="P23">
        <v>0.78</v>
      </c>
      <c r="Q23">
        <v>8.7116516641304678</v>
      </c>
      <c r="R23">
        <f t="shared" si="1"/>
        <v>1.6094379124341003</v>
      </c>
      <c r="S23">
        <v>15.7</v>
      </c>
    </row>
    <row r="24" spans="1:19" x14ac:dyDescent="0.2">
      <c r="A24" t="s">
        <v>142</v>
      </c>
      <c r="B24">
        <v>0.45600000000000002</v>
      </c>
      <c r="C24">
        <v>6340</v>
      </c>
      <c r="D24">
        <v>149.75</v>
      </c>
      <c r="E24">
        <v>18340510789</v>
      </c>
      <c r="F24">
        <v>2346179</v>
      </c>
      <c r="G24">
        <v>30</v>
      </c>
      <c r="H24">
        <v>0.28999999999999998</v>
      </c>
      <c r="I24">
        <v>0.18190000000000001</v>
      </c>
      <c r="J24">
        <v>0.70799999999999996</v>
      </c>
      <c r="K24">
        <v>26.06</v>
      </c>
      <c r="L24">
        <f t="shared" si="0"/>
        <v>1</v>
      </c>
      <c r="M24">
        <v>416</v>
      </c>
      <c r="N24">
        <v>53.3</v>
      </c>
      <c r="O24">
        <v>7817.1830832174301</v>
      </c>
      <c r="P24">
        <v>0.69299999999999995</v>
      </c>
      <c r="Q24">
        <v>8.9640795491073018</v>
      </c>
      <c r="R24">
        <f t="shared" si="1"/>
        <v>3.4011973816621555</v>
      </c>
      <c r="S24">
        <v>60</v>
      </c>
    </row>
    <row r="25" spans="1:19" x14ac:dyDescent="0.2">
      <c r="A25" t="s">
        <v>146</v>
      </c>
      <c r="B25">
        <v>0.33900000000000002</v>
      </c>
      <c r="C25">
        <v>462299</v>
      </c>
      <c r="D25">
        <v>167.4</v>
      </c>
      <c r="E25">
        <v>1839758040766</v>
      </c>
      <c r="F25">
        <v>212559417</v>
      </c>
      <c r="G25">
        <v>12.8</v>
      </c>
      <c r="H25">
        <v>1.53</v>
      </c>
      <c r="I25">
        <v>0.1208</v>
      </c>
      <c r="J25">
        <v>0.63900000000000001</v>
      </c>
      <c r="K25">
        <v>27.48</v>
      </c>
      <c r="L25">
        <f t="shared" si="0"/>
        <v>1</v>
      </c>
      <c r="M25">
        <v>1761</v>
      </c>
      <c r="N25">
        <v>52.9</v>
      </c>
      <c r="O25">
        <v>8655.2648042217697</v>
      </c>
      <c r="P25">
        <v>0.754</v>
      </c>
      <c r="Q25">
        <v>9.0659230626618346</v>
      </c>
      <c r="R25">
        <f t="shared" si="1"/>
        <v>2.5494451709255714</v>
      </c>
      <c r="S25">
        <v>37.1</v>
      </c>
    </row>
    <row r="26" spans="1:19" x14ac:dyDescent="0.2">
      <c r="A26" t="s">
        <v>151</v>
      </c>
      <c r="B26">
        <v>2.7E-2</v>
      </c>
      <c r="C26">
        <v>7664</v>
      </c>
      <c r="D26">
        <v>99.03</v>
      </c>
      <c r="E26">
        <v>13469422941</v>
      </c>
      <c r="F26">
        <v>433285</v>
      </c>
      <c r="G26">
        <v>9.8000000000000007</v>
      </c>
      <c r="H26">
        <v>3.8407523767274698</v>
      </c>
      <c r="I26">
        <v>9.1200000000000003E-2</v>
      </c>
      <c r="J26">
        <v>0.64700000000000002</v>
      </c>
      <c r="K26">
        <v>26.51</v>
      </c>
      <c r="L26">
        <f t="shared" si="0"/>
        <v>1</v>
      </c>
      <c r="M26">
        <v>2722</v>
      </c>
      <c r="N26">
        <v>38.2868728624928</v>
      </c>
      <c r="O26">
        <v>31086.751078389501</v>
      </c>
      <c r="P26">
        <v>0.82899999999999996</v>
      </c>
      <c r="Q26">
        <v>10.344536997057967</v>
      </c>
      <c r="R26">
        <f t="shared" si="1"/>
        <v>2.2823823856765264</v>
      </c>
      <c r="S26">
        <v>28.7471092809994</v>
      </c>
    </row>
    <row r="27" spans="1:19" x14ac:dyDescent="0.2">
      <c r="A27" t="s">
        <v>156</v>
      </c>
      <c r="B27">
        <v>0.46300000000000002</v>
      </c>
      <c r="C27">
        <v>41708</v>
      </c>
      <c r="D27">
        <v>114.42</v>
      </c>
      <c r="E27">
        <v>86000000000</v>
      </c>
      <c r="F27">
        <v>6975761</v>
      </c>
      <c r="G27">
        <v>5.9</v>
      </c>
      <c r="H27">
        <v>1.57</v>
      </c>
      <c r="I27">
        <v>4.3400000000000001E-2</v>
      </c>
      <c r="J27">
        <v>0.55400000000000005</v>
      </c>
      <c r="K27">
        <v>12.78</v>
      </c>
      <c r="L27">
        <f t="shared" si="0"/>
        <v>0</v>
      </c>
      <c r="M27">
        <v>608</v>
      </c>
      <c r="N27">
        <v>40.5</v>
      </c>
      <c r="O27">
        <v>12328.404026456699</v>
      </c>
      <c r="P27">
        <v>0.79500000000000004</v>
      </c>
      <c r="Q27">
        <v>9.4196611495369602</v>
      </c>
      <c r="R27">
        <f t="shared" si="1"/>
        <v>1.7749523509116738</v>
      </c>
      <c r="S27">
        <v>19</v>
      </c>
    </row>
    <row r="28" spans="1:19" x14ac:dyDescent="0.2">
      <c r="A28" t="s">
        <v>161</v>
      </c>
      <c r="B28">
        <v>0.442</v>
      </c>
      <c r="C28">
        <v>3418</v>
      </c>
      <c r="D28">
        <v>106.58</v>
      </c>
      <c r="E28">
        <v>15745810235</v>
      </c>
      <c r="F28">
        <v>20321378</v>
      </c>
      <c r="G28">
        <v>49</v>
      </c>
      <c r="H28">
        <v>0.34</v>
      </c>
      <c r="I28">
        <v>6.2600000000000003E-2</v>
      </c>
      <c r="J28">
        <v>0.66400000000000003</v>
      </c>
      <c r="K28">
        <v>30.98</v>
      </c>
      <c r="L28">
        <f t="shared" si="0"/>
        <v>0</v>
      </c>
      <c r="M28">
        <v>748</v>
      </c>
      <c r="N28">
        <v>43</v>
      </c>
      <c r="O28">
        <v>774.83969025132001</v>
      </c>
      <c r="P28">
        <v>0.44900000000000001</v>
      </c>
      <c r="Q28">
        <v>6.6526561566680495</v>
      </c>
      <c r="R28">
        <f t="shared" si="1"/>
        <v>3.8918202981106265</v>
      </c>
      <c r="S28">
        <v>59.8</v>
      </c>
    </row>
    <row r="29" spans="1:19" x14ac:dyDescent="0.2">
      <c r="A29" t="s">
        <v>164</v>
      </c>
      <c r="B29">
        <v>0.79200000000000004</v>
      </c>
      <c r="C29">
        <v>495</v>
      </c>
      <c r="D29">
        <v>182.11</v>
      </c>
      <c r="E29">
        <v>3012334882</v>
      </c>
      <c r="F29">
        <v>11530580</v>
      </c>
      <c r="G29">
        <v>41</v>
      </c>
      <c r="H29">
        <v>0.72292733579361701</v>
      </c>
      <c r="I29">
        <v>1.43E-2</v>
      </c>
      <c r="J29">
        <v>0.79200000000000004</v>
      </c>
      <c r="K29">
        <v>25.13</v>
      </c>
      <c r="L29">
        <f t="shared" si="0"/>
        <v>1</v>
      </c>
      <c r="M29">
        <v>1274</v>
      </c>
      <c r="N29">
        <v>38.6</v>
      </c>
      <c r="O29">
        <v>261.24747254691403</v>
      </c>
      <c r="P29">
        <v>0.42599999999999999</v>
      </c>
      <c r="Q29">
        <v>5.5654681287706493</v>
      </c>
      <c r="R29">
        <f t="shared" si="1"/>
        <v>3.713572066704308</v>
      </c>
      <c r="S29">
        <v>60.133529655634703</v>
      </c>
    </row>
    <row r="30" spans="1:19" x14ac:dyDescent="0.2">
      <c r="A30" t="s">
        <v>169</v>
      </c>
      <c r="B30">
        <v>0.64800000000000002</v>
      </c>
      <c r="C30">
        <v>9674</v>
      </c>
      <c r="D30">
        <v>111.61</v>
      </c>
      <c r="E30">
        <v>58792205642</v>
      </c>
      <c r="F30">
        <v>25716544</v>
      </c>
      <c r="G30">
        <v>59.4</v>
      </c>
      <c r="H30">
        <v>0.36</v>
      </c>
      <c r="I30">
        <v>3.32E-2</v>
      </c>
      <c r="J30">
        <v>0.56999999999999995</v>
      </c>
      <c r="K30">
        <v>28.63</v>
      </c>
      <c r="L30">
        <f t="shared" si="0"/>
        <v>1</v>
      </c>
      <c r="M30">
        <v>1348</v>
      </c>
      <c r="N30">
        <v>37.200000000000003</v>
      </c>
      <c r="O30">
        <v>2286.1627768490198</v>
      </c>
      <c r="P30">
        <v>0.55000000000000004</v>
      </c>
      <c r="Q30">
        <v>7.7346300477904313</v>
      </c>
      <c r="R30">
        <f t="shared" si="1"/>
        <v>4.0842942263685993</v>
      </c>
      <c r="S30">
        <v>74.711011744912994</v>
      </c>
    </row>
    <row r="31" spans="1:19" x14ac:dyDescent="0.2">
      <c r="A31" t="s">
        <v>173</v>
      </c>
      <c r="B31">
        <v>0.19600000000000001</v>
      </c>
      <c r="C31">
        <v>543</v>
      </c>
      <c r="D31">
        <v>110.5</v>
      </c>
      <c r="E31">
        <v>1981845741</v>
      </c>
      <c r="F31">
        <v>483628</v>
      </c>
      <c r="G31">
        <v>16.7</v>
      </c>
      <c r="H31">
        <v>0.68</v>
      </c>
      <c r="I31">
        <v>0.1225</v>
      </c>
      <c r="J31">
        <v>0.60499999999999998</v>
      </c>
      <c r="K31">
        <v>19.282146318645399</v>
      </c>
      <c r="L31">
        <f t="shared" si="0"/>
        <v>0</v>
      </c>
      <c r="M31">
        <v>228</v>
      </c>
      <c r="N31">
        <v>42.4</v>
      </c>
      <c r="O31">
        <v>4097.8722096321899</v>
      </c>
      <c r="P31">
        <v>0.66200000000000003</v>
      </c>
      <c r="Q31">
        <v>8.3182231447187256</v>
      </c>
      <c r="R31">
        <f t="shared" si="1"/>
        <v>2.8154087194227095</v>
      </c>
      <c r="S31">
        <v>41.2</v>
      </c>
    </row>
    <row r="32" spans="1:19" x14ac:dyDescent="0.2">
      <c r="A32" t="s">
        <v>177</v>
      </c>
      <c r="B32">
        <v>0.309</v>
      </c>
      <c r="C32">
        <v>9919</v>
      </c>
      <c r="D32">
        <v>127.63</v>
      </c>
      <c r="E32">
        <v>27089389787</v>
      </c>
      <c r="F32">
        <v>16486542</v>
      </c>
      <c r="G32">
        <v>24</v>
      </c>
      <c r="H32">
        <v>0.77708453185301496</v>
      </c>
      <c r="I32">
        <v>6.7999999999999996E-3</v>
      </c>
      <c r="J32">
        <v>0.82299999999999995</v>
      </c>
      <c r="K32">
        <v>27.21</v>
      </c>
      <c r="L32">
        <f t="shared" si="0"/>
        <v>1</v>
      </c>
      <c r="M32">
        <v>1904</v>
      </c>
      <c r="N32">
        <v>41.727818088430901</v>
      </c>
      <c r="O32">
        <v>1643.1213887666599</v>
      </c>
      <c r="P32">
        <v>0.59299999999999997</v>
      </c>
      <c r="Q32">
        <v>7.404352997698032</v>
      </c>
      <c r="R32">
        <f t="shared" si="1"/>
        <v>3.1780538303479458</v>
      </c>
      <c r="S32">
        <v>54.2</v>
      </c>
    </row>
    <row r="33" spans="1:19" x14ac:dyDescent="0.2">
      <c r="A33" t="s">
        <v>181</v>
      </c>
      <c r="B33">
        <v>0.20599999999999999</v>
      </c>
      <c r="C33">
        <v>8291</v>
      </c>
      <c r="D33">
        <v>118.65</v>
      </c>
      <c r="E33">
        <v>38760467033</v>
      </c>
      <c r="F33">
        <v>25876380</v>
      </c>
      <c r="G33">
        <v>50.6</v>
      </c>
      <c r="H33">
        <v>0.35</v>
      </c>
      <c r="I33">
        <v>3.3799999999999997E-2</v>
      </c>
      <c r="J33">
        <v>0.76100000000000001</v>
      </c>
      <c r="K33">
        <v>26.45</v>
      </c>
      <c r="L33">
        <f t="shared" si="0"/>
        <v>1</v>
      </c>
      <c r="M33">
        <v>1604</v>
      </c>
      <c r="N33">
        <v>46.6</v>
      </c>
      <c r="O33">
        <v>1497.9091755879299</v>
      </c>
      <c r="P33">
        <v>0.57599999999999996</v>
      </c>
      <c r="Q33">
        <v>7.3118255317904195</v>
      </c>
      <c r="R33">
        <f t="shared" si="1"/>
        <v>3.9239515762934198</v>
      </c>
      <c r="S33">
        <v>63.4</v>
      </c>
    </row>
    <row r="34" spans="1:19" x14ac:dyDescent="0.2">
      <c r="A34" t="s">
        <v>186</v>
      </c>
      <c r="B34">
        <v>6.9000000000000006E-2</v>
      </c>
      <c r="C34">
        <v>544894</v>
      </c>
      <c r="D34">
        <v>116.76</v>
      </c>
      <c r="E34">
        <v>1736425629520</v>
      </c>
      <c r="F34">
        <v>36991981</v>
      </c>
      <c r="G34">
        <v>4.3</v>
      </c>
      <c r="H34">
        <v>9.51</v>
      </c>
      <c r="I34">
        <v>5.5599999999999997E-2</v>
      </c>
      <c r="J34">
        <v>0.65100000000000002</v>
      </c>
      <c r="K34">
        <v>-3.57</v>
      </c>
      <c r="L34">
        <f t="shared" si="0"/>
        <v>0</v>
      </c>
      <c r="M34">
        <v>537</v>
      </c>
      <c r="N34">
        <v>31.7</v>
      </c>
      <c r="O34">
        <v>46940.5958421096</v>
      </c>
      <c r="P34">
        <v>0.93600000000000005</v>
      </c>
      <c r="Q34">
        <v>10.756638163020863</v>
      </c>
      <c r="R34">
        <f t="shared" si="1"/>
        <v>1.4586150226995167</v>
      </c>
      <c r="S34">
        <v>7.9</v>
      </c>
    </row>
    <row r="35" spans="1:19" x14ac:dyDescent="0.2">
      <c r="A35" t="s">
        <v>191</v>
      </c>
      <c r="B35">
        <v>8.2000000000000003E-2</v>
      </c>
      <c r="C35">
        <v>297</v>
      </c>
      <c r="D35">
        <v>186.86</v>
      </c>
      <c r="E35">
        <v>2220307369</v>
      </c>
      <c r="F35">
        <v>4745185</v>
      </c>
      <c r="G35">
        <v>84.5</v>
      </c>
      <c r="H35">
        <v>0.37</v>
      </c>
      <c r="I35">
        <v>3.6799999999999999E-2</v>
      </c>
      <c r="J35">
        <v>0.72</v>
      </c>
      <c r="K35">
        <v>29.5660894282077</v>
      </c>
      <c r="L35">
        <f t="shared" si="0"/>
        <v>1</v>
      </c>
      <c r="M35">
        <v>1343</v>
      </c>
      <c r="N35">
        <v>43</v>
      </c>
      <c r="O35">
        <v>467.90744070041501</v>
      </c>
      <c r="P35">
        <v>0.40400000000000003</v>
      </c>
      <c r="Q35">
        <v>6.1482705000761744</v>
      </c>
      <c r="R35">
        <f t="shared" si="1"/>
        <v>4.4367515343631281</v>
      </c>
      <c r="S35">
        <v>84.6</v>
      </c>
    </row>
    <row r="36" spans="1:19" x14ac:dyDescent="0.2">
      <c r="A36" t="s">
        <v>194</v>
      </c>
      <c r="B36">
        <v>0.39700000000000002</v>
      </c>
      <c r="C36">
        <v>1016</v>
      </c>
      <c r="D36">
        <v>117.7</v>
      </c>
      <c r="E36">
        <v>11314951343</v>
      </c>
      <c r="F36">
        <v>15946876</v>
      </c>
      <c r="G36">
        <v>71.400000000000006</v>
      </c>
      <c r="H36">
        <v>0.6</v>
      </c>
      <c r="I36">
        <v>1.89E-2</v>
      </c>
      <c r="J36">
        <v>0.70699999999999996</v>
      </c>
      <c r="K36">
        <v>31.31</v>
      </c>
      <c r="L36">
        <f t="shared" si="0"/>
        <v>0</v>
      </c>
      <c r="M36">
        <v>322</v>
      </c>
      <c r="N36">
        <v>37.5</v>
      </c>
      <c r="O36">
        <v>709.54031015228304</v>
      </c>
      <c r="P36">
        <v>0.39400000000000002</v>
      </c>
      <c r="Q36">
        <v>6.5646173098590381</v>
      </c>
      <c r="R36">
        <f t="shared" si="1"/>
        <v>4.2682978693455391</v>
      </c>
      <c r="S36">
        <v>86.910411050380503</v>
      </c>
    </row>
    <row r="37" spans="1:19" x14ac:dyDescent="0.2">
      <c r="A37" t="s">
        <v>197</v>
      </c>
      <c r="B37">
        <v>0.21199999999999999</v>
      </c>
      <c r="C37">
        <v>85822</v>
      </c>
      <c r="D37">
        <v>131.91</v>
      </c>
      <c r="E37">
        <v>282318159745</v>
      </c>
      <c r="F37">
        <v>18952038</v>
      </c>
      <c r="G37">
        <v>6.2</v>
      </c>
      <c r="H37">
        <v>2</v>
      </c>
      <c r="I37">
        <v>7.0900000000000005E-2</v>
      </c>
      <c r="J37">
        <v>0.626</v>
      </c>
      <c r="K37">
        <v>11.11</v>
      </c>
      <c r="L37">
        <f t="shared" si="0"/>
        <v>0</v>
      </c>
      <c r="M37">
        <v>1522</v>
      </c>
      <c r="N37">
        <v>44.9</v>
      </c>
      <c r="O37">
        <v>14896.4538665973</v>
      </c>
      <c r="P37">
        <v>0.85499999999999998</v>
      </c>
      <c r="Q37">
        <v>9.6088784680777373</v>
      </c>
      <c r="R37">
        <f t="shared" si="1"/>
        <v>1.824549292051046</v>
      </c>
      <c r="S37">
        <v>19.899999999999999</v>
      </c>
    </row>
    <row r="38" spans="1:19" x14ac:dyDescent="0.2">
      <c r="A38" t="s">
        <v>201</v>
      </c>
      <c r="B38">
        <v>0.56200000000000006</v>
      </c>
      <c r="C38">
        <v>9893038</v>
      </c>
      <c r="D38">
        <v>125.08</v>
      </c>
      <c r="E38">
        <v>19910000000000</v>
      </c>
      <c r="F38">
        <v>1425671352</v>
      </c>
      <c r="G38">
        <v>7.4</v>
      </c>
      <c r="H38">
        <v>0.87</v>
      </c>
      <c r="I38">
        <v>4.3200000000000002E-2</v>
      </c>
      <c r="J38">
        <v>0.68</v>
      </c>
      <c r="K38">
        <v>-13.361899527340899</v>
      </c>
      <c r="L38">
        <f t="shared" si="0"/>
        <v>0</v>
      </c>
      <c r="M38">
        <v>645</v>
      </c>
      <c r="N38">
        <v>37.1</v>
      </c>
      <c r="O38">
        <v>13965.3504098748</v>
      </c>
      <c r="P38">
        <v>0.76800000000000002</v>
      </c>
      <c r="Q38">
        <v>9.5443345700712658</v>
      </c>
      <c r="R38">
        <f t="shared" si="1"/>
        <v>2.0014800002101243</v>
      </c>
      <c r="S38">
        <v>-119.395626413285</v>
      </c>
    </row>
    <row r="39" spans="1:19" x14ac:dyDescent="0.2">
      <c r="A39" t="s">
        <v>208</v>
      </c>
      <c r="B39">
        <v>0.40300000000000002</v>
      </c>
      <c r="C39">
        <v>97814</v>
      </c>
      <c r="D39">
        <v>140.94999999999999</v>
      </c>
      <c r="E39">
        <v>323802808108</v>
      </c>
      <c r="F39">
        <v>50339443</v>
      </c>
      <c r="G39">
        <v>12.2</v>
      </c>
      <c r="H39">
        <v>1.23</v>
      </c>
      <c r="I39">
        <v>9.7100000000000006E-2</v>
      </c>
      <c r="J39">
        <v>0.68799999999999994</v>
      </c>
      <c r="K39">
        <v>26.41</v>
      </c>
      <c r="L39">
        <f t="shared" si="0"/>
        <v>1</v>
      </c>
      <c r="M39">
        <v>3240</v>
      </c>
      <c r="N39">
        <v>51.5</v>
      </c>
      <c r="O39">
        <v>6432.3875833906204</v>
      </c>
      <c r="P39">
        <v>0.752</v>
      </c>
      <c r="Q39">
        <v>8.7691010676550505</v>
      </c>
      <c r="R39">
        <f t="shared" si="1"/>
        <v>2.5014359517392109</v>
      </c>
      <c r="S39">
        <v>40.243384433093901</v>
      </c>
    </row>
    <row r="40" spans="1:19" x14ac:dyDescent="0.2">
      <c r="A40" t="s">
        <v>212</v>
      </c>
      <c r="B40">
        <v>0.71499999999999997</v>
      </c>
      <c r="C40">
        <v>202</v>
      </c>
      <c r="D40">
        <v>103.62</v>
      </c>
      <c r="E40">
        <v>1185728677</v>
      </c>
      <c r="F40">
        <v>850886</v>
      </c>
      <c r="G40">
        <v>51.3</v>
      </c>
      <c r="H40">
        <v>0.71</v>
      </c>
      <c r="I40">
        <v>4.3400000000000001E-2</v>
      </c>
      <c r="J40">
        <v>0.433</v>
      </c>
      <c r="K40">
        <v>26.9761109473381</v>
      </c>
      <c r="L40">
        <f t="shared" si="0"/>
        <v>1</v>
      </c>
      <c r="M40">
        <v>900</v>
      </c>
      <c r="N40">
        <v>45.3</v>
      </c>
      <c r="O40">
        <v>1393.52237197462</v>
      </c>
      <c r="P40">
        <v>0.55800000000000005</v>
      </c>
      <c r="Q40">
        <v>7.2395899013138481</v>
      </c>
      <c r="R40">
        <f t="shared" si="1"/>
        <v>3.9376907521767239</v>
      </c>
      <c r="S40">
        <v>84.7</v>
      </c>
    </row>
    <row r="41" spans="1:19" x14ac:dyDescent="0.2">
      <c r="A41" t="s">
        <v>216</v>
      </c>
      <c r="B41">
        <v>0.311</v>
      </c>
      <c r="C41">
        <v>3282</v>
      </c>
      <c r="D41">
        <v>124.74</v>
      </c>
      <c r="E41">
        <v>10820591131</v>
      </c>
      <c r="F41">
        <v>5380508</v>
      </c>
      <c r="G41">
        <v>36.200000000000003</v>
      </c>
      <c r="H41">
        <v>0.88</v>
      </c>
      <c r="I41">
        <v>9.4700000000000006E-2</v>
      </c>
      <c r="J41">
        <v>0.69399999999999995</v>
      </c>
      <c r="K41">
        <v>27.07</v>
      </c>
      <c r="L41">
        <f t="shared" si="0"/>
        <v>1</v>
      </c>
      <c r="M41">
        <v>1646</v>
      </c>
      <c r="N41">
        <v>48.9</v>
      </c>
      <c r="O41">
        <v>2011.0723989259</v>
      </c>
      <c r="P41">
        <v>0.47899999999999998</v>
      </c>
      <c r="Q41">
        <v>7.6064233905795628</v>
      </c>
      <c r="R41">
        <f t="shared" si="1"/>
        <v>3.5890591188317256</v>
      </c>
      <c r="S41">
        <v>90.3</v>
      </c>
    </row>
    <row r="42" spans="1:19" x14ac:dyDescent="0.2">
      <c r="A42" t="s">
        <v>218</v>
      </c>
      <c r="B42">
        <v>0.34499999999999997</v>
      </c>
      <c r="C42">
        <v>8023</v>
      </c>
      <c r="D42">
        <v>128.85</v>
      </c>
      <c r="E42">
        <v>61773944174</v>
      </c>
      <c r="F42">
        <v>5047561</v>
      </c>
      <c r="G42">
        <v>7.6</v>
      </c>
      <c r="H42">
        <v>1.84</v>
      </c>
      <c r="I42">
        <v>0.11849999999999999</v>
      </c>
      <c r="J42">
        <v>0.621</v>
      </c>
      <c r="K42">
        <v>26.48</v>
      </c>
      <c r="L42">
        <f t="shared" si="0"/>
        <v>1</v>
      </c>
      <c r="M42">
        <v>2926</v>
      </c>
      <c r="N42">
        <v>47.2</v>
      </c>
      <c r="O42">
        <v>12238.374964463001</v>
      </c>
      <c r="P42">
        <v>0.80900000000000005</v>
      </c>
      <c r="Q42">
        <v>9.4123317829110942</v>
      </c>
      <c r="R42">
        <f t="shared" si="1"/>
        <v>2.0281482472922852</v>
      </c>
      <c r="S42">
        <v>16.899999999999999</v>
      </c>
    </row>
    <row r="43" spans="1:19" x14ac:dyDescent="0.2">
      <c r="A43" t="s">
        <v>222</v>
      </c>
      <c r="B43">
        <v>0.27600000000000002</v>
      </c>
      <c r="C43">
        <v>17488</v>
      </c>
      <c r="D43">
        <v>109.82</v>
      </c>
      <c r="E43">
        <v>60415553039</v>
      </c>
      <c r="F43">
        <v>4067500</v>
      </c>
      <c r="G43">
        <v>4</v>
      </c>
      <c r="H43">
        <v>2.92</v>
      </c>
      <c r="I43">
        <v>6.93E-2</v>
      </c>
      <c r="J43">
        <v>0.51200000000000001</v>
      </c>
      <c r="K43">
        <v>13.45</v>
      </c>
      <c r="L43">
        <f t="shared" si="0"/>
        <v>0</v>
      </c>
      <c r="M43">
        <v>1113</v>
      </c>
      <c r="N43">
        <v>29.5</v>
      </c>
      <c r="O43">
        <v>14853.2398374923</v>
      </c>
      <c r="P43">
        <v>0.85799999999999998</v>
      </c>
      <c r="Q43">
        <v>9.6059732913099438</v>
      </c>
      <c r="R43">
        <f t="shared" si="1"/>
        <v>1.3862943611198906</v>
      </c>
      <c r="S43">
        <v>11.5</v>
      </c>
    </row>
    <row r="44" spans="1:19" x14ac:dyDescent="0.2">
      <c r="A44" t="s">
        <v>227</v>
      </c>
      <c r="B44">
        <v>0.59899999999999998</v>
      </c>
      <c r="C44">
        <v>28284</v>
      </c>
      <c r="D44">
        <v>193.99594668336599</v>
      </c>
      <c r="E44">
        <v>100023000000</v>
      </c>
      <c r="F44">
        <v>11333483</v>
      </c>
      <c r="G44">
        <v>3.7</v>
      </c>
      <c r="H44">
        <v>0.05</v>
      </c>
      <c r="I44">
        <v>1.6400000000000001E-2</v>
      </c>
      <c r="J44">
        <v>0.53600000000000003</v>
      </c>
      <c r="K44">
        <v>26.42</v>
      </c>
      <c r="L44">
        <f t="shared" si="0"/>
        <v>1</v>
      </c>
      <c r="M44">
        <v>1335</v>
      </c>
      <c r="N44">
        <v>37.910941272154098</v>
      </c>
      <c r="O44">
        <v>8825.4422757770008</v>
      </c>
      <c r="P44">
        <v>0.76400000000000001</v>
      </c>
      <c r="Q44">
        <v>9.0853939967810753</v>
      </c>
      <c r="R44">
        <f t="shared" si="1"/>
        <v>1.3083328196501789</v>
      </c>
      <c r="S44">
        <v>26.272231838246</v>
      </c>
    </row>
    <row r="45" spans="1:19" x14ac:dyDescent="0.2">
      <c r="A45" t="s">
        <v>231</v>
      </c>
      <c r="B45">
        <v>0.122</v>
      </c>
      <c r="C45">
        <v>6626</v>
      </c>
      <c r="D45">
        <v>102.51</v>
      </c>
      <c r="E45">
        <v>24564647935</v>
      </c>
      <c r="F45">
        <v>1198575</v>
      </c>
      <c r="G45">
        <v>1.9</v>
      </c>
      <c r="H45">
        <v>3.1707099043399798</v>
      </c>
      <c r="I45">
        <v>7.2700000000000001E-2</v>
      </c>
      <c r="J45">
        <v>0.63100000000000001</v>
      </c>
      <c r="K45">
        <v>20.74</v>
      </c>
      <c r="L45">
        <f t="shared" si="0"/>
        <v>1</v>
      </c>
      <c r="M45">
        <v>498</v>
      </c>
      <c r="N45">
        <v>31.7</v>
      </c>
      <c r="O45">
        <v>20494.877612998702</v>
      </c>
      <c r="P45">
        <v>0.89600000000000002</v>
      </c>
      <c r="Q45">
        <v>9.927930261366507</v>
      </c>
      <c r="R45">
        <f t="shared" si="1"/>
        <v>0.64185388617239469</v>
      </c>
      <c r="S45">
        <v>17.3309214363147</v>
      </c>
    </row>
    <row r="46" spans="1:19" x14ac:dyDescent="0.2">
      <c r="A46" t="s">
        <v>236</v>
      </c>
      <c r="B46">
        <v>0.45200000000000001</v>
      </c>
      <c r="C46">
        <v>102218</v>
      </c>
      <c r="D46">
        <v>116.48</v>
      </c>
      <c r="E46">
        <v>246489245495</v>
      </c>
      <c r="F46">
        <v>10669709</v>
      </c>
      <c r="G46">
        <v>2.7</v>
      </c>
      <c r="H46">
        <v>3</v>
      </c>
      <c r="I46">
        <v>1.9300000000000001E-2</v>
      </c>
      <c r="J46">
        <v>0.60599999999999998</v>
      </c>
      <c r="K46">
        <v>10.039999999999999</v>
      </c>
      <c r="L46">
        <f t="shared" si="0"/>
        <v>0</v>
      </c>
      <c r="M46">
        <v>677</v>
      </c>
      <c r="N46">
        <v>26.2</v>
      </c>
      <c r="O46">
        <v>23101.777704996399</v>
      </c>
      <c r="P46">
        <v>0.88900000000000001</v>
      </c>
      <c r="Q46">
        <v>10.047664850475103</v>
      </c>
      <c r="R46">
        <f t="shared" si="1"/>
        <v>0.99325177301028345</v>
      </c>
      <c r="S46">
        <v>10</v>
      </c>
    </row>
    <row r="47" spans="1:19" x14ac:dyDescent="0.2">
      <c r="A47" t="s">
        <v>241</v>
      </c>
      <c r="B47">
        <v>0.11600000000000001</v>
      </c>
      <c r="C47">
        <v>2021</v>
      </c>
      <c r="D47">
        <v>133.85</v>
      </c>
      <c r="E47">
        <v>47319624204</v>
      </c>
      <c r="F47">
        <v>86790567</v>
      </c>
      <c r="G47">
        <v>68.2</v>
      </c>
      <c r="H47">
        <v>0.18</v>
      </c>
      <c r="I47">
        <v>4.24E-2</v>
      </c>
      <c r="J47">
        <v>0.63500000000000001</v>
      </c>
      <c r="K47">
        <v>30.501988039849799</v>
      </c>
      <c r="L47">
        <f t="shared" si="0"/>
        <v>0</v>
      </c>
      <c r="M47">
        <v>1543</v>
      </c>
      <c r="N47">
        <v>42.1</v>
      </c>
      <c r="O47">
        <v>545.21621231026097</v>
      </c>
      <c r="P47">
        <v>0.47899999999999998</v>
      </c>
      <c r="Q47">
        <v>6.3011824358260782</v>
      </c>
      <c r="R47">
        <f t="shared" si="1"/>
        <v>4.2224445648494164</v>
      </c>
      <c r="S47">
        <v>78.7</v>
      </c>
    </row>
    <row r="48" spans="1:19" x14ac:dyDescent="0.2">
      <c r="A48" t="s">
        <v>245</v>
      </c>
      <c r="B48">
        <v>0.62</v>
      </c>
      <c r="C48">
        <v>31786</v>
      </c>
      <c r="D48">
        <v>110.35</v>
      </c>
      <c r="E48">
        <v>348078018464</v>
      </c>
      <c r="F48">
        <v>5818553</v>
      </c>
      <c r="G48">
        <v>3.6</v>
      </c>
      <c r="H48">
        <v>7.5494498438673299</v>
      </c>
      <c r="I48">
        <v>4.9099999999999998E-2</v>
      </c>
      <c r="J48">
        <v>0.622</v>
      </c>
      <c r="K48">
        <v>9.57</v>
      </c>
      <c r="L48">
        <f t="shared" si="0"/>
        <v>0</v>
      </c>
      <c r="M48">
        <v>703</v>
      </c>
      <c r="N48">
        <v>27.5</v>
      </c>
      <c r="O48">
        <v>59822.092960913098</v>
      </c>
      <c r="P48">
        <v>0.94799999999999995</v>
      </c>
      <c r="Q48">
        <v>10.999130319216706</v>
      </c>
      <c r="R48">
        <f t="shared" si="1"/>
        <v>1.2809338454620642</v>
      </c>
      <c r="S48">
        <v>8.6</v>
      </c>
    </row>
    <row r="49" spans="1:19" x14ac:dyDescent="0.2">
      <c r="A49" t="s">
        <v>250</v>
      </c>
      <c r="B49">
        <v>0.73399999999999999</v>
      </c>
      <c r="C49">
        <v>620</v>
      </c>
      <c r="D49">
        <v>120.25</v>
      </c>
      <c r="E49">
        <v>3318716359</v>
      </c>
      <c r="F49">
        <v>973560</v>
      </c>
      <c r="G49">
        <v>49.8</v>
      </c>
      <c r="H49">
        <v>1.3257056309384201</v>
      </c>
      <c r="I49">
        <v>0.10299999999999999</v>
      </c>
      <c r="J49">
        <v>0.60199999999999998</v>
      </c>
      <c r="K49">
        <v>22.077071488821399</v>
      </c>
      <c r="L49">
        <f t="shared" si="0"/>
        <v>1</v>
      </c>
      <c r="M49">
        <v>220</v>
      </c>
      <c r="N49">
        <v>41.6</v>
      </c>
      <c r="O49">
        <v>3408.8462539545499</v>
      </c>
      <c r="P49">
        <v>0.50900000000000001</v>
      </c>
      <c r="Q49">
        <v>8.1341291710781984</v>
      </c>
      <c r="R49">
        <f t="shared" si="1"/>
        <v>3.9080149840306073</v>
      </c>
      <c r="S49">
        <v>55.2</v>
      </c>
    </row>
    <row r="50" spans="1:19" x14ac:dyDescent="0.2">
      <c r="A50" t="s">
        <v>254</v>
      </c>
      <c r="B50">
        <v>0.33300000000000002</v>
      </c>
      <c r="C50">
        <v>180</v>
      </c>
      <c r="D50">
        <v>103.87</v>
      </c>
      <c r="E50">
        <v>596033333</v>
      </c>
      <c r="F50">
        <v>71808</v>
      </c>
      <c r="G50">
        <v>32.9</v>
      </c>
      <c r="H50">
        <v>1.48</v>
      </c>
      <c r="I50">
        <v>6.0285535949300001E-2</v>
      </c>
      <c r="J50">
        <v>0.65841028273739099</v>
      </c>
      <c r="K50">
        <v>24.416703893989698</v>
      </c>
      <c r="L50">
        <f t="shared" si="0"/>
        <v>1</v>
      </c>
      <c r="M50">
        <v>2083</v>
      </c>
      <c r="N50">
        <v>39.0881649914134</v>
      </c>
      <c r="O50">
        <v>8300.3750696301195</v>
      </c>
      <c r="P50">
        <v>0.72</v>
      </c>
      <c r="Q50">
        <v>9.0240559818757546</v>
      </c>
      <c r="R50">
        <f t="shared" si="1"/>
        <v>3.493472657771326</v>
      </c>
      <c r="S50">
        <v>50.423579362701197</v>
      </c>
    </row>
    <row r="51" spans="1:19" x14ac:dyDescent="0.2">
      <c r="A51" t="s">
        <v>257</v>
      </c>
      <c r="B51">
        <v>0.48699999999999999</v>
      </c>
      <c r="C51">
        <v>25258</v>
      </c>
      <c r="D51">
        <v>135.5</v>
      </c>
      <c r="E51">
        <v>88941298258</v>
      </c>
      <c r="F51">
        <v>10738958</v>
      </c>
      <c r="G51">
        <v>24.1</v>
      </c>
      <c r="H51">
        <v>0.4</v>
      </c>
      <c r="I51">
        <v>5.8400000000000001E-2</v>
      </c>
      <c r="J51">
        <v>0.64300000000000002</v>
      </c>
      <c r="K51">
        <v>24.77</v>
      </c>
      <c r="L51">
        <f t="shared" si="0"/>
        <v>1</v>
      </c>
      <c r="M51">
        <v>1410</v>
      </c>
      <c r="N51">
        <v>38.5</v>
      </c>
      <c r="O51">
        <v>8282.1162218904301</v>
      </c>
      <c r="P51">
        <v>0.76700000000000002</v>
      </c>
      <c r="Q51">
        <v>9.0218537970776165</v>
      </c>
      <c r="R51">
        <f t="shared" si="1"/>
        <v>3.1822118404966093</v>
      </c>
      <c r="S51">
        <v>55.7</v>
      </c>
    </row>
    <row r="52" spans="1:19" x14ac:dyDescent="0.2">
      <c r="A52" t="s">
        <v>261</v>
      </c>
      <c r="B52">
        <v>0.222</v>
      </c>
      <c r="C52">
        <v>41155</v>
      </c>
      <c r="D52">
        <v>124.14</v>
      </c>
      <c r="E52">
        <v>107435665000</v>
      </c>
      <c r="F52">
        <v>17373662</v>
      </c>
      <c r="G52">
        <v>12.2</v>
      </c>
      <c r="H52">
        <v>2.46</v>
      </c>
      <c r="I52">
        <v>3.9699999999999999E-2</v>
      </c>
      <c r="J52">
        <v>0.68</v>
      </c>
      <c r="K52">
        <v>24.81</v>
      </c>
      <c r="L52">
        <f t="shared" si="0"/>
        <v>1</v>
      </c>
      <c r="M52">
        <v>2274</v>
      </c>
      <c r="N52">
        <v>45.5</v>
      </c>
      <c r="O52">
        <v>6183.8238248217303</v>
      </c>
      <c r="P52">
        <v>0.74</v>
      </c>
      <c r="Q52">
        <v>8.7296921009904409</v>
      </c>
      <c r="R52">
        <f t="shared" si="1"/>
        <v>2.5014359517392109</v>
      </c>
      <c r="S52">
        <v>40.6</v>
      </c>
    </row>
    <row r="53" spans="1:19" x14ac:dyDescent="0.2">
      <c r="A53" t="s">
        <v>265</v>
      </c>
      <c r="B53">
        <v>3.7999999999999999E-2</v>
      </c>
      <c r="C53">
        <v>238560</v>
      </c>
      <c r="D53">
        <v>288.57</v>
      </c>
      <c r="E53">
        <v>303175127598</v>
      </c>
      <c r="F53">
        <v>100388073</v>
      </c>
      <c r="G53">
        <v>18.100000000000001</v>
      </c>
      <c r="H53">
        <v>1.1735323878174</v>
      </c>
      <c r="I53">
        <v>0.1076</v>
      </c>
      <c r="J53">
        <v>0.46400000000000002</v>
      </c>
      <c r="K53">
        <v>26.31</v>
      </c>
      <c r="L53">
        <f t="shared" si="0"/>
        <v>1</v>
      </c>
      <c r="M53">
        <v>18.100000000000001</v>
      </c>
      <c r="N53">
        <v>36.967485065679298</v>
      </c>
      <c r="O53">
        <v>3020.0313497202001</v>
      </c>
      <c r="P53">
        <v>0.73099999999999998</v>
      </c>
      <c r="Q53">
        <v>8.0130224910170895</v>
      </c>
      <c r="R53">
        <f t="shared" si="1"/>
        <v>2.8959119382717802</v>
      </c>
      <c r="S53">
        <v>31.1</v>
      </c>
    </row>
    <row r="54" spans="1:19" x14ac:dyDescent="0.2">
      <c r="A54" t="s">
        <v>270</v>
      </c>
      <c r="B54">
        <v>0.76400000000000001</v>
      </c>
      <c r="C54">
        <v>7169</v>
      </c>
      <c r="D54">
        <v>111.23</v>
      </c>
      <c r="E54">
        <v>27022640000</v>
      </c>
      <c r="F54">
        <v>6453553</v>
      </c>
      <c r="G54">
        <v>11.8</v>
      </c>
      <c r="H54">
        <v>0.5</v>
      </c>
      <c r="I54">
        <v>4.1099999999999998E-2</v>
      </c>
      <c r="J54">
        <v>0.59099999999999997</v>
      </c>
      <c r="K54">
        <v>28.2</v>
      </c>
      <c r="L54">
        <f t="shared" si="0"/>
        <v>1</v>
      </c>
      <c r="M54">
        <v>1784</v>
      </c>
      <c r="N54">
        <v>38.799999999999997</v>
      </c>
      <c r="O54">
        <v>4187.2500311068898</v>
      </c>
      <c r="P54">
        <v>0.67500000000000004</v>
      </c>
      <c r="Q54">
        <v>8.3397994802875335</v>
      </c>
      <c r="R54">
        <f t="shared" si="1"/>
        <v>2.4680995314716192</v>
      </c>
      <c r="S54">
        <v>52</v>
      </c>
    </row>
    <row r="55" spans="1:19" x14ac:dyDescent="0.2">
      <c r="A55" t="s">
        <v>273</v>
      </c>
      <c r="B55">
        <v>0.10100000000000001</v>
      </c>
      <c r="C55">
        <v>5655</v>
      </c>
      <c r="D55">
        <v>124.35</v>
      </c>
      <c r="E55">
        <v>11026774945</v>
      </c>
      <c r="F55">
        <v>1355986</v>
      </c>
      <c r="G55">
        <v>62.6</v>
      </c>
      <c r="H55">
        <v>1.05</v>
      </c>
      <c r="I55">
        <v>6.4299999999999996E-2</v>
      </c>
      <c r="J55">
        <v>0.62</v>
      </c>
      <c r="K55">
        <v>27.66</v>
      </c>
      <c r="L55">
        <f t="shared" si="0"/>
        <v>1</v>
      </c>
      <c r="M55">
        <v>2156</v>
      </c>
      <c r="N55">
        <v>42.428108658623501</v>
      </c>
      <c r="O55">
        <v>8131.9238878572496</v>
      </c>
      <c r="P55">
        <v>0.59599999999999997</v>
      </c>
      <c r="Q55">
        <v>9.0035528151197397</v>
      </c>
      <c r="R55">
        <f t="shared" si="1"/>
        <v>4.1367652781060524</v>
      </c>
      <c r="S55">
        <v>81.548586732506806</v>
      </c>
    </row>
    <row r="56" spans="1:19" x14ac:dyDescent="0.2">
      <c r="A56" t="s">
        <v>276</v>
      </c>
      <c r="B56">
        <v>0.752</v>
      </c>
      <c r="C56">
        <v>711</v>
      </c>
      <c r="D56">
        <v>197.69518242806001</v>
      </c>
      <c r="E56">
        <v>2065001626</v>
      </c>
      <c r="F56">
        <v>6333135</v>
      </c>
      <c r="G56">
        <v>31.3</v>
      </c>
      <c r="H56">
        <v>0.91359726765841798</v>
      </c>
      <c r="I56">
        <v>5.1400000000000001E-2</v>
      </c>
      <c r="J56">
        <v>0.78400000000000003</v>
      </c>
      <c r="K56">
        <v>21.3876703341029</v>
      </c>
      <c r="L56">
        <f t="shared" si="0"/>
        <v>1</v>
      </c>
      <c r="M56">
        <v>384</v>
      </c>
      <c r="N56">
        <v>37.350585732363299</v>
      </c>
      <c r="O56">
        <v>326.06309923916001</v>
      </c>
      <c r="P56">
        <v>0.49199999999999999</v>
      </c>
      <c r="Q56">
        <v>5.7870909185855153</v>
      </c>
      <c r="R56">
        <f t="shared" si="1"/>
        <v>3.4436180975461075</v>
      </c>
      <c r="S56">
        <v>48.6898794007802</v>
      </c>
    </row>
    <row r="57" spans="1:19" x14ac:dyDescent="0.2">
      <c r="A57" t="s">
        <v>281</v>
      </c>
      <c r="B57">
        <v>0.23100000000000001</v>
      </c>
      <c r="C57">
        <v>16590</v>
      </c>
      <c r="D57">
        <v>122.14</v>
      </c>
      <c r="E57">
        <v>31386949981</v>
      </c>
      <c r="F57">
        <v>1331824</v>
      </c>
      <c r="G57">
        <v>2.1</v>
      </c>
      <c r="H57">
        <v>3.14</v>
      </c>
      <c r="I57">
        <v>5.11E-2</v>
      </c>
      <c r="J57">
        <v>0.63600000000000001</v>
      </c>
      <c r="K57">
        <v>5.33</v>
      </c>
      <c r="L57">
        <f t="shared" si="0"/>
        <v>0</v>
      </c>
      <c r="M57">
        <v>626</v>
      </c>
      <c r="N57">
        <v>30.7</v>
      </c>
      <c r="O57">
        <v>23566.8902054625</v>
      </c>
      <c r="P57">
        <v>0.89</v>
      </c>
      <c r="Q57">
        <v>10.067598048551872</v>
      </c>
      <c r="R57">
        <f t="shared" si="1"/>
        <v>0.74193734472937733</v>
      </c>
      <c r="S57">
        <v>11.7</v>
      </c>
    </row>
    <row r="58" spans="1:19" x14ac:dyDescent="0.2">
      <c r="A58" t="s">
        <v>285</v>
      </c>
      <c r="B58">
        <v>0.45721937517775801</v>
      </c>
      <c r="C58">
        <v>-31998.875304718</v>
      </c>
      <c r="D58">
        <v>195.99075175902399</v>
      </c>
      <c r="E58">
        <v>3791304348</v>
      </c>
      <c r="F58">
        <v>1093238</v>
      </c>
      <c r="G58">
        <v>39.543903420063003</v>
      </c>
      <c r="H58">
        <v>1.1998783525447501</v>
      </c>
      <c r="I58">
        <v>0.108943455905609</v>
      </c>
      <c r="J58">
        <v>0.64422416743392696</v>
      </c>
      <c r="K58">
        <v>25.904699706619301</v>
      </c>
      <c r="L58">
        <f t="shared" si="0"/>
        <v>1</v>
      </c>
      <c r="M58">
        <v>788</v>
      </c>
      <c r="N58">
        <v>54.6</v>
      </c>
      <c r="O58">
        <v>3467.9588049445701</v>
      </c>
      <c r="P58">
        <v>0.59699999999999998</v>
      </c>
      <c r="Q58">
        <v>8.1513214592095142</v>
      </c>
      <c r="R58">
        <f t="shared" si="1"/>
        <v>3.6774115336605622</v>
      </c>
      <c r="S58">
        <v>71.900000000000006</v>
      </c>
    </row>
    <row r="59" spans="1:19" x14ac:dyDescent="0.2">
      <c r="A59" t="s">
        <v>287</v>
      </c>
      <c r="B59">
        <v>0.36299999999999999</v>
      </c>
      <c r="C59">
        <v>14870</v>
      </c>
      <c r="D59">
        <v>143.86000000000001</v>
      </c>
      <c r="E59">
        <v>96107662398</v>
      </c>
      <c r="F59">
        <v>112078730</v>
      </c>
      <c r="G59">
        <v>39.1</v>
      </c>
      <c r="H59">
        <v>1.02354832072807</v>
      </c>
      <c r="I59">
        <v>2.0799999999999999E-2</v>
      </c>
      <c r="J59">
        <v>0.79600000000000004</v>
      </c>
      <c r="K59">
        <v>25.42</v>
      </c>
      <c r="L59">
        <f t="shared" si="0"/>
        <v>1</v>
      </c>
      <c r="M59">
        <v>848</v>
      </c>
      <c r="N59">
        <v>35</v>
      </c>
      <c r="O59">
        <v>857.50135104136098</v>
      </c>
      <c r="P59">
        <v>0.498</v>
      </c>
      <c r="Q59">
        <v>6.7540227545972922</v>
      </c>
      <c r="R59">
        <f t="shared" si="1"/>
        <v>3.6661224669913199</v>
      </c>
      <c r="S59">
        <v>62.4</v>
      </c>
    </row>
    <row r="60" spans="1:19" x14ac:dyDescent="0.2">
      <c r="A60" t="s">
        <v>292</v>
      </c>
      <c r="B60">
        <v>0.23300000000000001</v>
      </c>
      <c r="C60">
        <v>2046</v>
      </c>
      <c r="D60">
        <v>132.30000000000001</v>
      </c>
      <c r="E60">
        <v>5535548972</v>
      </c>
      <c r="F60">
        <v>889953</v>
      </c>
      <c r="G60">
        <v>21.6</v>
      </c>
      <c r="H60">
        <v>1.28</v>
      </c>
      <c r="I60">
        <v>4.1000000000000002E-2</v>
      </c>
      <c r="J60">
        <v>0.57599999999999996</v>
      </c>
      <c r="K60">
        <v>26.42</v>
      </c>
      <c r="L60">
        <f t="shared" si="0"/>
        <v>1</v>
      </c>
      <c r="M60">
        <v>2592</v>
      </c>
      <c r="N60">
        <v>30.7</v>
      </c>
      <c r="O60">
        <v>6220.0464204289401</v>
      </c>
      <c r="P60">
        <v>0.73</v>
      </c>
      <c r="Q60">
        <v>8.7355326487968465</v>
      </c>
      <c r="R60">
        <f t="shared" si="1"/>
        <v>3.0726933146901194</v>
      </c>
      <c r="S60">
        <v>28.9</v>
      </c>
    </row>
    <row r="61" spans="1:19" x14ac:dyDescent="0.2">
      <c r="A61" t="s">
        <v>297</v>
      </c>
      <c r="B61">
        <v>7.4999999999999997E-2</v>
      </c>
      <c r="C61">
        <v>45871</v>
      </c>
      <c r="D61">
        <v>112.33</v>
      </c>
      <c r="E61">
        <v>268761201365</v>
      </c>
      <c r="F61">
        <v>5520314</v>
      </c>
      <c r="G61">
        <v>1.4</v>
      </c>
      <c r="H61">
        <v>6.31207679948304</v>
      </c>
      <c r="I61">
        <v>6.59E-2</v>
      </c>
      <c r="J61">
        <v>0.59099999999999997</v>
      </c>
      <c r="K61">
        <v>-0.28999999999999998</v>
      </c>
      <c r="L61">
        <f t="shared" si="0"/>
        <v>0</v>
      </c>
      <c r="M61">
        <v>536</v>
      </c>
      <c r="N61">
        <v>27.1</v>
      </c>
      <c r="O61">
        <v>48685.853986747803</v>
      </c>
      <c r="P61">
        <v>0.94</v>
      </c>
      <c r="Q61">
        <v>10.793143794323978</v>
      </c>
      <c r="R61">
        <f t="shared" si="1"/>
        <v>0.33647223662121289</v>
      </c>
      <c r="S61">
        <v>14.5</v>
      </c>
    </row>
    <row r="62" spans="1:19" x14ac:dyDescent="0.2">
      <c r="A62" t="s">
        <v>301</v>
      </c>
      <c r="B62">
        <v>0.52400000000000002</v>
      </c>
      <c r="C62">
        <v>303276</v>
      </c>
      <c r="D62">
        <v>110.05</v>
      </c>
      <c r="E62">
        <v>2715518274227</v>
      </c>
      <c r="F62">
        <v>67059887</v>
      </c>
      <c r="G62">
        <v>3.4</v>
      </c>
      <c r="H62">
        <v>11.16</v>
      </c>
      <c r="I62">
        <v>8.43E-2</v>
      </c>
      <c r="J62">
        <v>0.55100000000000005</v>
      </c>
      <c r="K62">
        <v>12.81</v>
      </c>
      <c r="L62">
        <f t="shared" si="0"/>
        <v>0</v>
      </c>
      <c r="M62">
        <v>867</v>
      </c>
      <c r="N62">
        <v>30.7</v>
      </c>
      <c r="O62">
        <v>40493.928572038902</v>
      </c>
      <c r="P62">
        <v>0.90300000000000002</v>
      </c>
      <c r="Q62">
        <v>10.608907330055224</v>
      </c>
      <c r="R62">
        <f t="shared" si="1"/>
        <v>1.2237754316221157</v>
      </c>
      <c r="S62">
        <v>7.7</v>
      </c>
    </row>
    <row r="63" spans="1:19" x14ac:dyDescent="0.2">
      <c r="A63" t="s">
        <v>304</v>
      </c>
      <c r="B63">
        <v>0.2</v>
      </c>
      <c r="C63">
        <v>5321</v>
      </c>
      <c r="D63">
        <v>122.19</v>
      </c>
      <c r="E63">
        <v>16657960228</v>
      </c>
      <c r="F63">
        <v>2172579</v>
      </c>
      <c r="G63">
        <v>32.700000000000003</v>
      </c>
      <c r="H63">
        <v>1.46</v>
      </c>
      <c r="I63">
        <v>0.2</v>
      </c>
      <c r="J63">
        <v>0.52900000000000003</v>
      </c>
      <c r="K63">
        <v>26.58</v>
      </c>
      <c r="L63">
        <f t="shared" si="0"/>
        <v>1</v>
      </c>
      <c r="M63">
        <v>1831</v>
      </c>
      <c r="N63">
        <v>38</v>
      </c>
      <c r="O63">
        <v>7667.3668612280599</v>
      </c>
      <c r="P63">
        <v>0.70599999999999996</v>
      </c>
      <c r="Q63">
        <v>8.9447285317982708</v>
      </c>
      <c r="R63">
        <f t="shared" si="1"/>
        <v>3.487375077903208</v>
      </c>
      <c r="S63">
        <v>52.495509160541999</v>
      </c>
    </row>
    <row r="64" spans="1:19" x14ac:dyDescent="0.2">
      <c r="A64" t="s">
        <v>307</v>
      </c>
      <c r="B64">
        <v>0.59799999999999998</v>
      </c>
      <c r="C64">
        <v>532</v>
      </c>
      <c r="D64">
        <v>172.73</v>
      </c>
      <c r="E64">
        <v>1763819048</v>
      </c>
      <c r="F64">
        <v>2347706</v>
      </c>
      <c r="G64">
        <v>39</v>
      </c>
      <c r="H64">
        <v>0.13</v>
      </c>
      <c r="I64">
        <v>9.06E-2</v>
      </c>
      <c r="J64">
        <v>0.59399999999999997</v>
      </c>
      <c r="K64">
        <v>30.92</v>
      </c>
      <c r="L64">
        <f t="shared" si="0"/>
        <v>0</v>
      </c>
      <c r="M64">
        <v>836</v>
      </c>
      <c r="N64">
        <v>38.799999999999997</v>
      </c>
      <c r="O64">
        <v>751.29468851721595</v>
      </c>
      <c r="P64">
        <v>0.5</v>
      </c>
      <c r="Q64">
        <v>6.6217979696272655</v>
      </c>
      <c r="R64">
        <f t="shared" si="1"/>
        <v>3.6635616461296463</v>
      </c>
      <c r="S64">
        <v>63.6</v>
      </c>
    </row>
    <row r="65" spans="1:19" x14ac:dyDescent="0.2">
      <c r="A65" t="s">
        <v>312</v>
      </c>
      <c r="B65">
        <v>0.34499999999999997</v>
      </c>
      <c r="C65">
        <v>10128</v>
      </c>
      <c r="D65">
        <v>133.61000000000001</v>
      </c>
      <c r="E65">
        <v>17743195770</v>
      </c>
      <c r="F65">
        <v>3720382</v>
      </c>
      <c r="G65">
        <v>8.6999999999999993</v>
      </c>
      <c r="H65">
        <v>0.05</v>
      </c>
      <c r="I65">
        <v>0.14399999999999999</v>
      </c>
      <c r="J65">
        <v>0.68300000000000005</v>
      </c>
      <c r="K65">
        <v>8.34</v>
      </c>
      <c r="L65">
        <f t="shared" si="0"/>
        <v>0</v>
      </c>
      <c r="M65">
        <v>1026</v>
      </c>
      <c r="N65">
        <v>34.200000000000003</v>
      </c>
      <c r="O65">
        <v>4769.1865432098102</v>
      </c>
      <c r="P65">
        <v>0.80200000000000005</v>
      </c>
      <c r="Q65">
        <v>8.4699310333247517</v>
      </c>
      <c r="R65">
        <f t="shared" si="1"/>
        <v>2.1633230256605378</v>
      </c>
      <c r="S65">
        <v>39.5</v>
      </c>
    </row>
    <row r="66" spans="1:19" x14ac:dyDescent="0.2">
      <c r="A66" t="s">
        <v>317</v>
      </c>
      <c r="B66">
        <v>0.47699999999999998</v>
      </c>
      <c r="C66">
        <v>727973</v>
      </c>
      <c r="D66">
        <v>112.85</v>
      </c>
      <c r="E66">
        <v>3845630030824</v>
      </c>
      <c r="F66">
        <v>83132799</v>
      </c>
      <c r="G66">
        <v>3.1</v>
      </c>
      <c r="H66">
        <v>9.99</v>
      </c>
      <c r="I66">
        <v>3.04E-2</v>
      </c>
      <c r="J66">
        <v>0.60799999999999998</v>
      </c>
      <c r="K66">
        <v>9.8800000000000008</v>
      </c>
      <c r="L66">
        <f t="shared" si="0"/>
        <v>0</v>
      </c>
      <c r="M66">
        <v>700</v>
      </c>
      <c r="N66">
        <v>31.7</v>
      </c>
      <c r="O66">
        <v>46258.878289710898</v>
      </c>
      <c r="P66">
        <v>0.94199999999999995</v>
      </c>
      <c r="Q66">
        <v>10.742008687538805</v>
      </c>
      <c r="R66">
        <f t="shared" si="1"/>
        <v>1.1314021114911006</v>
      </c>
      <c r="S66">
        <v>5.3</v>
      </c>
    </row>
    <row r="67" spans="1:19" x14ac:dyDescent="0.2">
      <c r="A67" t="s">
        <v>320</v>
      </c>
      <c r="B67">
        <v>0.69</v>
      </c>
      <c r="C67">
        <v>16670</v>
      </c>
      <c r="D67">
        <v>268.36</v>
      </c>
      <c r="E67">
        <v>66983634224</v>
      </c>
      <c r="F67">
        <v>30792608</v>
      </c>
      <c r="G67">
        <v>34.9</v>
      </c>
      <c r="H67">
        <v>0.27</v>
      </c>
      <c r="I67">
        <v>4.3299999999999998E-2</v>
      </c>
      <c r="J67">
        <v>0.67800000000000005</v>
      </c>
      <c r="K67">
        <v>29.42</v>
      </c>
      <c r="L67">
        <f t="shared" ref="L67:L130" si="2">IF(AND(20&lt;K67,K67&lt;30),1,0)</f>
        <v>1</v>
      </c>
      <c r="M67">
        <v>1187</v>
      </c>
      <c r="N67">
        <v>43.5</v>
      </c>
      <c r="O67">
        <v>2175.31539465575</v>
      </c>
      <c r="P67">
        <v>0.63200000000000001</v>
      </c>
      <c r="Q67">
        <v>7.684928942047117</v>
      </c>
      <c r="R67">
        <f t="shared" ref="R67:R130" si="3">LN(G67)</f>
        <v>3.5524868292083815</v>
      </c>
      <c r="S67">
        <v>41.4</v>
      </c>
    </row>
    <row r="68" spans="1:19" x14ac:dyDescent="0.2">
      <c r="A68" t="s">
        <v>324</v>
      </c>
      <c r="B68">
        <v>0.47599999999999998</v>
      </c>
      <c r="C68">
        <v>62434</v>
      </c>
      <c r="D68">
        <v>101.87</v>
      </c>
      <c r="E68">
        <v>209852761469</v>
      </c>
      <c r="F68">
        <v>10716322</v>
      </c>
      <c r="G68">
        <v>3.6</v>
      </c>
      <c r="H68">
        <v>4.46</v>
      </c>
      <c r="I68">
        <v>0.1724</v>
      </c>
      <c r="J68">
        <v>0.51800000000000002</v>
      </c>
      <c r="K68">
        <v>15.95</v>
      </c>
      <c r="L68">
        <f t="shared" si="2"/>
        <v>0</v>
      </c>
      <c r="M68">
        <v>652</v>
      </c>
      <c r="N68">
        <v>33.6</v>
      </c>
      <c r="O68">
        <v>19582.536010862601</v>
      </c>
      <c r="P68">
        <v>0.88700000000000001</v>
      </c>
      <c r="Q68">
        <v>9.8823934281705128</v>
      </c>
      <c r="R68">
        <f t="shared" si="3"/>
        <v>1.2809338454620642</v>
      </c>
      <c r="S68">
        <v>7.7</v>
      </c>
    </row>
    <row r="69" spans="1:19" x14ac:dyDescent="0.2">
      <c r="A69" t="s">
        <v>328</v>
      </c>
      <c r="B69">
        <v>0.23499999999999999</v>
      </c>
      <c r="C69">
        <v>268</v>
      </c>
      <c r="D69">
        <v>107.43</v>
      </c>
      <c r="E69">
        <v>1228170370</v>
      </c>
      <c r="F69">
        <v>112003</v>
      </c>
      <c r="G69">
        <v>13.7</v>
      </c>
      <c r="H69">
        <v>1.7085501831538199</v>
      </c>
      <c r="I69">
        <v>6.5551194260806106E-2</v>
      </c>
      <c r="J69">
        <v>0.64459664672747896</v>
      </c>
      <c r="K69">
        <v>21.487679849152901</v>
      </c>
      <c r="L69">
        <f t="shared" si="2"/>
        <v>1</v>
      </c>
      <c r="M69">
        <v>2350</v>
      </c>
      <c r="N69">
        <v>36.902119681894199</v>
      </c>
      <c r="O69">
        <v>10965.513155897601</v>
      </c>
      <c r="P69">
        <v>0.79500000000000004</v>
      </c>
      <c r="Q69">
        <v>9.3025104592003949</v>
      </c>
      <c r="R69">
        <f t="shared" si="3"/>
        <v>2.6173958328340792</v>
      </c>
      <c r="S69">
        <v>26.8</v>
      </c>
    </row>
    <row r="70" spans="1:19" x14ac:dyDescent="0.2">
      <c r="A70" t="s">
        <v>331</v>
      </c>
      <c r="B70">
        <v>0.36</v>
      </c>
      <c r="C70">
        <v>16777</v>
      </c>
      <c r="D70">
        <v>142.91999999999999</v>
      </c>
      <c r="E70">
        <v>76710385880</v>
      </c>
      <c r="F70">
        <v>16604026</v>
      </c>
      <c r="G70">
        <v>22.1</v>
      </c>
      <c r="H70">
        <v>1.6</v>
      </c>
      <c r="I70">
        <v>2.46E-2</v>
      </c>
      <c r="J70">
        <v>0.623</v>
      </c>
      <c r="K70">
        <v>23.95</v>
      </c>
      <c r="L70">
        <f t="shared" si="2"/>
        <v>1</v>
      </c>
      <c r="M70">
        <v>1996</v>
      </c>
      <c r="N70">
        <v>48.3</v>
      </c>
      <c r="O70">
        <v>4619.9870971052396</v>
      </c>
      <c r="P70">
        <v>0.627</v>
      </c>
      <c r="Q70">
        <v>8.4381471912375208</v>
      </c>
      <c r="R70">
        <f t="shared" si="3"/>
        <v>3.095577608523707</v>
      </c>
      <c r="S70">
        <v>62.7</v>
      </c>
    </row>
    <row r="71" spans="1:19" x14ac:dyDescent="0.2">
      <c r="A71" t="s">
        <v>335</v>
      </c>
      <c r="B71">
        <v>0.59</v>
      </c>
      <c r="C71">
        <v>2996</v>
      </c>
      <c r="D71">
        <v>262.95</v>
      </c>
      <c r="E71">
        <v>13590281809</v>
      </c>
      <c r="F71">
        <v>12771246</v>
      </c>
      <c r="G71">
        <v>64.900000000000006</v>
      </c>
      <c r="H71">
        <v>0.67553601936098895</v>
      </c>
      <c r="I71">
        <v>4.2999999999999997E-2</v>
      </c>
      <c r="J71">
        <v>0.61499999999999999</v>
      </c>
      <c r="K71">
        <v>27.83</v>
      </c>
      <c r="L71">
        <f t="shared" si="2"/>
        <v>1</v>
      </c>
      <c r="M71">
        <v>1651</v>
      </c>
      <c r="N71">
        <v>29.6</v>
      </c>
      <c r="O71">
        <v>1064.1312373906101</v>
      </c>
      <c r="P71">
        <v>0.46500000000000002</v>
      </c>
      <c r="Q71">
        <v>6.9699140057076443</v>
      </c>
      <c r="R71">
        <f t="shared" si="3"/>
        <v>4.1728476237100445</v>
      </c>
      <c r="S71">
        <v>76.599999999999994</v>
      </c>
    </row>
    <row r="72" spans="1:19" x14ac:dyDescent="0.2">
      <c r="A72" t="s">
        <v>340</v>
      </c>
      <c r="B72">
        <v>0.57999999999999996</v>
      </c>
      <c r="C72">
        <v>293</v>
      </c>
      <c r="D72">
        <v>111.65</v>
      </c>
      <c r="E72">
        <v>1340389411</v>
      </c>
      <c r="F72">
        <v>1920922</v>
      </c>
      <c r="G72">
        <v>54</v>
      </c>
      <c r="H72">
        <v>0.16</v>
      </c>
      <c r="I72">
        <v>2.47E-2</v>
      </c>
      <c r="J72">
        <v>0.72</v>
      </c>
      <c r="K72">
        <v>27.649598490843701</v>
      </c>
      <c r="L72">
        <f t="shared" si="2"/>
        <v>1</v>
      </c>
      <c r="M72">
        <v>1577</v>
      </c>
      <c r="N72">
        <v>34.799999999999997</v>
      </c>
      <c r="O72">
        <v>697.78440301063699</v>
      </c>
      <c r="P72">
        <v>0.48299999999999998</v>
      </c>
      <c r="Q72">
        <v>6.547910176841417</v>
      </c>
      <c r="R72">
        <f t="shared" si="3"/>
        <v>3.9889840465642745</v>
      </c>
      <c r="S72">
        <v>80.900000000000006</v>
      </c>
    </row>
    <row r="73" spans="1:19" x14ac:dyDescent="0.2">
      <c r="A73" t="s">
        <v>343</v>
      </c>
      <c r="B73">
        <v>8.5999999999999993E-2</v>
      </c>
      <c r="C73">
        <v>2384</v>
      </c>
      <c r="D73">
        <v>116.19</v>
      </c>
      <c r="E73">
        <v>4280443645</v>
      </c>
      <c r="F73">
        <v>782766</v>
      </c>
      <c r="G73">
        <v>25.1</v>
      </c>
      <c r="H73">
        <v>0.98</v>
      </c>
      <c r="I73">
        <v>0.11849999999999999</v>
      </c>
      <c r="J73">
        <v>0.56200000000000006</v>
      </c>
      <c r="K73">
        <v>25.69</v>
      </c>
      <c r="L73">
        <f t="shared" si="2"/>
        <v>1</v>
      </c>
      <c r="M73">
        <v>2387</v>
      </c>
      <c r="N73">
        <v>40.667230543927197</v>
      </c>
      <c r="O73">
        <v>5468.35662892869</v>
      </c>
      <c r="P73">
        <v>0.71399999999999997</v>
      </c>
      <c r="Q73">
        <v>8.6067334168086038</v>
      </c>
      <c r="R73">
        <f t="shared" si="3"/>
        <v>3.2228678461377385</v>
      </c>
      <c r="S73">
        <v>48.018006494795003</v>
      </c>
    </row>
    <row r="74" spans="1:19" x14ac:dyDescent="0.2">
      <c r="A74" t="s">
        <v>347</v>
      </c>
      <c r="B74">
        <v>0.66800000000000004</v>
      </c>
      <c r="C74">
        <v>2978</v>
      </c>
      <c r="D74">
        <v>179.29</v>
      </c>
      <c r="E74">
        <v>8498981821</v>
      </c>
      <c r="F74">
        <v>11263077</v>
      </c>
      <c r="G74">
        <v>49.5</v>
      </c>
      <c r="H74">
        <v>0.25</v>
      </c>
      <c r="I74">
        <v>0.13780000000000001</v>
      </c>
      <c r="J74">
        <v>0.67200000000000004</v>
      </c>
      <c r="K74">
        <v>23.45</v>
      </c>
      <c r="L74">
        <f t="shared" si="2"/>
        <v>1</v>
      </c>
      <c r="M74">
        <v>1440</v>
      </c>
      <c r="N74">
        <v>41.1</v>
      </c>
      <c r="O74">
        <v>754.58791775995098</v>
      </c>
      <c r="P74">
        <v>0.53500000000000003</v>
      </c>
      <c r="Q74">
        <v>6.6261717959521862</v>
      </c>
      <c r="R74">
        <f t="shared" si="3"/>
        <v>3.9019726695746448</v>
      </c>
      <c r="S74">
        <v>87.4</v>
      </c>
    </row>
    <row r="75" spans="1:19" x14ac:dyDescent="0.2">
      <c r="A75" t="s">
        <v>351</v>
      </c>
      <c r="B75">
        <v>0.41425752705583502</v>
      </c>
      <c r="C75">
        <v>-5142.3205870674501</v>
      </c>
      <c r="D75">
        <v>196.65252466983799</v>
      </c>
      <c r="E75">
        <v>115969029601.19099</v>
      </c>
      <c r="F75">
        <v>836</v>
      </c>
      <c r="G75">
        <v>23.745835313807401</v>
      </c>
      <c r="H75">
        <v>0.75229959061456397</v>
      </c>
      <c r="I75">
        <v>8.3706110800236697E-2</v>
      </c>
      <c r="J75">
        <v>0.614413558174005</v>
      </c>
      <c r="K75">
        <v>22.311695004085799</v>
      </c>
      <c r="L75">
        <f t="shared" si="2"/>
        <v>1</v>
      </c>
      <c r="M75">
        <v>1181.5528311422499</v>
      </c>
      <c r="N75">
        <v>37.839440943442902</v>
      </c>
      <c r="O75">
        <f>E75/F75</f>
        <v>138718934.9296543</v>
      </c>
      <c r="P75">
        <v>0.68585419941692205</v>
      </c>
      <c r="Q75">
        <v>18.747960393124284</v>
      </c>
      <c r="R75">
        <f t="shared" si="3"/>
        <v>3.1674071598960185</v>
      </c>
      <c r="S75">
        <v>43.429875346628997</v>
      </c>
    </row>
    <row r="76" spans="1:19" x14ac:dyDescent="0.2">
      <c r="A76" t="s">
        <v>353</v>
      </c>
      <c r="B76">
        <v>0.28899999999999998</v>
      </c>
      <c r="C76">
        <v>9813</v>
      </c>
      <c r="D76">
        <v>150.34</v>
      </c>
      <c r="E76">
        <v>25095395475</v>
      </c>
      <c r="F76">
        <v>9746117</v>
      </c>
      <c r="G76">
        <v>15.1</v>
      </c>
      <c r="H76">
        <v>1.01</v>
      </c>
      <c r="I76">
        <v>5.3900000000000003E-2</v>
      </c>
      <c r="J76">
        <v>0.68799999999999994</v>
      </c>
      <c r="K76">
        <v>24.22</v>
      </c>
      <c r="L76">
        <f t="shared" si="2"/>
        <v>1</v>
      </c>
      <c r="M76">
        <v>1976</v>
      </c>
      <c r="N76">
        <v>48.2</v>
      </c>
      <c r="O76">
        <v>2574.9121906703899</v>
      </c>
      <c r="P76">
        <v>0.621</v>
      </c>
      <c r="Q76">
        <v>7.8535707118058662</v>
      </c>
      <c r="R76">
        <f t="shared" si="3"/>
        <v>2.7146947438208788</v>
      </c>
      <c r="S76">
        <v>58.4</v>
      </c>
    </row>
    <row r="77" spans="1:19" x14ac:dyDescent="0.2">
      <c r="A77" t="s">
        <v>357</v>
      </c>
      <c r="B77">
        <v>0.58399999999999996</v>
      </c>
      <c r="C77">
        <v>45537</v>
      </c>
      <c r="D77">
        <v>121.64</v>
      </c>
      <c r="E77">
        <v>160967157504</v>
      </c>
      <c r="F77">
        <v>9769949</v>
      </c>
      <c r="G77">
        <v>3.6</v>
      </c>
      <c r="H77">
        <v>2.62</v>
      </c>
      <c r="I77">
        <v>3.4000000000000002E-2</v>
      </c>
      <c r="J77">
        <v>0.56499999999999995</v>
      </c>
      <c r="K77">
        <v>12.39</v>
      </c>
      <c r="L77">
        <f t="shared" si="2"/>
        <v>0</v>
      </c>
      <c r="M77">
        <v>589</v>
      </c>
      <c r="N77">
        <v>29.7</v>
      </c>
      <c r="O77">
        <v>16475.741838979899</v>
      </c>
      <c r="P77">
        <v>0.84599999999999997</v>
      </c>
      <c r="Q77">
        <v>9.7096443865196349</v>
      </c>
      <c r="R77">
        <f t="shared" si="3"/>
        <v>1.2809338454620642</v>
      </c>
      <c r="S77">
        <v>15.4</v>
      </c>
    </row>
    <row r="78" spans="1:19" x14ac:dyDescent="0.2">
      <c r="A78" t="s">
        <v>362</v>
      </c>
      <c r="B78">
        <v>0.187</v>
      </c>
      <c r="C78">
        <v>2065</v>
      </c>
      <c r="D78">
        <v>129</v>
      </c>
      <c r="E78">
        <v>24188035739</v>
      </c>
      <c r="F78">
        <v>361313</v>
      </c>
      <c r="G78">
        <v>1.5</v>
      </c>
      <c r="H78">
        <v>7.9523973933351098</v>
      </c>
      <c r="I78">
        <v>2.8400000000000002E-2</v>
      </c>
      <c r="J78">
        <v>0.75</v>
      </c>
      <c r="K78">
        <v>0.93</v>
      </c>
      <c r="L78">
        <f t="shared" si="2"/>
        <v>0</v>
      </c>
      <c r="M78">
        <v>1940</v>
      </c>
      <c r="N78">
        <v>26.1</v>
      </c>
      <c r="O78">
        <v>66944.825508630995</v>
      </c>
      <c r="P78">
        <v>0.95899999999999996</v>
      </c>
      <c r="Q78">
        <v>11.111624059239638</v>
      </c>
      <c r="R78">
        <f t="shared" si="3"/>
        <v>0.40546510810816438</v>
      </c>
      <c r="S78">
        <v>8.1999999999999993</v>
      </c>
    </row>
    <row r="79" spans="1:19" x14ac:dyDescent="0.2">
      <c r="A79" t="s">
        <v>367</v>
      </c>
      <c r="B79">
        <v>0.60399999999999998</v>
      </c>
      <c r="C79">
        <v>2407672</v>
      </c>
      <c r="D79">
        <v>180.44</v>
      </c>
      <c r="E79">
        <v>2611000000000</v>
      </c>
      <c r="F79">
        <v>1425775850</v>
      </c>
      <c r="G79">
        <v>29.9</v>
      </c>
      <c r="H79">
        <v>0.3</v>
      </c>
      <c r="I79">
        <v>5.3600000000000002E-2</v>
      </c>
      <c r="J79">
        <v>0.49299999999999999</v>
      </c>
      <c r="K79">
        <v>29.29</v>
      </c>
      <c r="L79">
        <f t="shared" si="2"/>
        <v>1</v>
      </c>
      <c r="M79">
        <v>1083</v>
      </c>
      <c r="N79">
        <v>34.200000000000003</v>
      </c>
      <c r="O79">
        <v>1831.2836481274301</v>
      </c>
      <c r="P79">
        <v>0.63300000000000001</v>
      </c>
      <c r="Q79">
        <v>7.5127724470006276</v>
      </c>
      <c r="R79">
        <f t="shared" si="3"/>
        <v>3.3978584803966405</v>
      </c>
      <c r="S79">
        <v>-77.428634838739598</v>
      </c>
    </row>
    <row r="80" spans="1:19" x14ac:dyDescent="0.2">
      <c r="A80" t="s">
        <v>373</v>
      </c>
      <c r="B80">
        <v>0.315</v>
      </c>
      <c r="C80">
        <v>563325</v>
      </c>
      <c r="D80">
        <v>151.18</v>
      </c>
      <c r="E80">
        <v>1119190780753</v>
      </c>
      <c r="F80">
        <v>270203917</v>
      </c>
      <c r="G80">
        <v>21.1</v>
      </c>
      <c r="H80">
        <v>0.48</v>
      </c>
      <c r="I80">
        <v>4.6899999999999997E-2</v>
      </c>
      <c r="J80">
        <v>0.67500000000000004</v>
      </c>
      <c r="K80">
        <v>26.94</v>
      </c>
      <c r="L80">
        <f t="shared" si="2"/>
        <v>1</v>
      </c>
      <c r="M80">
        <v>2702</v>
      </c>
      <c r="N80">
        <v>37.9</v>
      </c>
      <c r="O80">
        <v>4142.0227847881197</v>
      </c>
      <c r="P80">
        <v>0.70499999999999996</v>
      </c>
      <c r="Q80">
        <v>8.3289395428549629</v>
      </c>
      <c r="R80">
        <f t="shared" si="3"/>
        <v>3.0492730404820207</v>
      </c>
      <c r="S80">
        <v>6</v>
      </c>
    </row>
    <row r="81" spans="1:19" x14ac:dyDescent="0.2">
      <c r="A81" t="s">
        <v>379</v>
      </c>
      <c r="B81">
        <v>0.28199999999999997</v>
      </c>
      <c r="C81">
        <v>661710</v>
      </c>
      <c r="D81">
        <v>550.92999999999995</v>
      </c>
      <c r="E81">
        <v>445345282123</v>
      </c>
      <c r="F81">
        <v>82913906</v>
      </c>
      <c r="G81">
        <v>12.4</v>
      </c>
      <c r="H81">
        <v>1.58</v>
      </c>
      <c r="I81">
        <v>0.1138</v>
      </c>
      <c r="J81">
        <v>0.44700000000000001</v>
      </c>
      <c r="K81">
        <v>19.7</v>
      </c>
      <c r="L81">
        <f t="shared" si="2"/>
        <v>0</v>
      </c>
      <c r="M81">
        <v>228</v>
      </c>
      <c r="N81">
        <v>40.9</v>
      </c>
      <c r="O81">
        <v>5371.1772078739104</v>
      </c>
      <c r="P81">
        <v>0.77400000000000002</v>
      </c>
      <c r="Q81">
        <v>8.5888023828212336</v>
      </c>
      <c r="R81">
        <f t="shared" si="3"/>
        <v>2.5176964726109912</v>
      </c>
      <c r="S81">
        <v>44.2</v>
      </c>
    </row>
    <row r="82" spans="1:19" x14ac:dyDescent="0.2">
      <c r="A82" t="s">
        <v>384</v>
      </c>
      <c r="B82">
        <v>0.214</v>
      </c>
      <c r="C82">
        <v>190061</v>
      </c>
      <c r="D82">
        <v>119.86</v>
      </c>
      <c r="E82">
        <v>234094042939</v>
      </c>
      <c r="F82">
        <v>39309783</v>
      </c>
      <c r="G82">
        <v>22.5</v>
      </c>
      <c r="H82">
        <v>1.24</v>
      </c>
      <c r="I82">
        <v>0.12820000000000001</v>
      </c>
      <c r="J82">
        <v>0.43</v>
      </c>
      <c r="K82">
        <v>24.37</v>
      </c>
      <c r="L82">
        <f t="shared" si="2"/>
        <v>1</v>
      </c>
      <c r="M82">
        <v>216</v>
      </c>
      <c r="N82">
        <v>29.5</v>
      </c>
      <c r="O82">
        <v>5955.10901037026</v>
      </c>
      <c r="P82">
        <v>0.68600000000000005</v>
      </c>
      <c r="Q82">
        <v>8.6920047873095552</v>
      </c>
      <c r="R82">
        <f t="shared" si="3"/>
        <v>3.1135153092103742</v>
      </c>
      <c r="S82">
        <v>33.666624696354198</v>
      </c>
    </row>
    <row r="83" spans="1:19" x14ac:dyDescent="0.2">
      <c r="A83" t="s">
        <v>388</v>
      </c>
      <c r="B83">
        <v>0.64500000000000002</v>
      </c>
      <c r="C83">
        <v>37711</v>
      </c>
      <c r="D83">
        <v>106.58</v>
      </c>
      <c r="E83">
        <v>388698711348</v>
      </c>
      <c r="F83">
        <v>5007069</v>
      </c>
      <c r="G83">
        <v>3.1</v>
      </c>
      <c r="H83">
        <v>10.79</v>
      </c>
      <c r="I83">
        <v>4.9299999999999997E-2</v>
      </c>
      <c r="J83">
        <v>0.621</v>
      </c>
      <c r="K83">
        <v>11.38</v>
      </c>
      <c r="L83">
        <f t="shared" si="2"/>
        <v>0</v>
      </c>
      <c r="M83">
        <v>1118</v>
      </c>
      <c r="N83">
        <v>29.2</v>
      </c>
      <c r="O83">
        <v>77629.988991164297</v>
      </c>
      <c r="P83">
        <v>0.94499999999999995</v>
      </c>
      <c r="Q83">
        <v>11.259709087588101</v>
      </c>
      <c r="R83">
        <f t="shared" si="3"/>
        <v>1.1314021114911006</v>
      </c>
      <c r="S83">
        <v>6.5</v>
      </c>
    </row>
    <row r="84" spans="1:19" x14ac:dyDescent="0.2">
      <c r="A84" t="s">
        <v>392</v>
      </c>
      <c r="B84">
        <v>0.246</v>
      </c>
      <c r="C84">
        <v>65166</v>
      </c>
      <c r="D84">
        <v>108.15</v>
      </c>
      <c r="E84">
        <v>395098666122</v>
      </c>
      <c r="F84">
        <v>9053300</v>
      </c>
      <c r="G84">
        <v>3</v>
      </c>
      <c r="H84">
        <v>7.58</v>
      </c>
      <c r="I84">
        <v>3.8600000000000002E-2</v>
      </c>
      <c r="J84">
        <v>0.64</v>
      </c>
      <c r="K84">
        <v>21.39</v>
      </c>
      <c r="L84">
        <f t="shared" si="2"/>
        <v>1</v>
      </c>
      <c r="M84">
        <v>435</v>
      </c>
      <c r="N84">
        <v>38.6</v>
      </c>
      <c r="O84">
        <v>43641.397735853199</v>
      </c>
      <c r="P84">
        <v>0.91900000000000004</v>
      </c>
      <c r="Q84">
        <v>10.683761468211667</v>
      </c>
      <c r="R84">
        <f t="shared" si="3"/>
        <v>1.0986122886681098</v>
      </c>
      <c r="S84">
        <v>15.5</v>
      </c>
    </row>
    <row r="85" spans="1:19" x14ac:dyDescent="0.2">
      <c r="A85" t="s">
        <v>397</v>
      </c>
      <c r="B85">
        <v>0.432</v>
      </c>
      <c r="C85">
        <v>320411</v>
      </c>
      <c r="D85">
        <v>110.62</v>
      </c>
      <c r="E85">
        <v>2001244392042</v>
      </c>
      <c r="F85">
        <v>60297396</v>
      </c>
      <c r="G85">
        <v>2.6</v>
      </c>
      <c r="H85">
        <v>4.96461564745446</v>
      </c>
      <c r="I85">
        <v>9.8900000000000002E-2</v>
      </c>
      <c r="J85">
        <v>0.496</v>
      </c>
      <c r="K85">
        <v>15.04</v>
      </c>
      <c r="L85">
        <f t="shared" si="2"/>
        <v>0</v>
      </c>
      <c r="M85">
        <v>832</v>
      </c>
      <c r="N85">
        <v>35.200000000000003</v>
      </c>
      <c r="O85">
        <v>33189.565798861302</v>
      </c>
      <c r="P85">
        <v>0.89500000000000002</v>
      </c>
      <c r="Q85">
        <v>10.409990822340447</v>
      </c>
      <c r="R85">
        <f t="shared" si="3"/>
        <v>0.95551144502743635</v>
      </c>
      <c r="S85">
        <v>7.3</v>
      </c>
    </row>
    <row r="86" spans="1:19" x14ac:dyDescent="0.2">
      <c r="A86" t="s">
        <v>400</v>
      </c>
      <c r="B86">
        <v>0.41</v>
      </c>
      <c r="C86">
        <v>8225</v>
      </c>
      <c r="D86">
        <v>162.47</v>
      </c>
      <c r="E86">
        <v>16458071068</v>
      </c>
      <c r="F86">
        <v>2948279</v>
      </c>
      <c r="G86">
        <v>12.4</v>
      </c>
      <c r="H86">
        <v>1.33</v>
      </c>
      <c r="I86">
        <v>0.08</v>
      </c>
      <c r="J86">
        <v>0.66</v>
      </c>
      <c r="K86">
        <v>27.71</v>
      </c>
      <c r="L86">
        <f t="shared" si="2"/>
        <v>1</v>
      </c>
      <c r="M86">
        <v>2051</v>
      </c>
      <c r="N86">
        <v>43.491756858376903</v>
      </c>
      <c r="O86">
        <v>5582.26377761399</v>
      </c>
      <c r="P86">
        <v>0.70899999999999996</v>
      </c>
      <c r="Q86">
        <v>8.6273496680163273</v>
      </c>
      <c r="R86">
        <f t="shared" si="3"/>
        <v>2.5176964726109912</v>
      </c>
      <c r="S86">
        <v>59.1</v>
      </c>
    </row>
    <row r="87" spans="1:19" x14ac:dyDescent="0.2">
      <c r="A87" t="s">
        <v>405</v>
      </c>
      <c r="B87">
        <v>0.123</v>
      </c>
      <c r="C87">
        <v>1135886</v>
      </c>
      <c r="D87">
        <v>105.48</v>
      </c>
      <c r="E87">
        <v>5081769542380</v>
      </c>
      <c r="F87">
        <v>126226568</v>
      </c>
      <c r="G87">
        <v>1.8</v>
      </c>
      <c r="H87">
        <v>6.77</v>
      </c>
      <c r="I87">
        <v>2.29E-2</v>
      </c>
      <c r="J87">
        <v>0.61699999999999999</v>
      </c>
      <c r="K87">
        <v>12.45</v>
      </c>
      <c r="L87">
        <f t="shared" si="2"/>
        <v>0</v>
      </c>
      <c r="M87">
        <v>1668</v>
      </c>
      <c r="N87">
        <v>32.9</v>
      </c>
      <c r="O87">
        <v>40259.112030836397</v>
      </c>
      <c r="P87">
        <v>0.92500000000000004</v>
      </c>
      <c r="Q87">
        <v>10.603091643084587</v>
      </c>
      <c r="R87">
        <f t="shared" si="3"/>
        <v>0.58778666490211906</v>
      </c>
      <c r="S87">
        <v>5.7</v>
      </c>
    </row>
    <row r="88" spans="1:19" x14ac:dyDescent="0.2">
      <c r="A88" t="s">
        <v>408</v>
      </c>
      <c r="B88">
        <v>0.12</v>
      </c>
      <c r="C88">
        <v>25108</v>
      </c>
      <c r="D88">
        <v>125.6</v>
      </c>
      <c r="E88">
        <v>43743661972</v>
      </c>
      <c r="F88">
        <v>10101694</v>
      </c>
      <c r="G88">
        <v>13.9</v>
      </c>
      <c r="H88">
        <v>1.49</v>
      </c>
      <c r="I88">
        <v>0.1472</v>
      </c>
      <c r="J88">
        <v>0.39300000000000002</v>
      </c>
      <c r="K88">
        <v>21.41</v>
      </c>
      <c r="L88">
        <f t="shared" si="2"/>
        <v>1</v>
      </c>
      <c r="M88">
        <v>111</v>
      </c>
      <c r="N88">
        <v>36.307665199783301</v>
      </c>
      <c r="O88">
        <v>4330.3293459492997</v>
      </c>
      <c r="P88">
        <v>0.72</v>
      </c>
      <c r="Q88">
        <v>8.3733988795241743</v>
      </c>
      <c r="R88">
        <f t="shared" si="3"/>
        <v>2.631888840136646</v>
      </c>
      <c r="S88">
        <v>33.087828980336603</v>
      </c>
    </row>
    <row r="89" spans="1:19" x14ac:dyDescent="0.2">
      <c r="A89" t="s">
        <v>412</v>
      </c>
      <c r="B89">
        <v>0.80400000000000005</v>
      </c>
      <c r="C89">
        <v>247207</v>
      </c>
      <c r="D89">
        <v>182.75</v>
      </c>
      <c r="E89">
        <v>180161741180</v>
      </c>
      <c r="F89">
        <v>18513930</v>
      </c>
      <c r="G89">
        <v>8.8000000000000007</v>
      </c>
      <c r="H89">
        <v>0.41</v>
      </c>
      <c r="I89">
        <v>4.5900000000000003E-2</v>
      </c>
      <c r="J89">
        <v>0.68799999999999994</v>
      </c>
      <c r="K89">
        <v>8.56</v>
      </c>
      <c r="L89">
        <f t="shared" si="2"/>
        <v>0</v>
      </c>
      <c r="M89">
        <v>250</v>
      </c>
      <c r="N89">
        <v>27.8</v>
      </c>
      <c r="O89">
        <v>9731.1452068793606</v>
      </c>
      <c r="P89">
        <v>0.81100000000000005</v>
      </c>
      <c r="Q89">
        <v>9.1830868668028724</v>
      </c>
      <c r="R89">
        <f t="shared" si="3"/>
        <v>2.174751721484161</v>
      </c>
      <c r="S89">
        <v>3.2</v>
      </c>
    </row>
    <row r="90" spans="1:19" x14ac:dyDescent="0.2">
      <c r="A90" t="s">
        <v>417</v>
      </c>
      <c r="B90">
        <v>0.48499999999999999</v>
      </c>
      <c r="C90">
        <v>17910</v>
      </c>
      <c r="D90">
        <v>180.51</v>
      </c>
      <c r="E90">
        <v>95503088538</v>
      </c>
      <c r="F90">
        <v>52573973</v>
      </c>
      <c r="G90">
        <v>30.6</v>
      </c>
      <c r="H90">
        <v>0.25</v>
      </c>
      <c r="I90">
        <v>2.64E-2</v>
      </c>
      <c r="J90">
        <v>0.747</v>
      </c>
      <c r="K90">
        <v>24.82</v>
      </c>
      <c r="L90">
        <f t="shared" si="2"/>
        <v>1</v>
      </c>
      <c r="M90">
        <v>630</v>
      </c>
      <c r="N90">
        <v>38.700000000000003</v>
      </c>
      <c r="O90">
        <v>1816.54691643715</v>
      </c>
      <c r="P90">
        <v>0.57499999999999996</v>
      </c>
      <c r="Q90">
        <v>7.5046926792589899</v>
      </c>
      <c r="R90">
        <f t="shared" si="3"/>
        <v>3.4210000089583352</v>
      </c>
      <c r="S90">
        <v>73.8</v>
      </c>
    </row>
    <row r="91" spans="1:19" x14ac:dyDescent="0.2">
      <c r="A91" t="s">
        <v>422</v>
      </c>
      <c r="B91">
        <v>0.42</v>
      </c>
      <c r="C91">
        <v>66</v>
      </c>
      <c r="D91">
        <v>99.55</v>
      </c>
      <c r="E91">
        <v>194647202</v>
      </c>
      <c r="F91">
        <v>117606</v>
      </c>
      <c r="G91">
        <v>41.2</v>
      </c>
      <c r="H91">
        <v>0.93869843005596898</v>
      </c>
      <c r="I91">
        <v>5.3420148083903302E-2</v>
      </c>
      <c r="J91">
        <v>0.61892652940521398</v>
      </c>
      <c r="K91">
        <v>21.9860240062843</v>
      </c>
      <c r="L91">
        <f t="shared" si="2"/>
        <v>1</v>
      </c>
      <c r="M91">
        <v>1174.04901960743</v>
      </c>
      <c r="N91">
        <v>27.8</v>
      </c>
      <c r="O91">
        <v>1655.07883951499</v>
      </c>
      <c r="P91">
        <v>0.624</v>
      </c>
      <c r="Q91">
        <v>7.4116039238457274</v>
      </c>
      <c r="R91">
        <f t="shared" si="3"/>
        <v>3.7184382563554808</v>
      </c>
      <c r="S91">
        <v>45.2</v>
      </c>
    </row>
    <row r="92" spans="1:19" x14ac:dyDescent="0.2">
      <c r="A92" t="s">
        <v>425</v>
      </c>
      <c r="B92">
        <v>8.4000000000000005E-2</v>
      </c>
      <c r="C92">
        <v>98734</v>
      </c>
      <c r="D92">
        <v>126.6</v>
      </c>
      <c r="E92">
        <v>134761198946</v>
      </c>
      <c r="F92">
        <v>4207083</v>
      </c>
      <c r="G92">
        <v>6.7</v>
      </c>
      <c r="H92">
        <v>0.95</v>
      </c>
      <c r="I92">
        <v>2.18E-2</v>
      </c>
      <c r="J92">
        <v>0.73499999999999999</v>
      </c>
      <c r="K92">
        <v>28</v>
      </c>
      <c r="L92">
        <f t="shared" si="2"/>
        <v>1</v>
      </c>
      <c r="M92">
        <v>121</v>
      </c>
      <c r="N92">
        <v>33.423211343908903</v>
      </c>
      <c r="O92">
        <v>32031.980102603098</v>
      </c>
      <c r="P92">
        <v>0.83099999999999996</v>
      </c>
      <c r="Q92">
        <v>10.374490060942273</v>
      </c>
      <c r="R92">
        <f t="shared" si="3"/>
        <v>1.9021075263969205</v>
      </c>
      <c r="S92">
        <v>12.8</v>
      </c>
    </row>
    <row r="93" spans="1:19" x14ac:dyDescent="0.2">
      <c r="A93" t="s">
        <v>429</v>
      </c>
      <c r="B93">
        <v>0.55000000000000004</v>
      </c>
      <c r="C93">
        <v>9787</v>
      </c>
      <c r="D93">
        <v>155.68</v>
      </c>
      <c r="E93">
        <v>8454619608</v>
      </c>
      <c r="F93">
        <v>6456900</v>
      </c>
      <c r="G93">
        <v>16.899999999999999</v>
      </c>
      <c r="H93">
        <v>0.09</v>
      </c>
      <c r="I93">
        <v>6.3299999999999995E-2</v>
      </c>
      <c r="J93">
        <v>0.59799999999999998</v>
      </c>
      <c r="K93">
        <v>4.0199999999999996</v>
      </c>
      <c r="L93">
        <f t="shared" si="2"/>
        <v>0</v>
      </c>
      <c r="M93">
        <v>533</v>
      </c>
      <c r="N93">
        <v>29</v>
      </c>
      <c r="O93">
        <v>1309.3929916833099</v>
      </c>
      <c r="P93">
        <v>0.69199999999999995</v>
      </c>
      <c r="Q93">
        <v>7.1773189436811577</v>
      </c>
      <c r="R93">
        <f t="shared" si="3"/>
        <v>2.8273136219290276</v>
      </c>
      <c r="S93">
        <v>6.9</v>
      </c>
    </row>
    <row r="94" spans="1:19" x14ac:dyDescent="0.2">
      <c r="A94" t="s">
        <v>433</v>
      </c>
      <c r="B94">
        <v>0.10299999999999999</v>
      </c>
      <c r="C94">
        <v>17763</v>
      </c>
      <c r="D94">
        <v>135.87</v>
      </c>
      <c r="E94">
        <v>18173839128</v>
      </c>
      <c r="F94">
        <v>7169455</v>
      </c>
      <c r="G94">
        <v>37.6</v>
      </c>
      <c r="H94">
        <v>0.83</v>
      </c>
      <c r="I94">
        <v>6.3E-3</v>
      </c>
      <c r="J94">
        <v>0.78500000000000003</v>
      </c>
      <c r="K94">
        <v>24.36</v>
      </c>
      <c r="L94">
        <f t="shared" si="2"/>
        <v>1</v>
      </c>
      <c r="M94">
        <v>1834</v>
      </c>
      <c r="N94">
        <v>38.799999999999997</v>
      </c>
      <c r="O94">
        <v>2534.89827720517</v>
      </c>
      <c r="P94">
        <v>0.60699999999999998</v>
      </c>
      <c r="Q94">
        <v>7.8379087878849214</v>
      </c>
      <c r="R94">
        <f t="shared" si="3"/>
        <v>3.6270040503958487</v>
      </c>
      <c r="S94">
        <v>37.1</v>
      </c>
    </row>
    <row r="95" spans="1:19" x14ac:dyDescent="0.2">
      <c r="A95" t="s">
        <v>438</v>
      </c>
      <c r="B95">
        <v>0.311</v>
      </c>
      <c r="C95">
        <v>7004</v>
      </c>
      <c r="D95">
        <v>116.86</v>
      </c>
      <c r="E95">
        <v>34117202555</v>
      </c>
      <c r="F95">
        <v>1912789</v>
      </c>
      <c r="G95">
        <v>3.3</v>
      </c>
      <c r="H95">
        <v>2.8</v>
      </c>
      <c r="I95">
        <v>6.5199999999999994E-2</v>
      </c>
      <c r="J95">
        <v>0.61399999999999999</v>
      </c>
      <c r="K95">
        <v>6.38</v>
      </c>
      <c r="L95">
        <f t="shared" si="2"/>
        <v>0</v>
      </c>
      <c r="M95">
        <v>667</v>
      </c>
      <c r="N95">
        <v>35.700000000000003</v>
      </c>
      <c r="O95">
        <v>17836.364886560899</v>
      </c>
      <c r="P95">
        <v>0.86299999999999999</v>
      </c>
      <c r="Q95">
        <v>9.7889946234076355</v>
      </c>
      <c r="R95">
        <f t="shared" si="3"/>
        <v>1.1939224684724346</v>
      </c>
      <c r="S95">
        <v>11.6</v>
      </c>
    </row>
    <row r="96" spans="1:19" x14ac:dyDescent="0.2">
      <c r="A96" t="s">
        <v>442</v>
      </c>
      <c r="B96">
        <v>0.64300000000000002</v>
      </c>
      <c r="C96">
        <v>24796</v>
      </c>
      <c r="D96">
        <v>130.02000000000001</v>
      </c>
      <c r="E96">
        <v>53367042272</v>
      </c>
      <c r="F96">
        <v>6855713</v>
      </c>
      <c r="G96">
        <v>6.4</v>
      </c>
      <c r="H96">
        <v>2.15</v>
      </c>
      <c r="I96">
        <v>6.2300000000000001E-2</v>
      </c>
      <c r="J96">
        <v>0.47</v>
      </c>
      <c r="K96">
        <v>19.72</v>
      </c>
      <c r="L96">
        <f t="shared" si="2"/>
        <v>0</v>
      </c>
      <c r="M96">
        <v>661</v>
      </c>
      <c r="N96">
        <v>31.8</v>
      </c>
      <c r="O96">
        <v>7784.3168569045902</v>
      </c>
      <c r="P96">
        <v>0.70599999999999996</v>
      </c>
      <c r="Q96">
        <v>8.9598663292172986</v>
      </c>
      <c r="R96">
        <f t="shared" si="3"/>
        <v>1.8562979903656263</v>
      </c>
      <c r="S96">
        <v>39</v>
      </c>
    </row>
    <row r="97" spans="1:19" x14ac:dyDescent="0.2">
      <c r="A97" t="s">
        <v>447</v>
      </c>
      <c r="B97">
        <v>0.77600000000000002</v>
      </c>
      <c r="C97">
        <v>2512</v>
      </c>
      <c r="D97">
        <v>155.86000000000001</v>
      </c>
      <c r="E97">
        <v>2460072444</v>
      </c>
      <c r="F97">
        <v>2125268</v>
      </c>
      <c r="G97">
        <v>65.7</v>
      </c>
      <c r="H97">
        <v>0.41</v>
      </c>
      <c r="I97">
        <v>0.2341</v>
      </c>
      <c r="J97">
        <v>0.67900000000000005</v>
      </c>
      <c r="K97">
        <v>16.420000000000002</v>
      </c>
      <c r="L97">
        <f t="shared" si="2"/>
        <v>0</v>
      </c>
      <c r="M97">
        <v>788</v>
      </c>
      <c r="N97">
        <v>44.9</v>
      </c>
      <c r="O97">
        <v>1157.5351645063099</v>
      </c>
      <c r="P97">
        <v>0.51400000000000001</v>
      </c>
      <c r="Q97">
        <v>7.0540481652020111</v>
      </c>
      <c r="R97">
        <f t="shared" si="3"/>
        <v>4.1850989254905651</v>
      </c>
      <c r="S97">
        <v>58.7</v>
      </c>
    </row>
    <row r="98" spans="1:19" x14ac:dyDescent="0.2">
      <c r="A98" t="s">
        <v>450</v>
      </c>
      <c r="B98">
        <v>0.28000000000000003</v>
      </c>
      <c r="C98">
        <v>1386</v>
      </c>
      <c r="D98">
        <v>223.13</v>
      </c>
      <c r="E98">
        <v>3070518100</v>
      </c>
      <c r="F98">
        <v>4937374</v>
      </c>
      <c r="G98">
        <v>53.5</v>
      </c>
      <c r="H98">
        <v>0.17</v>
      </c>
      <c r="I98">
        <v>2.81E-2</v>
      </c>
      <c r="J98">
        <v>0.76300000000000001</v>
      </c>
      <c r="K98">
        <v>30.261616350403699</v>
      </c>
      <c r="L98">
        <f t="shared" si="2"/>
        <v>0</v>
      </c>
      <c r="M98">
        <v>2391</v>
      </c>
      <c r="N98">
        <v>35.299999999999997</v>
      </c>
      <c r="O98">
        <v>621.89295362271503</v>
      </c>
      <c r="P98">
        <v>0.48099999999999998</v>
      </c>
      <c r="Q98">
        <v>6.4327679776432021</v>
      </c>
      <c r="R98">
        <f t="shared" si="3"/>
        <v>3.9796816539019608</v>
      </c>
      <c r="S98">
        <v>84.3</v>
      </c>
    </row>
    <row r="99" spans="1:19" x14ac:dyDescent="0.2">
      <c r="A99" t="s">
        <v>453</v>
      </c>
      <c r="B99">
        <v>8.6999999999999994E-2</v>
      </c>
      <c r="C99">
        <v>50564</v>
      </c>
      <c r="D99">
        <v>125.71</v>
      </c>
      <c r="E99">
        <v>52076250948</v>
      </c>
      <c r="F99">
        <v>6777452</v>
      </c>
      <c r="G99">
        <v>10.199999999999999</v>
      </c>
      <c r="H99">
        <v>1.88</v>
      </c>
      <c r="I99">
        <v>0.18559999999999999</v>
      </c>
      <c r="J99">
        <v>0.497</v>
      </c>
      <c r="K99">
        <v>18.230033801427599</v>
      </c>
      <c r="L99">
        <f t="shared" si="2"/>
        <v>0</v>
      </c>
      <c r="M99">
        <v>56</v>
      </c>
      <c r="N99">
        <v>37.335779676955603</v>
      </c>
      <c r="O99">
        <v>7683.7506112916699</v>
      </c>
      <c r="P99">
        <v>0.71799999999999997</v>
      </c>
      <c r="Q99">
        <v>8.94686306777764</v>
      </c>
      <c r="R99">
        <f t="shared" si="3"/>
        <v>2.3223877202902252</v>
      </c>
      <c r="S99">
        <v>43.1</v>
      </c>
    </row>
    <row r="100" spans="1:19" x14ac:dyDescent="0.2">
      <c r="A100" t="s">
        <v>456</v>
      </c>
      <c r="B100">
        <v>0.32200000000000001</v>
      </c>
      <c r="C100">
        <v>51</v>
      </c>
      <c r="D100">
        <v>132.52353990663099</v>
      </c>
      <c r="E100">
        <v>6552858739</v>
      </c>
      <c r="F100">
        <v>38019</v>
      </c>
      <c r="G100">
        <v>13.7902571683166</v>
      </c>
      <c r="H100">
        <v>19.716997575594199</v>
      </c>
      <c r="I100">
        <v>4.0995293329832497E-2</v>
      </c>
      <c r="J100">
        <v>0.75313420479428705</v>
      </c>
      <c r="K100">
        <v>0.16165421212818501</v>
      </c>
      <c r="L100">
        <f t="shared" si="2"/>
        <v>0</v>
      </c>
      <c r="M100">
        <v>1139.22216234544</v>
      </c>
      <c r="N100">
        <v>21.3067164985898</v>
      </c>
      <c r="O100">
        <v>172357.47229017</v>
      </c>
      <c r="P100">
        <v>0.93500000000000005</v>
      </c>
      <c r="Q100">
        <v>12.057325926329652</v>
      </c>
      <c r="R100">
        <f t="shared" si="3"/>
        <v>2.6239623405302779</v>
      </c>
      <c r="S100">
        <v>-36.8514235259534</v>
      </c>
    </row>
    <row r="101" spans="1:19" x14ac:dyDescent="0.2">
      <c r="A101" t="s">
        <v>461</v>
      </c>
      <c r="B101">
        <v>0.47199999999999998</v>
      </c>
      <c r="C101">
        <v>12963</v>
      </c>
      <c r="D101">
        <v>118.38</v>
      </c>
      <c r="E101">
        <v>54219315600</v>
      </c>
      <c r="F101">
        <v>2786844</v>
      </c>
      <c r="G101">
        <v>3.3</v>
      </c>
      <c r="H101">
        <v>2.41</v>
      </c>
      <c r="I101">
        <v>6.3500000000000001E-2</v>
      </c>
      <c r="J101">
        <v>0.61599999999999999</v>
      </c>
      <c r="K101">
        <v>7.1</v>
      </c>
      <c r="L101">
        <f t="shared" si="2"/>
        <v>0</v>
      </c>
      <c r="M101">
        <v>656</v>
      </c>
      <c r="N101">
        <v>36</v>
      </c>
      <c r="O101">
        <v>19455.454126603399</v>
      </c>
      <c r="P101">
        <v>0.875</v>
      </c>
      <c r="Q101">
        <v>9.8758827275570908</v>
      </c>
      <c r="R101">
        <f t="shared" si="3"/>
        <v>1.1939224684724346</v>
      </c>
      <c r="S101">
        <v>10.3</v>
      </c>
    </row>
    <row r="102" spans="1:19" x14ac:dyDescent="0.2">
      <c r="A102" t="s">
        <v>465</v>
      </c>
      <c r="B102">
        <v>0.53700000000000003</v>
      </c>
      <c r="C102">
        <v>8988</v>
      </c>
      <c r="D102">
        <v>115.09</v>
      </c>
      <c r="E102">
        <v>71104919108</v>
      </c>
      <c r="F102">
        <v>645397</v>
      </c>
      <c r="G102">
        <v>1.9</v>
      </c>
      <c r="H102">
        <v>13.05</v>
      </c>
      <c r="I102">
        <v>5.3600000000000002E-2</v>
      </c>
      <c r="J102">
        <v>0.59299999999999997</v>
      </c>
      <c r="K102">
        <v>11.01</v>
      </c>
      <c r="L102">
        <f t="shared" si="2"/>
        <v>0</v>
      </c>
      <c r="M102">
        <v>934</v>
      </c>
      <c r="N102">
        <v>33.4</v>
      </c>
      <c r="O102">
        <v>110172.37314087201</v>
      </c>
      <c r="P102">
        <v>0.93</v>
      </c>
      <c r="Q102">
        <v>11.609801446819841</v>
      </c>
      <c r="R102">
        <f t="shared" si="3"/>
        <v>0.64185388617239469</v>
      </c>
      <c r="S102">
        <v>3.6</v>
      </c>
    </row>
    <row r="103" spans="1:19" x14ac:dyDescent="0.2">
      <c r="A103" t="s">
        <v>469</v>
      </c>
      <c r="B103">
        <v>0.71199999999999997</v>
      </c>
      <c r="C103">
        <v>3905</v>
      </c>
      <c r="D103">
        <v>184.33</v>
      </c>
      <c r="E103">
        <v>14083906357</v>
      </c>
      <c r="F103">
        <v>26969307</v>
      </c>
      <c r="G103">
        <v>38.200000000000003</v>
      </c>
      <c r="H103">
        <v>0.21</v>
      </c>
      <c r="I103">
        <v>1.7600000000000001E-2</v>
      </c>
      <c r="J103">
        <v>0.86099999999999999</v>
      </c>
      <c r="K103">
        <v>23.5</v>
      </c>
      <c r="L103">
        <f t="shared" si="2"/>
        <v>1</v>
      </c>
      <c r="M103">
        <v>1513</v>
      </c>
      <c r="N103">
        <v>42.6</v>
      </c>
      <c r="O103">
        <v>522.21980924463503</v>
      </c>
      <c r="P103">
        <v>0.501</v>
      </c>
      <c r="Q103">
        <v>6.258088589755876</v>
      </c>
      <c r="R103">
        <f t="shared" si="3"/>
        <v>3.6428355156125294</v>
      </c>
      <c r="S103">
        <v>67.3</v>
      </c>
    </row>
    <row r="104" spans="1:19" x14ac:dyDescent="0.2">
      <c r="A104" t="s">
        <v>473</v>
      </c>
      <c r="B104">
        <v>0.61399999999999999</v>
      </c>
      <c r="C104">
        <v>1298</v>
      </c>
      <c r="D104">
        <v>418.34</v>
      </c>
      <c r="E104">
        <v>7666704427</v>
      </c>
      <c r="F104">
        <v>18628747</v>
      </c>
      <c r="G104">
        <v>35.299999999999997</v>
      </c>
      <c r="H104">
        <v>0.12</v>
      </c>
      <c r="I104">
        <v>5.6500000000000002E-2</v>
      </c>
      <c r="J104">
        <v>0.76700000000000002</v>
      </c>
      <c r="K104">
        <v>24.66</v>
      </c>
      <c r="L104">
        <f t="shared" si="2"/>
        <v>1</v>
      </c>
      <c r="M104">
        <v>1181</v>
      </c>
      <c r="N104">
        <v>38.5</v>
      </c>
      <c r="O104">
        <v>411.55234042311002</v>
      </c>
      <c r="P104">
        <v>0.51200000000000001</v>
      </c>
      <c r="Q104">
        <v>6.0199362062524644</v>
      </c>
      <c r="R104">
        <f t="shared" si="3"/>
        <v>3.5638829639392511</v>
      </c>
      <c r="S104">
        <v>83.8</v>
      </c>
    </row>
    <row r="105" spans="1:19" x14ac:dyDescent="0.2">
      <c r="A105" t="s">
        <v>477</v>
      </c>
      <c r="B105">
        <v>0.26300000000000001</v>
      </c>
      <c r="C105">
        <v>248289</v>
      </c>
      <c r="D105">
        <v>121.46</v>
      </c>
      <c r="E105">
        <v>364701517788</v>
      </c>
      <c r="F105">
        <v>32447385</v>
      </c>
      <c r="G105">
        <v>6.7</v>
      </c>
      <c r="H105">
        <v>0.93</v>
      </c>
      <c r="I105">
        <v>3.32E-2</v>
      </c>
      <c r="J105">
        <v>0.64300000000000002</v>
      </c>
      <c r="K105">
        <v>26.14</v>
      </c>
      <c r="L105">
        <f t="shared" si="2"/>
        <v>1</v>
      </c>
      <c r="M105">
        <v>2875</v>
      </c>
      <c r="N105">
        <v>41.2</v>
      </c>
      <c r="O105">
        <v>11239.781504364601</v>
      </c>
      <c r="P105">
        <v>0.80300000000000005</v>
      </c>
      <c r="Q105">
        <v>9.3272146841452699</v>
      </c>
      <c r="R105">
        <f t="shared" si="3"/>
        <v>1.9021075263969205</v>
      </c>
      <c r="S105">
        <v>18.3</v>
      </c>
    </row>
    <row r="106" spans="1:19" x14ac:dyDescent="0.2">
      <c r="A106" t="s">
        <v>483</v>
      </c>
      <c r="B106">
        <v>0.26300000000000001</v>
      </c>
      <c r="C106">
        <v>1445</v>
      </c>
      <c r="D106">
        <v>99.7</v>
      </c>
      <c r="E106">
        <v>5729248472</v>
      </c>
      <c r="F106">
        <v>530953</v>
      </c>
      <c r="G106">
        <v>7.4</v>
      </c>
      <c r="H106">
        <v>1.78067078908717</v>
      </c>
      <c r="I106">
        <v>6.1400000000000003E-2</v>
      </c>
      <c r="J106">
        <v>0.69799999999999995</v>
      </c>
      <c r="K106">
        <v>18.828028052736101</v>
      </c>
      <c r="L106">
        <f t="shared" si="2"/>
        <v>0</v>
      </c>
      <c r="M106">
        <v>1972</v>
      </c>
      <c r="N106">
        <v>29.3</v>
      </c>
      <c r="O106">
        <v>10790.500236367399</v>
      </c>
      <c r="P106">
        <v>0.747</v>
      </c>
      <c r="Q106">
        <v>9.2864214182866576</v>
      </c>
      <c r="R106">
        <f t="shared" si="3"/>
        <v>2.0014800002101243</v>
      </c>
      <c r="S106">
        <v>15.9</v>
      </c>
    </row>
    <row r="107" spans="1:19" x14ac:dyDescent="0.2">
      <c r="A107" t="s">
        <v>487</v>
      </c>
      <c r="B107">
        <v>0.33800000000000002</v>
      </c>
      <c r="C107">
        <v>3179</v>
      </c>
      <c r="D107">
        <v>108.73</v>
      </c>
      <c r="E107">
        <v>17510141171</v>
      </c>
      <c r="F107">
        <v>19658031</v>
      </c>
      <c r="G107">
        <v>62</v>
      </c>
      <c r="H107">
        <v>0.23</v>
      </c>
      <c r="I107">
        <v>7.22E-2</v>
      </c>
      <c r="J107">
        <v>0.70799999999999996</v>
      </c>
      <c r="K107">
        <v>24.899786818457802</v>
      </c>
      <c r="L107">
        <f t="shared" si="2"/>
        <v>1</v>
      </c>
      <c r="M107">
        <v>282</v>
      </c>
      <c r="N107">
        <v>36</v>
      </c>
      <c r="O107">
        <v>890.73728548907002</v>
      </c>
      <c r="P107">
        <v>0.42799999999999999</v>
      </c>
      <c r="Q107">
        <v>6.7920495304453352</v>
      </c>
      <c r="R107">
        <f t="shared" si="3"/>
        <v>4.1271343850450917</v>
      </c>
      <c r="S107">
        <v>73.985204539703204</v>
      </c>
    </row>
    <row r="108" spans="1:19" x14ac:dyDescent="0.2">
      <c r="A108" t="s">
        <v>490</v>
      </c>
      <c r="B108">
        <v>0.32400000000000001</v>
      </c>
      <c r="C108">
        <v>1342</v>
      </c>
      <c r="D108">
        <v>113.45</v>
      </c>
      <c r="E108">
        <v>14786156563</v>
      </c>
      <c r="F108">
        <v>502653</v>
      </c>
      <c r="G108">
        <v>6.1</v>
      </c>
      <c r="H108">
        <v>5.07</v>
      </c>
      <c r="I108">
        <v>3.4700000000000002E-2</v>
      </c>
      <c r="J108">
        <v>0.56499999999999995</v>
      </c>
      <c r="K108">
        <v>19.43</v>
      </c>
      <c r="L108">
        <f t="shared" si="2"/>
        <v>0</v>
      </c>
      <c r="M108">
        <v>560</v>
      </c>
      <c r="N108">
        <v>31.4</v>
      </c>
      <c r="O108">
        <v>29416.230606402401</v>
      </c>
      <c r="P108">
        <v>0.91800000000000004</v>
      </c>
      <c r="Q108">
        <v>10.289301862439174</v>
      </c>
      <c r="R108">
        <f t="shared" si="3"/>
        <v>1.8082887711792655</v>
      </c>
      <c r="S108">
        <v>8.6</v>
      </c>
    </row>
    <row r="109" spans="1:19" x14ac:dyDescent="0.2">
      <c r="A109" t="s">
        <v>495</v>
      </c>
      <c r="B109">
        <v>0.63900000000000001</v>
      </c>
      <c r="C109">
        <v>143</v>
      </c>
      <c r="D109">
        <v>196.373475052174</v>
      </c>
      <c r="E109">
        <v>221278000</v>
      </c>
      <c r="F109">
        <v>58791</v>
      </c>
      <c r="G109">
        <v>27.4</v>
      </c>
      <c r="H109">
        <v>2</v>
      </c>
      <c r="I109">
        <v>7.2103744057380598E-2</v>
      </c>
      <c r="J109">
        <v>0.62091969771570699</v>
      </c>
      <c r="K109">
        <v>21.962952088277898</v>
      </c>
      <c r="L109">
        <f t="shared" si="2"/>
        <v>1</v>
      </c>
      <c r="M109">
        <v>1173.5527707541601</v>
      </c>
      <c r="N109">
        <v>35.5</v>
      </c>
      <c r="O109">
        <v>3763.80738548417</v>
      </c>
      <c r="P109">
        <v>0.63900000000000001</v>
      </c>
      <c r="Q109">
        <v>8.233186326570225</v>
      </c>
      <c r="R109">
        <f t="shared" si="3"/>
        <v>3.3105430133940246</v>
      </c>
      <c r="S109">
        <v>43.897732259427599</v>
      </c>
    </row>
    <row r="110" spans="1:19" x14ac:dyDescent="0.2">
      <c r="A110" t="s">
        <v>499</v>
      </c>
      <c r="B110">
        <v>0.38500000000000001</v>
      </c>
      <c r="C110">
        <v>2739</v>
      </c>
      <c r="D110">
        <v>135.02000000000001</v>
      </c>
      <c r="E110">
        <v>7593752450</v>
      </c>
      <c r="F110">
        <v>4525696</v>
      </c>
      <c r="G110">
        <v>51.5</v>
      </c>
      <c r="H110">
        <v>0.53</v>
      </c>
      <c r="I110">
        <v>9.5500000000000002E-2</v>
      </c>
      <c r="J110">
        <v>0.45900000000000002</v>
      </c>
      <c r="K110">
        <v>21.628813380421199</v>
      </c>
      <c r="L110">
        <f t="shared" si="2"/>
        <v>1</v>
      </c>
      <c r="M110">
        <v>92</v>
      </c>
      <c r="N110">
        <v>32.6</v>
      </c>
      <c r="O110">
        <v>1677.9192526409099</v>
      </c>
      <c r="P110">
        <v>0.55600000000000005</v>
      </c>
      <c r="Q110">
        <v>7.4253097646779374</v>
      </c>
      <c r="R110">
        <f t="shared" si="3"/>
        <v>3.9415818076696905</v>
      </c>
      <c r="S110">
        <v>55.6</v>
      </c>
    </row>
    <row r="111" spans="1:19" x14ac:dyDescent="0.2">
      <c r="A111" t="s">
        <v>503</v>
      </c>
      <c r="B111">
        <v>0.42399999999999999</v>
      </c>
      <c r="C111">
        <v>4349</v>
      </c>
      <c r="D111">
        <v>129.91</v>
      </c>
      <c r="E111">
        <v>14180444557</v>
      </c>
      <c r="F111">
        <v>1265711</v>
      </c>
      <c r="G111">
        <v>13.6</v>
      </c>
      <c r="H111">
        <v>0.38</v>
      </c>
      <c r="I111">
        <v>6.6699999999999995E-2</v>
      </c>
      <c r="J111">
        <v>0.58299999999999996</v>
      </c>
      <c r="K111">
        <v>25</v>
      </c>
      <c r="L111">
        <f t="shared" si="2"/>
        <v>1</v>
      </c>
      <c r="M111">
        <v>2041</v>
      </c>
      <c r="N111">
        <v>36.799999999999997</v>
      </c>
      <c r="O111">
        <v>11203.540584699</v>
      </c>
      <c r="P111">
        <v>0.80200000000000005</v>
      </c>
      <c r="Q111">
        <v>9.3239851309604767</v>
      </c>
      <c r="R111">
        <f t="shared" si="3"/>
        <v>2.6100697927420065</v>
      </c>
      <c r="S111">
        <v>35.1</v>
      </c>
    </row>
    <row r="112" spans="1:19" x14ac:dyDescent="0.2">
      <c r="A112" t="s">
        <v>507</v>
      </c>
      <c r="B112">
        <v>0.54600000000000004</v>
      </c>
      <c r="C112">
        <v>486406</v>
      </c>
      <c r="D112">
        <v>141.54</v>
      </c>
      <c r="E112">
        <v>1258286717125</v>
      </c>
      <c r="F112">
        <v>126014024</v>
      </c>
      <c r="G112">
        <v>11</v>
      </c>
      <c r="H112">
        <v>0.49</v>
      </c>
      <c r="I112">
        <v>3.4200000000000001E-2</v>
      </c>
      <c r="J112">
        <v>0.60699999999999998</v>
      </c>
      <c r="K112">
        <v>21.06</v>
      </c>
      <c r="L112">
        <f t="shared" si="2"/>
        <v>1</v>
      </c>
      <c r="M112">
        <v>758</v>
      </c>
      <c r="N112">
        <v>45.4</v>
      </c>
      <c r="O112">
        <v>9985.2911381117392</v>
      </c>
      <c r="P112">
        <v>0.75800000000000001</v>
      </c>
      <c r="Q112">
        <v>9.2088684029723371</v>
      </c>
      <c r="R112">
        <f t="shared" si="3"/>
        <v>2.3978952727983707</v>
      </c>
      <c r="S112">
        <v>28.5</v>
      </c>
    </row>
    <row r="113" spans="1:19" x14ac:dyDescent="0.2">
      <c r="A113" t="s">
        <v>511</v>
      </c>
      <c r="B113">
        <v>0.314</v>
      </c>
      <c r="C113">
        <v>143</v>
      </c>
      <c r="D113">
        <v>112.1</v>
      </c>
      <c r="E113">
        <v>401932279</v>
      </c>
      <c r="F113">
        <v>113815</v>
      </c>
      <c r="G113">
        <v>25.6</v>
      </c>
      <c r="H113">
        <v>1.1402911100961</v>
      </c>
      <c r="I113">
        <v>7.7269354746247298E-2</v>
      </c>
      <c r="J113">
        <v>0.62219004228275099</v>
      </c>
      <c r="K113">
        <v>21.737998035491</v>
      </c>
      <c r="L113">
        <f t="shared" si="2"/>
        <v>1</v>
      </c>
      <c r="M113">
        <v>1173.6475045981499</v>
      </c>
      <c r="N113">
        <v>37.828408580625599</v>
      </c>
      <c r="O113">
        <v>3531.4526116944098</v>
      </c>
      <c r="P113">
        <v>0.628</v>
      </c>
      <c r="Q113">
        <v>8.1694645700117867</v>
      </c>
      <c r="R113">
        <f t="shared" si="3"/>
        <v>3.2425923514855168</v>
      </c>
      <c r="S113">
        <v>43.891688078718197</v>
      </c>
    </row>
    <row r="114" spans="1:19" x14ac:dyDescent="0.2">
      <c r="A114" t="s">
        <v>514</v>
      </c>
      <c r="B114">
        <v>0.74199999999999999</v>
      </c>
      <c r="C114">
        <v>5115</v>
      </c>
      <c r="D114">
        <v>166.2</v>
      </c>
      <c r="E114">
        <v>11955435457</v>
      </c>
      <c r="F114">
        <v>2657637</v>
      </c>
      <c r="G114">
        <v>13.6</v>
      </c>
      <c r="H114">
        <v>0.31</v>
      </c>
      <c r="I114">
        <v>5.4699999999999999E-2</v>
      </c>
      <c r="J114">
        <v>0.43099999999999999</v>
      </c>
      <c r="K114">
        <v>11.23</v>
      </c>
      <c r="L114">
        <f t="shared" si="2"/>
        <v>0</v>
      </c>
      <c r="M114">
        <v>450</v>
      </c>
      <c r="N114">
        <v>25.7</v>
      </c>
      <c r="O114">
        <v>4498.5208502891801</v>
      </c>
      <c r="P114">
        <v>0.76700000000000002</v>
      </c>
      <c r="Q114">
        <v>8.4115039217890093</v>
      </c>
      <c r="R114">
        <f t="shared" si="3"/>
        <v>2.6100697927420065</v>
      </c>
      <c r="S114">
        <v>25.9</v>
      </c>
    </row>
    <row r="115" spans="1:19" x14ac:dyDescent="0.2">
      <c r="A115" t="s">
        <v>519</v>
      </c>
      <c r="B115">
        <v>6.1284648068150802E-2</v>
      </c>
      <c r="C115">
        <v>-33320.762586180397</v>
      </c>
      <c r="D115">
        <v>127.477144703775</v>
      </c>
      <c r="E115">
        <v>7184844193</v>
      </c>
      <c r="F115">
        <v>38964</v>
      </c>
      <c r="G115">
        <v>2.6</v>
      </c>
      <c r="H115">
        <v>11.72</v>
      </c>
      <c r="I115">
        <v>-5.1420577021438797E-2</v>
      </c>
      <c r="J115">
        <v>0.77220954145936804</v>
      </c>
      <c r="K115">
        <v>0.92761595392646701</v>
      </c>
      <c r="L115">
        <f t="shared" si="2"/>
        <v>0</v>
      </c>
      <c r="M115">
        <v>1146.89691071836</v>
      </c>
      <c r="N115">
        <v>19.505496169094101</v>
      </c>
      <c r="O115">
        <v>184396.98678267101</v>
      </c>
      <c r="P115">
        <v>1.14642992451391</v>
      </c>
      <c r="Q115">
        <v>12.124846249313155</v>
      </c>
      <c r="R115">
        <f t="shared" si="3"/>
        <v>0.95551144502743635</v>
      </c>
      <c r="S115">
        <v>-26.521657545103199</v>
      </c>
    </row>
    <row r="116" spans="1:19" x14ac:dyDescent="0.2">
      <c r="A116" t="s">
        <v>522</v>
      </c>
      <c r="B116">
        <v>0.71499999999999997</v>
      </c>
      <c r="C116">
        <v>25368</v>
      </c>
      <c r="D116">
        <v>195.76</v>
      </c>
      <c r="E116">
        <v>13852850259</v>
      </c>
      <c r="F116">
        <v>3225167</v>
      </c>
      <c r="G116">
        <v>14</v>
      </c>
      <c r="H116">
        <v>0.65</v>
      </c>
      <c r="I116">
        <v>6.0100000000000001E-2</v>
      </c>
      <c r="J116">
        <v>0.59699999999999998</v>
      </c>
      <c r="K116">
        <v>3.04</v>
      </c>
      <c r="L116">
        <f t="shared" si="2"/>
        <v>0</v>
      </c>
      <c r="M116">
        <v>241</v>
      </c>
      <c r="N116">
        <v>32.700000000000003</v>
      </c>
      <c r="O116">
        <v>4295.2350247289496</v>
      </c>
      <c r="P116">
        <v>0.73899999999999999</v>
      </c>
      <c r="Q116">
        <v>8.3652615534634887</v>
      </c>
      <c r="R116">
        <f t="shared" si="3"/>
        <v>2.6390573296152584</v>
      </c>
      <c r="S116">
        <v>6.5</v>
      </c>
    </row>
    <row r="117" spans="1:19" x14ac:dyDescent="0.2">
      <c r="A117" t="s">
        <v>527</v>
      </c>
      <c r="B117">
        <v>0.19</v>
      </c>
      <c r="C117">
        <v>2017</v>
      </c>
      <c r="D117">
        <v>116.32</v>
      </c>
      <c r="E117">
        <v>5494736901</v>
      </c>
      <c r="F117">
        <v>622137</v>
      </c>
      <c r="G117">
        <v>2.2999999999999998</v>
      </c>
      <c r="H117">
        <v>1.23</v>
      </c>
      <c r="I117">
        <v>0.14879999999999999</v>
      </c>
      <c r="J117">
        <v>0.54400000000000004</v>
      </c>
      <c r="K117">
        <v>14.31</v>
      </c>
      <c r="L117">
        <f t="shared" si="2"/>
        <v>0</v>
      </c>
      <c r="M117">
        <v>1172.5907958615001</v>
      </c>
      <c r="N117">
        <v>36.799999999999997</v>
      </c>
      <c r="O117">
        <v>8832.0368359380609</v>
      </c>
      <c r="P117">
        <v>0.83199999999999996</v>
      </c>
      <c r="Q117">
        <v>9.0861409392439203</v>
      </c>
      <c r="R117">
        <f t="shared" si="3"/>
        <v>0.83290912293510388</v>
      </c>
      <c r="S117">
        <v>15.4</v>
      </c>
    </row>
    <row r="118" spans="1:19" x14ac:dyDescent="0.2">
      <c r="A118" t="s">
        <v>531</v>
      </c>
      <c r="B118">
        <v>0.68500000000000005</v>
      </c>
      <c r="C118">
        <v>61276</v>
      </c>
      <c r="D118">
        <v>111.07</v>
      </c>
      <c r="E118">
        <v>118725279596</v>
      </c>
      <c r="F118">
        <v>36910560</v>
      </c>
      <c r="G118">
        <v>19.2</v>
      </c>
      <c r="H118">
        <v>1.6</v>
      </c>
      <c r="I118">
        <v>9.0200000000000002E-2</v>
      </c>
      <c r="J118">
        <v>0.45300000000000001</v>
      </c>
      <c r="K118">
        <v>19.96</v>
      </c>
      <c r="L118">
        <f t="shared" si="2"/>
        <v>0</v>
      </c>
      <c r="M118">
        <v>346</v>
      </c>
      <c r="N118">
        <v>39.5</v>
      </c>
      <c r="O118">
        <v>3216.56673851602</v>
      </c>
      <c r="P118">
        <v>0.68300000000000005</v>
      </c>
      <c r="Q118">
        <v>8.0760698394360571</v>
      </c>
      <c r="R118">
        <f t="shared" si="3"/>
        <v>2.954910279033736</v>
      </c>
      <c r="S118">
        <v>37.225763801036599</v>
      </c>
    </row>
    <row r="119" spans="1:19" x14ac:dyDescent="0.2">
      <c r="A119" t="s">
        <v>536</v>
      </c>
      <c r="B119">
        <v>0.63500000000000001</v>
      </c>
      <c r="C119">
        <v>7943</v>
      </c>
      <c r="D119">
        <v>182.31</v>
      </c>
      <c r="E119">
        <v>14934159926</v>
      </c>
      <c r="F119">
        <v>30366036</v>
      </c>
      <c r="G119">
        <v>54</v>
      </c>
      <c r="H119">
        <v>0.27</v>
      </c>
      <c r="I119">
        <v>3.2399999999999998E-2</v>
      </c>
      <c r="J119">
        <v>0.78100000000000003</v>
      </c>
      <c r="K119">
        <v>25.22</v>
      </c>
      <c r="L119">
        <f t="shared" si="2"/>
        <v>1</v>
      </c>
      <c r="M119">
        <v>1032</v>
      </c>
      <c r="N119">
        <v>50.5</v>
      </c>
      <c r="O119">
        <v>491.80472307942898</v>
      </c>
      <c r="P119">
        <v>0.44600000000000001</v>
      </c>
      <c r="Q119">
        <v>6.198081733394841</v>
      </c>
      <c r="R119">
        <f t="shared" si="3"/>
        <v>3.9889840465642745</v>
      </c>
      <c r="S119">
        <v>79.2</v>
      </c>
    </row>
    <row r="120" spans="1:19" x14ac:dyDescent="0.2">
      <c r="A120" t="s">
        <v>540</v>
      </c>
      <c r="B120">
        <v>0.19500000000000001</v>
      </c>
      <c r="C120">
        <v>25280</v>
      </c>
      <c r="D120">
        <v>168.18</v>
      </c>
      <c r="E120">
        <v>76085852617</v>
      </c>
      <c r="F120">
        <v>54045420</v>
      </c>
      <c r="G120">
        <v>36.799999999999997</v>
      </c>
      <c r="H120">
        <v>0.39</v>
      </c>
      <c r="I120">
        <v>1.5800000000000002E-2</v>
      </c>
      <c r="J120">
        <v>0.61699999999999999</v>
      </c>
      <c r="K120">
        <v>24.04</v>
      </c>
      <c r="L120">
        <f t="shared" si="2"/>
        <v>1</v>
      </c>
      <c r="M120">
        <v>2091</v>
      </c>
      <c r="N120">
        <v>30.7</v>
      </c>
      <c r="O120">
        <v>1407.81314340789</v>
      </c>
      <c r="P120">
        <v>0.58499999999999996</v>
      </c>
      <c r="Q120">
        <v>7.2497928172633452</v>
      </c>
      <c r="R120">
        <f t="shared" si="3"/>
        <v>3.6054978451748854</v>
      </c>
      <c r="S120">
        <v>32.799999999999997</v>
      </c>
    </row>
    <row r="121" spans="1:19" x14ac:dyDescent="0.2">
      <c r="A121" t="s">
        <v>546</v>
      </c>
      <c r="B121">
        <v>0.47099999999999997</v>
      </c>
      <c r="C121">
        <v>4228</v>
      </c>
      <c r="D121">
        <v>157.97</v>
      </c>
      <c r="E121">
        <v>12366527719</v>
      </c>
      <c r="F121">
        <v>2494530</v>
      </c>
      <c r="G121">
        <v>29</v>
      </c>
      <c r="H121">
        <v>1.46246204103889</v>
      </c>
      <c r="I121">
        <v>0.20269999999999999</v>
      </c>
      <c r="J121">
        <v>0.59499999999999997</v>
      </c>
      <c r="K121">
        <v>25.35</v>
      </c>
      <c r="L121">
        <f t="shared" si="2"/>
        <v>1</v>
      </c>
      <c r="M121">
        <v>285</v>
      </c>
      <c r="N121">
        <v>59.1</v>
      </c>
      <c r="O121">
        <v>4957.4580057165003</v>
      </c>
      <c r="P121">
        <v>0.61499999999999999</v>
      </c>
      <c r="Q121">
        <v>8.5086483894990721</v>
      </c>
      <c r="R121">
        <f t="shared" si="3"/>
        <v>3.3672958299864741</v>
      </c>
      <c r="S121">
        <v>60.1</v>
      </c>
    </row>
    <row r="122" spans="1:19" x14ac:dyDescent="0.2">
      <c r="A122" t="s">
        <v>548</v>
      </c>
      <c r="B122">
        <v>0.386551866977141</v>
      </c>
      <c r="C122">
        <v>-35211.7130738544</v>
      </c>
      <c r="D122">
        <v>192.293720878176</v>
      </c>
      <c r="E122">
        <v>133000000</v>
      </c>
      <c r="F122">
        <v>10084</v>
      </c>
      <c r="G122">
        <v>20.788896144231799</v>
      </c>
      <c r="H122">
        <v>2.1959435445785802</v>
      </c>
      <c r="I122">
        <v>6.4454157013108707E-2</v>
      </c>
      <c r="J122">
        <v>0.62023787243381501</v>
      </c>
      <c r="K122">
        <v>20.155688973588301</v>
      </c>
      <c r="L122">
        <f t="shared" si="2"/>
        <v>1</v>
      </c>
      <c r="M122">
        <v>1182.2964330592199</v>
      </c>
      <c r="N122">
        <v>32.4</v>
      </c>
      <c r="O122">
        <v>13189.2106307021</v>
      </c>
      <c r="P122">
        <v>0.72426011730568196</v>
      </c>
      <c r="Q122">
        <v>9.4871543978782178</v>
      </c>
      <c r="R122">
        <f t="shared" si="3"/>
        <v>3.0344190049447586</v>
      </c>
      <c r="S122">
        <v>34.285675189657503</v>
      </c>
    </row>
    <row r="123" spans="1:19" x14ac:dyDescent="0.2">
      <c r="A123" t="s">
        <v>551</v>
      </c>
      <c r="B123">
        <v>0.28699999999999998</v>
      </c>
      <c r="C123">
        <v>9105</v>
      </c>
      <c r="D123">
        <v>188.73</v>
      </c>
      <c r="E123">
        <v>30641380604</v>
      </c>
      <c r="F123">
        <v>28608710</v>
      </c>
      <c r="G123">
        <v>26.7</v>
      </c>
      <c r="H123">
        <v>0.36</v>
      </c>
      <c r="I123">
        <v>1.41E-2</v>
      </c>
      <c r="J123">
        <v>0.83799999999999997</v>
      </c>
      <c r="K123">
        <v>28.78</v>
      </c>
      <c r="L123">
        <f t="shared" si="2"/>
        <v>1</v>
      </c>
      <c r="M123">
        <v>1500</v>
      </c>
      <c r="N123">
        <v>32.799999999999997</v>
      </c>
      <c r="O123">
        <v>1071.0507605550799</v>
      </c>
      <c r="P123">
        <v>0.60199999999999998</v>
      </c>
      <c r="Q123">
        <v>6.9763954648008841</v>
      </c>
      <c r="R123">
        <f t="shared" si="3"/>
        <v>3.2846635654062037</v>
      </c>
      <c r="S123">
        <v>40.5</v>
      </c>
    </row>
    <row r="124" spans="1:19" x14ac:dyDescent="0.2">
      <c r="A124" t="s">
        <v>556</v>
      </c>
      <c r="B124">
        <v>0.53300000000000003</v>
      </c>
      <c r="C124">
        <v>170780</v>
      </c>
      <c r="D124">
        <v>115.91</v>
      </c>
      <c r="E124">
        <v>909070395161</v>
      </c>
      <c r="F124">
        <v>17332850</v>
      </c>
      <c r="G124">
        <v>3.3</v>
      </c>
      <c r="H124">
        <v>10.29</v>
      </c>
      <c r="I124">
        <v>3.2000000000000001E-2</v>
      </c>
      <c r="J124">
        <v>0.63600000000000001</v>
      </c>
      <c r="K124">
        <v>11.3</v>
      </c>
      <c r="L124">
        <f t="shared" si="2"/>
        <v>0</v>
      </c>
      <c r="M124">
        <v>778</v>
      </c>
      <c r="N124">
        <v>26</v>
      </c>
      <c r="O124">
        <v>52447.831439203503</v>
      </c>
      <c r="P124">
        <v>0.94099999999999995</v>
      </c>
      <c r="Q124">
        <v>10.867574267673296</v>
      </c>
      <c r="R124">
        <f t="shared" si="3"/>
        <v>1.1939224684724346</v>
      </c>
      <c r="S124">
        <v>6</v>
      </c>
    </row>
    <row r="125" spans="1:19" x14ac:dyDescent="0.2">
      <c r="A125" t="s">
        <v>560</v>
      </c>
      <c r="B125">
        <v>0.40500000000000003</v>
      </c>
      <c r="C125">
        <v>34382</v>
      </c>
      <c r="D125">
        <v>114.24</v>
      </c>
      <c r="E125">
        <v>206928765544</v>
      </c>
      <c r="F125">
        <v>4841000</v>
      </c>
      <c r="G125">
        <v>4.7</v>
      </c>
      <c r="H125">
        <v>11.49</v>
      </c>
      <c r="I125">
        <v>4.07E-2</v>
      </c>
      <c r="J125">
        <v>0.69899999999999995</v>
      </c>
      <c r="K125">
        <v>11.8</v>
      </c>
      <c r="L125">
        <f t="shared" si="2"/>
        <v>0</v>
      </c>
      <c r="M125">
        <v>1732</v>
      </c>
      <c r="N125">
        <v>33.702543726389599</v>
      </c>
      <c r="O125">
        <v>42745.045557529404</v>
      </c>
      <c r="P125">
        <v>0.93700000000000006</v>
      </c>
      <c r="Q125">
        <v>10.663008574257622</v>
      </c>
      <c r="R125">
        <f t="shared" si="3"/>
        <v>1.547562508716013</v>
      </c>
      <c r="S125">
        <v>17.100000000000001</v>
      </c>
    </row>
    <row r="126" spans="1:19" x14ac:dyDescent="0.2">
      <c r="A126" t="s">
        <v>565</v>
      </c>
      <c r="B126">
        <v>0.42099999999999999</v>
      </c>
      <c r="C126">
        <v>5592</v>
      </c>
      <c r="D126">
        <v>162.74</v>
      </c>
      <c r="E126">
        <v>12520915291</v>
      </c>
      <c r="F126">
        <v>6545502</v>
      </c>
      <c r="G126">
        <v>15.7</v>
      </c>
      <c r="H126">
        <v>0.54</v>
      </c>
      <c r="I126">
        <v>6.8400000000000002E-2</v>
      </c>
      <c r="J126">
        <v>0.66400000000000003</v>
      </c>
      <c r="K126">
        <v>26.39</v>
      </c>
      <c r="L126">
        <f t="shared" si="2"/>
        <v>1</v>
      </c>
      <c r="M126">
        <v>2280</v>
      </c>
      <c r="N126">
        <v>46.2</v>
      </c>
      <c r="O126">
        <v>1912.9037453506201</v>
      </c>
      <c r="P126">
        <v>0.66700000000000004</v>
      </c>
      <c r="Q126">
        <v>7.5563776521004522</v>
      </c>
      <c r="R126">
        <f t="shared" si="3"/>
        <v>2.7536607123542622</v>
      </c>
      <c r="S126">
        <v>43.915416602701498</v>
      </c>
    </row>
    <row r="127" spans="1:19" x14ac:dyDescent="0.2">
      <c r="A127" t="s">
        <v>569</v>
      </c>
      <c r="B127">
        <v>0.36099999999999999</v>
      </c>
      <c r="C127">
        <v>2017</v>
      </c>
      <c r="D127">
        <v>109.32</v>
      </c>
      <c r="E127">
        <v>12928145120</v>
      </c>
      <c r="F127">
        <v>23310715</v>
      </c>
      <c r="G127">
        <v>48</v>
      </c>
      <c r="H127">
        <v>0.28999999999999998</v>
      </c>
      <c r="I127">
        <v>4.7000000000000002E-3</v>
      </c>
      <c r="J127">
        <v>0.72</v>
      </c>
      <c r="K127">
        <v>31.42</v>
      </c>
      <c r="L127">
        <f t="shared" si="2"/>
        <v>0</v>
      </c>
      <c r="M127">
        <v>151</v>
      </c>
      <c r="N127">
        <v>37.299999999999997</v>
      </c>
      <c r="O127">
        <v>554.60096869615495</v>
      </c>
      <c r="P127">
        <v>0.4</v>
      </c>
      <c r="Q127">
        <v>6.3182488798374816</v>
      </c>
      <c r="R127">
        <f t="shared" si="3"/>
        <v>3.8712010109078911</v>
      </c>
      <c r="S127">
        <v>75.599999999999994</v>
      </c>
    </row>
    <row r="128" spans="1:19" x14ac:dyDescent="0.2">
      <c r="A128" t="s">
        <v>572</v>
      </c>
      <c r="B128">
        <v>0.77700000000000002</v>
      </c>
      <c r="C128">
        <v>120369</v>
      </c>
      <c r="D128">
        <v>267.51</v>
      </c>
      <c r="E128">
        <v>448120428859</v>
      </c>
      <c r="F128">
        <v>200963599</v>
      </c>
      <c r="G128">
        <v>75.7</v>
      </c>
      <c r="H128">
        <v>0.54</v>
      </c>
      <c r="I128">
        <v>8.1000000000000003E-2</v>
      </c>
      <c r="J128">
        <v>0.52900000000000003</v>
      </c>
      <c r="K128">
        <v>28.96</v>
      </c>
      <c r="L128">
        <f t="shared" si="2"/>
        <v>1</v>
      </c>
      <c r="M128">
        <v>1150</v>
      </c>
      <c r="N128">
        <v>35.1</v>
      </c>
      <c r="O128">
        <v>2229.8586962457798</v>
      </c>
      <c r="P128">
        <v>0.53500000000000003</v>
      </c>
      <c r="Q128">
        <v>7.7096934975343174</v>
      </c>
      <c r="R128">
        <f t="shared" si="3"/>
        <v>4.3267781604434035</v>
      </c>
      <c r="S128">
        <v>72</v>
      </c>
    </row>
    <row r="129" spans="1:19" x14ac:dyDescent="0.2">
      <c r="A129" t="s">
        <v>577</v>
      </c>
      <c r="B129">
        <v>0.218</v>
      </c>
      <c r="C129">
        <v>28284</v>
      </c>
      <c r="D129">
        <v>197.55257868337699</v>
      </c>
      <c r="E129">
        <v>32100000000</v>
      </c>
      <c r="F129">
        <v>25666161</v>
      </c>
      <c r="G129">
        <v>13.7</v>
      </c>
      <c r="H129">
        <v>0.87352243175580002</v>
      </c>
      <c r="I129">
        <v>2.7400000000000001E-2</v>
      </c>
      <c r="J129">
        <v>0.80400000000000005</v>
      </c>
      <c r="K129">
        <v>20.549669143849901</v>
      </c>
      <c r="L129">
        <f t="shared" si="2"/>
        <v>1</v>
      </c>
      <c r="M129">
        <v>1054</v>
      </c>
      <c r="N129">
        <v>37.0230148761934</v>
      </c>
      <c r="O129">
        <v>1250.67399055121</v>
      </c>
      <c r="P129">
        <v>0.73212613063068999</v>
      </c>
      <c r="Q129">
        <v>7.1314378774253022</v>
      </c>
      <c r="R129">
        <f t="shared" si="3"/>
        <v>2.6173958328340792</v>
      </c>
      <c r="S129">
        <v>31.204330864613901</v>
      </c>
    </row>
    <row r="130" spans="1:19" x14ac:dyDescent="0.2">
      <c r="A130" t="s">
        <v>582</v>
      </c>
      <c r="B130">
        <v>0.443038760064561</v>
      </c>
      <c r="C130">
        <v>-28775.828008626599</v>
      </c>
      <c r="D130">
        <v>195.18857752686699</v>
      </c>
      <c r="E130">
        <v>10220781069</v>
      </c>
      <c r="F130">
        <v>1836713</v>
      </c>
      <c r="G130">
        <v>14.3493679193046</v>
      </c>
      <c r="H130">
        <v>1.4805163925967899</v>
      </c>
      <c r="I130">
        <v>8.6103833246330197E-2</v>
      </c>
      <c r="J130">
        <v>0.58541444409819099</v>
      </c>
      <c r="K130">
        <v>11.38</v>
      </c>
      <c r="L130">
        <f t="shared" si="2"/>
        <v>0</v>
      </c>
      <c r="M130">
        <v>619</v>
      </c>
      <c r="N130">
        <v>33.5</v>
      </c>
      <c r="O130">
        <v>5564.7131963458596</v>
      </c>
      <c r="P130">
        <v>0.77</v>
      </c>
      <c r="Q130">
        <v>8.6242007253367969</v>
      </c>
      <c r="R130">
        <f t="shared" si="3"/>
        <v>2.663705893800294</v>
      </c>
      <c r="S130">
        <v>26.2</v>
      </c>
    </row>
    <row r="131" spans="1:19" x14ac:dyDescent="0.2">
      <c r="A131" t="s">
        <v>586</v>
      </c>
      <c r="B131">
        <v>2.7E-2</v>
      </c>
      <c r="C131">
        <v>41023</v>
      </c>
      <c r="D131">
        <v>120.27</v>
      </c>
      <c r="E131">
        <v>403336363636</v>
      </c>
      <c r="F131">
        <v>5347896</v>
      </c>
      <c r="G131">
        <v>2.1</v>
      </c>
      <c r="H131">
        <v>9.1141604812872501</v>
      </c>
      <c r="I131">
        <v>3.3500000000000002E-2</v>
      </c>
      <c r="J131">
        <v>0.63800000000000001</v>
      </c>
      <c r="K131">
        <v>0.15</v>
      </c>
      <c r="L131">
        <f t="shared" ref="L131:L194" si="4">IF(AND(20&lt;K131,K131&lt;30),1,0)</f>
        <v>0</v>
      </c>
      <c r="M131">
        <v>1414</v>
      </c>
      <c r="N131">
        <v>27.7</v>
      </c>
      <c r="O131">
        <v>75419.634868740904</v>
      </c>
      <c r="P131">
        <v>0.96099999999999997</v>
      </c>
      <c r="Q131">
        <v>11.230822929495151</v>
      </c>
      <c r="R131">
        <f t="shared" ref="R131:R194" si="5">LN(G131)</f>
        <v>0.74193734472937733</v>
      </c>
      <c r="S131">
        <v>6.8</v>
      </c>
    </row>
    <row r="132" spans="1:19" x14ac:dyDescent="0.2">
      <c r="A132" t="s">
        <v>591</v>
      </c>
      <c r="B132">
        <v>4.5999999999999999E-2</v>
      </c>
      <c r="C132">
        <v>63457</v>
      </c>
      <c r="D132">
        <v>113.53</v>
      </c>
      <c r="E132">
        <v>76983094928</v>
      </c>
      <c r="F132">
        <v>5266535</v>
      </c>
      <c r="G132">
        <v>9.8000000000000007</v>
      </c>
      <c r="H132">
        <v>4.33</v>
      </c>
      <c r="I132">
        <v>2.6700000000000002E-2</v>
      </c>
      <c r="J132">
        <v>0.72399999999999998</v>
      </c>
      <c r="K132">
        <v>29.8</v>
      </c>
      <c r="L132">
        <f t="shared" si="4"/>
        <v>1</v>
      </c>
      <c r="M132">
        <v>125</v>
      </c>
      <c r="N132">
        <v>36.800296737051497</v>
      </c>
      <c r="O132">
        <v>14617.4087759788</v>
      </c>
      <c r="P132">
        <v>0.81599999999999995</v>
      </c>
      <c r="Q132">
        <v>9.5899684792900608</v>
      </c>
      <c r="R132">
        <f t="shared" si="5"/>
        <v>2.2823823856765264</v>
      </c>
      <c r="S132">
        <v>30.884416593510899</v>
      </c>
    </row>
    <row r="133" spans="1:19" x14ac:dyDescent="0.2">
      <c r="A133" t="s">
        <v>596</v>
      </c>
      <c r="B133">
        <v>0.47799999999999998</v>
      </c>
      <c r="C133">
        <v>201150</v>
      </c>
      <c r="D133">
        <v>182.32</v>
      </c>
      <c r="E133">
        <v>304400000000</v>
      </c>
      <c r="F133">
        <v>216565318</v>
      </c>
      <c r="G133">
        <v>57.2</v>
      </c>
      <c r="H133">
        <v>0.69</v>
      </c>
      <c r="I133">
        <v>4.4499999999999998E-2</v>
      </c>
      <c r="J133">
        <v>0.52600000000000002</v>
      </c>
      <c r="K133">
        <v>23.46</v>
      </c>
      <c r="L133">
        <f t="shared" si="4"/>
        <v>1</v>
      </c>
      <c r="M133">
        <v>494</v>
      </c>
      <c r="N133">
        <v>29.6</v>
      </c>
      <c r="O133">
        <v>1405.58055560863</v>
      </c>
      <c r="P133">
        <v>0.54400000000000004</v>
      </c>
      <c r="Q133">
        <v>7.2482057032602922</v>
      </c>
      <c r="R133">
        <f t="shared" si="5"/>
        <v>4.0465538983857519</v>
      </c>
      <c r="S133">
        <v>43.9</v>
      </c>
    </row>
    <row r="134" spans="1:19" x14ac:dyDescent="0.2">
      <c r="A134" t="s">
        <v>602</v>
      </c>
      <c r="B134">
        <v>0.109</v>
      </c>
      <c r="C134">
        <v>224</v>
      </c>
      <c r="D134">
        <v>118.17</v>
      </c>
      <c r="E134">
        <v>283994900</v>
      </c>
      <c r="F134">
        <v>18233</v>
      </c>
      <c r="G134">
        <v>16.600000000000001</v>
      </c>
      <c r="H134">
        <v>3</v>
      </c>
      <c r="I134">
        <v>7.1464247749008794E-2</v>
      </c>
      <c r="J134">
        <v>0.62509616426120296</v>
      </c>
      <c r="K134">
        <v>19.3138965581558</v>
      </c>
      <c r="L134">
        <f t="shared" si="4"/>
        <v>0</v>
      </c>
      <c r="M134">
        <v>1171.0753219911101</v>
      </c>
      <c r="N134">
        <v>36.170212787456897</v>
      </c>
      <c r="O134">
        <v>15575.873416332999</v>
      </c>
      <c r="P134">
        <v>0.76700000000000002</v>
      </c>
      <c r="Q134">
        <v>9.6534784201785531</v>
      </c>
      <c r="R134">
        <f t="shared" si="5"/>
        <v>2.8094026953624978</v>
      </c>
      <c r="S134">
        <v>32.364850606906501</v>
      </c>
    </row>
    <row r="135" spans="1:19" x14ac:dyDescent="0.2">
      <c r="A135" t="s">
        <v>606</v>
      </c>
      <c r="B135">
        <v>0.38874934671074102</v>
      </c>
      <c r="C135">
        <v>171428.02130438699</v>
      </c>
      <c r="D135">
        <v>190.17339089204401</v>
      </c>
      <c r="E135">
        <v>475433391751.62598</v>
      </c>
      <c r="F135">
        <v>39831238.484547101</v>
      </c>
      <c r="G135">
        <v>18.730320183815</v>
      </c>
      <c r="H135">
        <v>2.4521866624348299</v>
      </c>
      <c r="I135">
        <v>7.2848026945477498E-2</v>
      </c>
      <c r="J135">
        <v>0.623226709556289</v>
      </c>
      <c r="K135">
        <v>19.7581856681151</v>
      </c>
      <c r="L135">
        <f t="shared" si="4"/>
        <v>0</v>
      </c>
      <c r="M135">
        <v>1169.9656206684399</v>
      </c>
      <c r="N135">
        <v>36.0905189627521</v>
      </c>
      <c r="O135">
        <v>15608.1465405459</v>
      </c>
      <c r="P135">
        <v>0.71499999999999997</v>
      </c>
      <c r="Q135">
        <v>9.6555482710688345</v>
      </c>
      <c r="R135">
        <f t="shared" si="5"/>
        <v>2.930143611014369</v>
      </c>
      <c r="S135">
        <v>31.3</v>
      </c>
    </row>
    <row r="136" spans="1:19" x14ac:dyDescent="0.2">
      <c r="A136" t="s">
        <v>607</v>
      </c>
      <c r="B136">
        <v>0.30399999999999999</v>
      </c>
      <c r="C136">
        <v>10715</v>
      </c>
      <c r="D136">
        <v>122.07</v>
      </c>
      <c r="E136">
        <v>66800800000</v>
      </c>
      <c r="F136">
        <v>4246439</v>
      </c>
      <c r="G136">
        <v>13.1</v>
      </c>
      <c r="H136">
        <v>1.53</v>
      </c>
      <c r="I136">
        <v>3.9E-2</v>
      </c>
      <c r="J136">
        <v>0.66600000000000004</v>
      </c>
      <c r="K136">
        <v>27.53</v>
      </c>
      <c r="L136">
        <f t="shared" si="4"/>
        <v>1</v>
      </c>
      <c r="M136">
        <v>2928</v>
      </c>
      <c r="N136">
        <v>50.9</v>
      </c>
      <c r="O136">
        <v>15731.016034847</v>
      </c>
      <c r="P136">
        <v>0.80500000000000005</v>
      </c>
      <c r="Q136">
        <v>9.6633895861371588</v>
      </c>
      <c r="R136">
        <f t="shared" si="5"/>
        <v>2.5726122302071057</v>
      </c>
      <c r="S136">
        <v>42.862788431665201</v>
      </c>
    </row>
    <row r="137" spans="1:19" x14ac:dyDescent="0.2">
      <c r="A137" t="s">
        <v>610</v>
      </c>
      <c r="B137">
        <v>2.5999999999999999E-2</v>
      </c>
      <c r="C137">
        <v>7536</v>
      </c>
      <c r="D137">
        <v>155.99</v>
      </c>
      <c r="E137">
        <v>24969611435</v>
      </c>
      <c r="F137">
        <v>8776109</v>
      </c>
      <c r="G137">
        <v>38</v>
      </c>
      <c r="H137">
        <v>1.1599999999999999</v>
      </c>
      <c r="I137">
        <v>2.46E-2</v>
      </c>
      <c r="J137">
        <v>0.47199999999999998</v>
      </c>
      <c r="K137">
        <v>24.53</v>
      </c>
      <c r="L137">
        <f t="shared" si="4"/>
        <v>1</v>
      </c>
      <c r="M137">
        <v>3142</v>
      </c>
      <c r="N137">
        <v>42.3348315141481</v>
      </c>
      <c r="O137">
        <v>2845.1801857748101</v>
      </c>
      <c r="P137">
        <v>0.55800000000000005</v>
      </c>
      <c r="Q137">
        <v>7.9533816787464033</v>
      </c>
      <c r="R137">
        <f t="shared" si="5"/>
        <v>3.6375861597263857</v>
      </c>
      <c r="S137">
        <v>59.922010973440401</v>
      </c>
    </row>
    <row r="138" spans="1:19" x14ac:dyDescent="0.2">
      <c r="A138" t="s">
        <v>615</v>
      </c>
      <c r="B138">
        <v>0.55100000000000005</v>
      </c>
      <c r="C138">
        <v>7407</v>
      </c>
      <c r="D138">
        <v>143.82</v>
      </c>
      <c r="E138">
        <v>38145288940</v>
      </c>
      <c r="F138">
        <v>7044636</v>
      </c>
      <c r="G138">
        <v>17.2</v>
      </c>
      <c r="H138">
        <v>1.55</v>
      </c>
      <c r="I138">
        <v>4.8099999999999997E-2</v>
      </c>
      <c r="J138">
        <v>0.72099999999999997</v>
      </c>
      <c r="K138">
        <v>27.61</v>
      </c>
      <c r="L138">
        <f t="shared" si="4"/>
        <v>1</v>
      </c>
      <c r="M138">
        <v>1130</v>
      </c>
      <c r="N138">
        <v>45.1</v>
      </c>
      <c r="O138">
        <v>5414.7991379540399</v>
      </c>
      <c r="P138">
        <v>0.71699999999999997</v>
      </c>
      <c r="Q138">
        <v>8.5968910651098085</v>
      </c>
      <c r="R138">
        <f t="shared" si="5"/>
        <v>2.8449093838194073</v>
      </c>
      <c r="S138">
        <v>29.1</v>
      </c>
    </row>
    <row r="139" spans="1:19" x14ac:dyDescent="0.2">
      <c r="A139" t="s">
        <v>620</v>
      </c>
      <c r="B139">
        <v>0.185</v>
      </c>
      <c r="C139">
        <v>57414</v>
      </c>
      <c r="D139">
        <v>129.78</v>
      </c>
      <c r="E139">
        <v>226848050820</v>
      </c>
      <c r="F139">
        <v>32510453</v>
      </c>
      <c r="G139">
        <v>11.1</v>
      </c>
      <c r="H139">
        <v>1.28</v>
      </c>
      <c r="I139">
        <v>3.3099999999999997E-2</v>
      </c>
      <c r="J139">
        <v>0.77600000000000002</v>
      </c>
      <c r="K139">
        <v>23.12</v>
      </c>
      <c r="L139">
        <f t="shared" si="4"/>
        <v>1</v>
      </c>
      <c r="M139">
        <v>1738</v>
      </c>
      <c r="N139">
        <v>40.200000000000003</v>
      </c>
      <c r="O139">
        <v>6977.6957835684398</v>
      </c>
      <c r="P139">
        <v>0.76200000000000001</v>
      </c>
      <c r="Q139">
        <v>8.8504740242885447</v>
      </c>
      <c r="R139">
        <f t="shared" si="5"/>
        <v>2.4069451083182885</v>
      </c>
      <c r="S139">
        <v>31.966421497126301</v>
      </c>
    </row>
    <row r="140" spans="1:19" x14ac:dyDescent="0.2">
      <c r="A140" t="s">
        <v>624</v>
      </c>
      <c r="B140">
        <v>0.41699999999999998</v>
      </c>
      <c r="C140">
        <v>122287</v>
      </c>
      <c r="D140">
        <v>129.61000000000001</v>
      </c>
      <c r="E140">
        <v>376795508680</v>
      </c>
      <c r="F140">
        <v>108116615</v>
      </c>
      <c r="G140">
        <v>22.5</v>
      </c>
      <c r="H140">
        <v>1.1200000000000001</v>
      </c>
      <c r="I140">
        <v>2.1499999999999998E-2</v>
      </c>
      <c r="J140">
        <v>0.59599999999999997</v>
      </c>
      <c r="K140">
        <v>27.01</v>
      </c>
      <c r="L140">
        <f t="shared" si="4"/>
        <v>1</v>
      </c>
      <c r="M140">
        <v>2348</v>
      </c>
      <c r="N140">
        <v>40.700000000000003</v>
      </c>
      <c r="O140">
        <v>3485.0842183692098</v>
      </c>
      <c r="P140">
        <v>0.69899999999999995</v>
      </c>
      <c r="Q140">
        <v>8.1562474888622329</v>
      </c>
      <c r="R140">
        <f t="shared" si="5"/>
        <v>3.1135153092103742</v>
      </c>
      <c r="S140">
        <v>46.1</v>
      </c>
    </row>
    <row r="141" spans="1:19" x14ac:dyDescent="0.2">
      <c r="A141" t="s">
        <v>628</v>
      </c>
      <c r="B141">
        <v>0.46899999999999997</v>
      </c>
      <c r="C141">
        <v>299037</v>
      </c>
      <c r="D141">
        <v>114.11</v>
      </c>
      <c r="E141">
        <v>592164400688</v>
      </c>
      <c r="F141">
        <v>37970874</v>
      </c>
      <c r="G141">
        <v>3.8</v>
      </c>
      <c r="H141">
        <v>2.93</v>
      </c>
      <c r="I141">
        <v>3.4700000000000002E-2</v>
      </c>
      <c r="J141">
        <v>0.56699999999999995</v>
      </c>
      <c r="K141">
        <v>9.25</v>
      </c>
      <c r="L141">
        <f t="shared" si="4"/>
        <v>0</v>
      </c>
      <c r="M141">
        <v>600</v>
      </c>
      <c r="N141">
        <v>28.8</v>
      </c>
      <c r="O141">
        <v>15595.2270334362</v>
      </c>
      <c r="P141">
        <v>0.876</v>
      </c>
      <c r="Q141">
        <v>9.6547201870273884</v>
      </c>
      <c r="R141">
        <f t="shared" si="5"/>
        <v>1.33500106673234</v>
      </c>
      <c r="S141">
        <v>9.1</v>
      </c>
    </row>
    <row r="142" spans="1:19" x14ac:dyDescent="0.2">
      <c r="A142" t="s">
        <v>633</v>
      </c>
      <c r="B142">
        <v>0.39500000000000002</v>
      </c>
      <c r="C142">
        <v>48742</v>
      </c>
      <c r="D142">
        <v>110.62</v>
      </c>
      <c r="E142">
        <v>237686075635</v>
      </c>
      <c r="F142">
        <v>10269417</v>
      </c>
      <c r="G142">
        <v>3.1</v>
      </c>
      <c r="H142">
        <v>3.78</v>
      </c>
      <c r="I142">
        <v>6.3299999999999995E-2</v>
      </c>
      <c r="J142">
        <v>0.58799999999999997</v>
      </c>
      <c r="K142">
        <v>16.3</v>
      </c>
      <c r="L142">
        <f t="shared" si="4"/>
        <v>0</v>
      </c>
      <c r="M142">
        <v>854</v>
      </c>
      <c r="N142">
        <v>34.700000000000003</v>
      </c>
      <c r="O142">
        <v>23145.040817312201</v>
      </c>
      <c r="P142">
        <v>0.86599999999999999</v>
      </c>
      <c r="Q142">
        <v>10.049535817011545</v>
      </c>
      <c r="R142">
        <f t="shared" si="5"/>
        <v>1.1314021114911006</v>
      </c>
      <c r="S142">
        <v>15</v>
      </c>
    </row>
    <row r="143" spans="1:19" x14ac:dyDescent="0.2">
      <c r="A143" t="s">
        <v>636</v>
      </c>
      <c r="B143">
        <v>5.8000000000000003E-2</v>
      </c>
      <c r="C143">
        <v>103259</v>
      </c>
      <c r="D143">
        <v>115.38</v>
      </c>
      <c r="E143">
        <v>183466208791</v>
      </c>
      <c r="F143">
        <v>2832067</v>
      </c>
      <c r="G143">
        <v>5.8</v>
      </c>
      <c r="H143">
        <v>8.0750615944483393</v>
      </c>
      <c r="I143">
        <v>8.9999999999999998E-4</v>
      </c>
      <c r="J143">
        <v>0.86799999999999999</v>
      </c>
      <c r="K143">
        <v>29.07</v>
      </c>
      <c r="L143">
        <f t="shared" si="4"/>
        <v>1</v>
      </c>
      <c r="M143">
        <v>74</v>
      </c>
      <c r="N143">
        <v>32.204076030021703</v>
      </c>
      <c r="O143">
        <v>64781.733197343099</v>
      </c>
      <c r="P143">
        <v>0.85499999999999998</v>
      </c>
      <c r="Q143">
        <v>11.078778947497742</v>
      </c>
      <c r="R143">
        <f t="shared" si="5"/>
        <v>1.7578579175523736</v>
      </c>
      <c r="S143">
        <v>14.797127032655601</v>
      </c>
    </row>
    <row r="144" spans="1:19" x14ac:dyDescent="0.2">
      <c r="A144" t="s">
        <v>640</v>
      </c>
      <c r="B144">
        <v>0.58799999999999997</v>
      </c>
      <c r="C144">
        <v>69259</v>
      </c>
      <c r="D144">
        <v>123.78</v>
      </c>
      <c r="E144">
        <v>250077444017</v>
      </c>
      <c r="F144">
        <v>19356544</v>
      </c>
      <c r="G144">
        <v>6.1</v>
      </c>
      <c r="H144">
        <v>2.25</v>
      </c>
      <c r="I144">
        <v>3.9800000000000002E-2</v>
      </c>
      <c r="J144">
        <v>0.54700000000000004</v>
      </c>
      <c r="K144">
        <v>16.624402037385298</v>
      </c>
      <c r="L144">
        <f t="shared" si="4"/>
        <v>0</v>
      </c>
      <c r="M144">
        <v>637</v>
      </c>
      <c r="N144">
        <v>34.6</v>
      </c>
      <c r="O144">
        <v>12919.529644186399</v>
      </c>
      <c r="P144">
        <v>0.82099999999999995</v>
      </c>
      <c r="Q144">
        <v>9.4664953714251752</v>
      </c>
      <c r="R144">
        <f t="shared" si="5"/>
        <v>1.8082887711792655</v>
      </c>
      <c r="S144">
        <v>18.600000000000001</v>
      </c>
    </row>
    <row r="145" spans="1:19" x14ac:dyDescent="0.2">
      <c r="A145" t="s">
        <v>644</v>
      </c>
      <c r="B145">
        <v>0.13300000000000001</v>
      </c>
      <c r="C145">
        <v>1732027</v>
      </c>
      <c r="D145">
        <v>180.75</v>
      </c>
      <c r="E145">
        <v>1699876578871</v>
      </c>
      <c r="F145">
        <v>144373535</v>
      </c>
      <c r="G145">
        <v>6.1</v>
      </c>
      <c r="H145">
        <v>0.53</v>
      </c>
      <c r="I145">
        <v>4.5900000000000003E-2</v>
      </c>
      <c r="J145">
        <v>0.61799999999999999</v>
      </c>
      <c r="K145">
        <v>-4.21</v>
      </c>
      <c r="L145">
        <f t="shared" si="4"/>
        <v>0</v>
      </c>
      <c r="M145">
        <v>460</v>
      </c>
      <c r="N145">
        <v>36</v>
      </c>
      <c r="O145">
        <v>11774.156384485501</v>
      </c>
      <c r="P145">
        <v>0.82199999999999995</v>
      </c>
      <c r="Q145">
        <v>9.3736622716883371</v>
      </c>
      <c r="R145">
        <f t="shared" si="5"/>
        <v>1.8082887711792655</v>
      </c>
      <c r="S145">
        <v>5.8</v>
      </c>
    </row>
    <row r="146" spans="1:19" x14ac:dyDescent="0.2">
      <c r="A146" t="s">
        <v>648</v>
      </c>
      <c r="B146">
        <v>0.73399999999999999</v>
      </c>
      <c r="C146">
        <v>1115</v>
      </c>
      <c r="D146">
        <v>151.09</v>
      </c>
      <c r="E146">
        <v>10122472590</v>
      </c>
      <c r="F146">
        <v>12626950</v>
      </c>
      <c r="G146">
        <v>27</v>
      </c>
      <c r="H146">
        <v>0.82196847417432195</v>
      </c>
      <c r="I146">
        <v>1.03E-2</v>
      </c>
      <c r="J146">
        <v>0.83699999999999997</v>
      </c>
      <c r="K146">
        <v>23.75</v>
      </c>
      <c r="L146">
        <f t="shared" si="4"/>
        <v>1</v>
      </c>
      <c r="M146">
        <v>1212</v>
      </c>
      <c r="N146">
        <v>43.7</v>
      </c>
      <c r="O146">
        <v>801.65618696518095</v>
      </c>
      <c r="P146">
        <v>0.53400000000000003</v>
      </c>
      <c r="Q146">
        <v>6.6866798213936018</v>
      </c>
      <c r="R146">
        <f t="shared" si="5"/>
        <v>3.2958368660043291</v>
      </c>
      <c r="S146">
        <v>50.731000591778702</v>
      </c>
    </row>
    <row r="147" spans="1:19" x14ac:dyDescent="0.2">
      <c r="A147" t="s">
        <v>652</v>
      </c>
      <c r="B147">
        <v>0.23100000000000001</v>
      </c>
      <c r="C147">
        <v>238</v>
      </c>
      <c r="D147">
        <v>104.57</v>
      </c>
      <c r="E147">
        <v>1050992593</v>
      </c>
      <c r="F147">
        <v>52823</v>
      </c>
      <c r="G147">
        <v>9.8000000000000007</v>
      </c>
      <c r="H147">
        <v>3.33</v>
      </c>
      <c r="I147">
        <v>6.4890565729525895E-2</v>
      </c>
      <c r="J147">
        <v>0.634968072519836</v>
      </c>
      <c r="K147">
        <v>19.561809504092199</v>
      </c>
      <c r="L147">
        <f t="shared" si="4"/>
        <v>0</v>
      </c>
      <c r="M147">
        <v>1427</v>
      </c>
      <c r="N147">
        <v>36.950056143660298</v>
      </c>
      <c r="O147">
        <v>19896.4957120951</v>
      </c>
      <c r="P147">
        <v>0.77700000000000002</v>
      </c>
      <c r="Q147">
        <v>9.898298900336469</v>
      </c>
      <c r="R147">
        <f t="shared" si="5"/>
        <v>2.2823823856765264</v>
      </c>
      <c r="S147">
        <v>34.700000000000003</v>
      </c>
    </row>
    <row r="148" spans="1:19" x14ac:dyDescent="0.2">
      <c r="A148" t="s">
        <v>655</v>
      </c>
      <c r="B148">
        <v>0.17399999999999999</v>
      </c>
      <c r="C148">
        <v>414</v>
      </c>
      <c r="D148">
        <v>110.13</v>
      </c>
      <c r="E148">
        <v>2122450630</v>
      </c>
      <c r="F148">
        <v>182790</v>
      </c>
      <c r="G148">
        <v>14.9</v>
      </c>
      <c r="H148">
        <v>1.7886701105743501</v>
      </c>
      <c r="I148">
        <v>0.20710000000000001</v>
      </c>
      <c r="J148">
        <v>0.67100000000000004</v>
      </c>
      <c r="K148">
        <v>22.133702520728999</v>
      </c>
      <c r="L148">
        <f t="shared" si="4"/>
        <v>1</v>
      </c>
      <c r="M148">
        <v>2301</v>
      </c>
      <c r="N148">
        <v>51.2</v>
      </c>
      <c r="O148">
        <v>11611.415449422801</v>
      </c>
      <c r="P148">
        <v>0.71499999999999997</v>
      </c>
      <c r="Q148">
        <v>9.3597439836623568</v>
      </c>
      <c r="R148">
        <f t="shared" si="5"/>
        <v>2.7013612129514133</v>
      </c>
      <c r="S148">
        <v>25.9</v>
      </c>
    </row>
    <row r="149" spans="1:19" x14ac:dyDescent="0.2">
      <c r="A149" t="s">
        <v>658</v>
      </c>
      <c r="B149">
        <v>0.25600000000000001</v>
      </c>
      <c r="C149">
        <v>220</v>
      </c>
      <c r="D149">
        <v>109.67</v>
      </c>
      <c r="E149">
        <v>825385185</v>
      </c>
      <c r="F149">
        <v>100455</v>
      </c>
      <c r="G149">
        <v>14.8</v>
      </c>
      <c r="H149">
        <v>1.1599999999999999</v>
      </c>
      <c r="I149">
        <v>0.1888</v>
      </c>
      <c r="J149">
        <v>0.65900000000000003</v>
      </c>
      <c r="K149">
        <v>20.8634452058342</v>
      </c>
      <c r="L149">
        <f t="shared" si="4"/>
        <v>1</v>
      </c>
      <c r="M149">
        <v>1583</v>
      </c>
      <c r="N149">
        <v>37.231422944010497</v>
      </c>
      <c r="O149">
        <v>8216.4669254890196</v>
      </c>
      <c r="P149">
        <v>0.751</v>
      </c>
      <c r="Q149">
        <v>9.0138955812361381</v>
      </c>
      <c r="R149">
        <f t="shared" si="5"/>
        <v>2.6946271807700692</v>
      </c>
      <c r="S149">
        <v>34.4</v>
      </c>
    </row>
    <row r="150" spans="1:19" x14ac:dyDescent="0.2">
      <c r="A150" t="s">
        <v>662</v>
      </c>
      <c r="B150">
        <v>0.124</v>
      </c>
      <c r="C150">
        <v>246</v>
      </c>
      <c r="D150">
        <v>117.56</v>
      </c>
      <c r="E150">
        <v>850655017</v>
      </c>
      <c r="F150">
        <v>202506</v>
      </c>
      <c r="G150">
        <v>13.6</v>
      </c>
      <c r="H150">
        <v>0.78</v>
      </c>
      <c r="I150">
        <v>8.3599999999999994E-2</v>
      </c>
      <c r="J150">
        <v>0.437</v>
      </c>
      <c r="K150">
        <v>22.895043024501899</v>
      </c>
      <c r="L150">
        <f t="shared" si="4"/>
        <v>1</v>
      </c>
      <c r="M150">
        <v>2880</v>
      </c>
      <c r="N150">
        <v>38.700000000000003</v>
      </c>
      <c r="O150">
        <v>4200.6410526107802</v>
      </c>
      <c r="P150">
        <v>0.70699999999999996</v>
      </c>
      <c r="Q150">
        <v>8.3429924241984406</v>
      </c>
      <c r="R150">
        <f t="shared" si="5"/>
        <v>2.6100697927420065</v>
      </c>
      <c r="S150">
        <v>23.7</v>
      </c>
    </row>
    <row r="151" spans="1:19" x14ac:dyDescent="0.2">
      <c r="A151" t="s">
        <v>667</v>
      </c>
      <c r="B151">
        <v>0.16700000000000001</v>
      </c>
      <c r="C151">
        <v>-34771.3674295854</v>
      </c>
      <c r="D151">
        <v>110.63</v>
      </c>
      <c r="E151">
        <v>1637931034</v>
      </c>
      <c r="F151">
        <v>33860</v>
      </c>
      <c r="G151">
        <v>1.7</v>
      </c>
      <c r="H151">
        <v>6.1220146817674097</v>
      </c>
      <c r="I151">
        <v>5.2730557984746199E-2</v>
      </c>
      <c r="J151">
        <v>0.64048106130402505</v>
      </c>
      <c r="K151">
        <v>14.233391367349</v>
      </c>
      <c r="L151">
        <f t="shared" si="4"/>
        <v>0</v>
      </c>
      <c r="M151">
        <v>1175.0210056425201</v>
      </c>
      <c r="N151">
        <v>32.1415420730061</v>
      </c>
      <c r="O151">
        <v>48373.627702303602</v>
      </c>
      <c r="P151">
        <v>0.85299999999999998</v>
      </c>
      <c r="Q151">
        <v>10.786710062018669</v>
      </c>
      <c r="R151">
        <f t="shared" si="5"/>
        <v>0.53062825106217038</v>
      </c>
      <c r="S151">
        <v>9.8133420850261199</v>
      </c>
    </row>
    <row r="152" spans="1:19" x14ac:dyDescent="0.2">
      <c r="A152" t="s">
        <v>901</v>
      </c>
      <c r="B152">
        <v>0.50700000000000001</v>
      </c>
      <c r="C152">
        <v>121</v>
      </c>
      <c r="D152">
        <v>185.09</v>
      </c>
      <c r="E152">
        <v>429016605</v>
      </c>
      <c r="F152">
        <v>215056</v>
      </c>
      <c r="G152">
        <v>24.4</v>
      </c>
      <c r="H152">
        <v>0.48221402368730398</v>
      </c>
      <c r="I152">
        <v>0.13370000000000001</v>
      </c>
      <c r="J152">
        <v>0.57799999999999996</v>
      </c>
      <c r="K152">
        <v>28.1859709631511</v>
      </c>
      <c r="L152">
        <f t="shared" si="4"/>
        <v>1</v>
      </c>
      <c r="M152">
        <v>3200</v>
      </c>
      <c r="N152">
        <v>40.700000000000003</v>
      </c>
      <c r="O152">
        <v>1994.9064662227499</v>
      </c>
      <c r="P152">
        <v>0.61799999999999999</v>
      </c>
      <c r="Q152">
        <v>7.5983524441259975</v>
      </c>
      <c r="R152">
        <f t="shared" si="5"/>
        <v>3.1945831322991562</v>
      </c>
      <c r="S152">
        <v>58.8</v>
      </c>
    </row>
    <row r="153" spans="1:19" x14ac:dyDescent="0.2">
      <c r="A153" t="s">
        <v>673</v>
      </c>
      <c r="B153">
        <v>0.80800000000000005</v>
      </c>
      <c r="C153">
        <v>563449</v>
      </c>
      <c r="D153">
        <v>118.4</v>
      </c>
      <c r="E153">
        <v>792966838162</v>
      </c>
      <c r="F153">
        <v>34268528</v>
      </c>
      <c r="G153">
        <v>6</v>
      </c>
      <c r="H153">
        <v>3.85</v>
      </c>
      <c r="I153">
        <v>5.9299999999999999E-2</v>
      </c>
      <c r="J153">
        <v>0.55900000000000005</v>
      </c>
      <c r="K153">
        <v>28.51</v>
      </c>
      <c r="L153">
        <f t="shared" si="4"/>
        <v>1</v>
      </c>
      <c r="M153">
        <v>59</v>
      </c>
      <c r="N153">
        <v>36.282777259716802</v>
      </c>
      <c r="O153">
        <v>23139.798656131301</v>
      </c>
      <c r="P153">
        <v>0.875</v>
      </c>
      <c r="Q153">
        <v>10.049309299591892</v>
      </c>
      <c r="R153">
        <f t="shared" si="5"/>
        <v>1.791759469228055</v>
      </c>
      <c r="S153">
        <v>21.1481612757159</v>
      </c>
    </row>
    <row r="154" spans="1:19" x14ac:dyDescent="0.2">
      <c r="A154" t="s">
        <v>677</v>
      </c>
      <c r="B154">
        <v>0.46100000000000002</v>
      </c>
      <c r="C154">
        <v>10902</v>
      </c>
      <c r="D154">
        <v>109.25</v>
      </c>
      <c r="E154">
        <v>23578084052</v>
      </c>
      <c r="F154">
        <v>16296364</v>
      </c>
      <c r="G154">
        <v>31.8</v>
      </c>
      <c r="H154">
        <v>0.31</v>
      </c>
      <c r="I154">
        <v>6.6000000000000003E-2</v>
      </c>
      <c r="J154">
        <v>0.45700000000000002</v>
      </c>
      <c r="K154">
        <v>30.78</v>
      </c>
      <c r="L154">
        <f t="shared" si="4"/>
        <v>0</v>
      </c>
      <c r="M154">
        <v>686</v>
      </c>
      <c r="N154">
        <v>38.299999999999997</v>
      </c>
      <c r="O154">
        <v>1446.83096499317</v>
      </c>
      <c r="P154">
        <v>0.51100000000000001</v>
      </c>
      <c r="Q154">
        <v>7.2771309022495023</v>
      </c>
      <c r="R154">
        <f t="shared" si="5"/>
        <v>3.459466289786131</v>
      </c>
      <c r="S154">
        <v>52.2</v>
      </c>
    </row>
    <row r="155" spans="1:19" x14ac:dyDescent="0.2">
      <c r="A155" t="s">
        <v>681</v>
      </c>
      <c r="B155">
        <v>0.39300000000000002</v>
      </c>
      <c r="C155">
        <v>45221</v>
      </c>
      <c r="D155">
        <v>144</v>
      </c>
      <c r="E155">
        <v>51409167351</v>
      </c>
      <c r="F155">
        <v>6944975</v>
      </c>
      <c r="G155">
        <v>4.8</v>
      </c>
      <c r="H155">
        <v>1.57</v>
      </c>
      <c r="I155">
        <v>0.12690000000000001</v>
      </c>
      <c r="J155">
        <v>0.54900000000000004</v>
      </c>
      <c r="K155">
        <v>11.97</v>
      </c>
      <c r="L155">
        <f t="shared" si="4"/>
        <v>0</v>
      </c>
      <c r="M155">
        <v>1166.40828382269</v>
      </c>
      <c r="N155">
        <v>35</v>
      </c>
      <c r="O155">
        <v>7402.3545586557102</v>
      </c>
      <c r="P155">
        <v>0.80200000000000005</v>
      </c>
      <c r="Q155">
        <v>8.9095534121847173</v>
      </c>
      <c r="R155">
        <f t="shared" si="5"/>
        <v>1.5686159179138452</v>
      </c>
      <c r="S155">
        <v>17.5</v>
      </c>
    </row>
    <row r="156" spans="1:19" x14ac:dyDescent="0.2">
      <c r="A156" t="s">
        <v>686</v>
      </c>
      <c r="B156">
        <v>3.4000000000000002E-2</v>
      </c>
      <c r="C156">
        <v>605</v>
      </c>
      <c r="D156">
        <v>129.96</v>
      </c>
      <c r="E156">
        <v>1698843063</v>
      </c>
      <c r="F156">
        <v>97625</v>
      </c>
      <c r="G156">
        <v>12.4</v>
      </c>
      <c r="H156">
        <v>2</v>
      </c>
      <c r="I156">
        <v>3.8171164433627003E-2</v>
      </c>
      <c r="J156">
        <v>0.65072590520801499</v>
      </c>
      <c r="K156">
        <v>27.19</v>
      </c>
      <c r="L156">
        <f t="shared" si="4"/>
        <v>1</v>
      </c>
      <c r="M156">
        <v>2330</v>
      </c>
      <c r="N156">
        <v>32.1</v>
      </c>
      <c r="O156">
        <v>17401.721516005098</v>
      </c>
      <c r="P156">
        <v>0.78500000000000003</v>
      </c>
      <c r="Q156">
        <v>9.7643244180100517</v>
      </c>
      <c r="R156">
        <f t="shared" si="5"/>
        <v>2.5176964726109912</v>
      </c>
      <c r="S156">
        <v>18.5</v>
      </c>
    </row>
    <row r="157" spans="1:19" x14ac:dyDescent="0.2">
      <c r="A157" t="s">
        <v>690</v>
      </c>
      <c r="B157">
        <v>0.54700000000000004</v>
      </c>
      <c r="C157">
        <v>1093</v>
      </c>
      <c r="D157">
        <v>234.16</v>
      </c>
      <c r="E157">
        <v>3941474311</v>
      </c>
      <c r="F157">
        <v>7813215</v>
      </c>
      <c r="G157">
        <v>78.5</v>
      </c>
      <c r="H157">
        <v>0.56999999999999995</v>
      </c>
      <c r="I157">
        <v>4.4299999999999999E-2</v>
      </c>
      <c r="J157">
        <v>0.57899999999999996</v>
      </c>
      <c r="K157">
        <v>32.5086243643008</v>
      </c>
      <c r="L157">
        <f t="shared" si="4"/>
        <v>0</v>
      </c>
      <c r="M157">
        <v>2526</v>
      </c>
      <c r="N157">
        <v>35.700000000000003</v>
      </c>
      <c r="O157">
        <v>504.46254339602802</v>
      </c>
      <c r="P157">
        <v>0.47699999999999998</v>
      </c>
      <c r="Q157">
        <v>6.2234935920344494</v>
      </c>
      <c r="R157">
        <f t="shared" si="5"/>
        <v>4.3630986247883632</v>
      </c>
      <c r="S157">
        <v>92.2</v>
      </c>
    </row>
    <row r="158" spans="1:19" x14ac:dyDescent="0.2">
      <c r="A158" t="s">
        <v>694</v>
      </c>
      <c r="B158">
        <v>8.9999999999999993E-3</v>
      </c>
      <c r="C158">
        <v>37535</v>
      </c>
      <c r="D158">
        <v>114.41</v>
      </c>
      <c r="E158">
        <v>372062527489</v>
      </c>
      <c r="F158">
        <v>5703569</v>
      </c>
      <c r="G158">
        <v>2.2999999999999998</v>
      </c>
      <c r="H158">
        <v>7.7517439708559897</v>
      </c>
      <c r="I158">
        <v>4.1099999999999998E-2</v>
      </c>
      <c r="J158">
        <v>0.70499999999999996</v>
      </c>
      <c r="K158">
        <v>28.48</v>
      </c>
      <c r="L158">
        <f t="shared" si="4"/>
        <v>1</v>
      </c>
      <c r="M158">
        <v>2497</v>
      </c>
      <c r="N158">
        <v>34.245766249403097</v>
      </c>
      <c r="O158">
        <v>65233.282439293696</v>
      </c>
      <c r="P158">
        <v>0.93899999999999995</v>
      </c>
      <c r="Q158">
        <v>11.085725084531191</v>
      </c>
      <c r="R158">
        <f t="shared" si="5"/>
        <v>0.83290912293510388</v>
      </c>
      <c r="S158">
        <v>7.1</v>
      </c>
    </row>
    <row r="159" spans="1:19" x14ac:dyDescent="0.2">
      <c r="A159" t="s">
        <v>697</v>
      </c>
      <c r="B159">
        <v>0.39200000000000002</v>
      </c>
      <c r="C159">
        <v>32424</v>
      </c>
      <c r="D159">
        <v>115.34</v>
      </c>
      <c r="E159">
        <v>105422304976</v>
      </c>
      <c r="F159">
        <v>5454073</v>
      </c>
      <c r="G159">
        <v>4.5999999999999996</v>
      </c>
      <c r="H159">
        <v>3.11</v>
      </c>
      <c r="I159">
        <v>5.5599999999999997E-2</v>
      </c>
      <c r="J159">
        <v>0.59499999999999997</v>
      </c>
      <c r="K159">
        <v>10.79</v>
      </c>
      <c r="L159">
        <f t="shared" si="4"/>
        <v>0</v>
      </c>
      <c r="M159">
        <v>824</v>
      </c>
      <c r="N159">
        <v>23.2</v>
      </c>
      <c r="O159">
        <v>19329.096800867901</v>
      </c>
      <c r="P159">
        <v>0.84799999999999998</v>
      </c>
      <c r="Q159">
        <v>9.8693668458581527</v>
      </c>
      <c r="R159">
        <f t="shared" si="5"/>
        <v>1.5260563034950492</v>
      </c>
      <c r="S159">
        <v>9.6</v>
      </c>
    </row>
    <row r="160" spans="1:19" x14ac:dyDescent="0.2">
      <c r="A160" t="s">
        <v>701</v>
      </c>
      <c r="B160">
        <v>0.307</v>
      </c>
      <c r="C160">
        <v>12633</v>
      </c>
      <c r="D160">
        <v>111.05</v>
      </c>
      <c r="E160">
        <v>53742159517</v>
      </c>
      <c r="F160">
        <v>2087946</v>
      </c>
      <c r="G160">
        <v>1.7</v>
      </c>
      <c r="H160">
        <v>5.25</v>
      </c>
      <c r="I160">
        <v>4.2000000000000003E-2</v>
      </c>
      <c r="J160">
        <v>0.58399999999999996</v>
      </c>
      <c r="K160">
        <v>13.15</v>
      </c>
      <c r="L160">
        <f t="shared" si="4"/>
        <v>0</v>
      </c>
      <c r="M160">
        <v>1162</v>
      </c>
      <c r="N160">
        <v>24</v>
      </c>
      <c r="O160">
        <v>25739.2478143591</v>
      </c>
      <c r="P160">
        <v>0.91800000000000004</v>
      </c>
      <c r="Q160">
        <v>10.155772258281763</v>
      </c>
      <c r="R160">
        <f t="shared" si="5"/>
        <v>0.53062825106217038</v>
      </c>
      <c r="S160">
        <v>8.8000000000000007</v>
      </c>
    </row>
    <row r="161" spans="1:19" x14ac:dyDescent="0.2">
      <c r="A161" t="s">
        <v>705</v>
      </c>
      <c r="B161">
        <v>3.9E-2</v>
      </c>
      <c r="C161">
        <v>169</v>
      </c>
      <c r="D161">
        <v>133.06</v>
      </c>
      <c r="E161">
        <v>1425074226</v>
      </c>
      <c r="F161">
        <v>669823</v>
      </c>
      <c r="G161">
        <v>17.100000000000001</v>
      </c>
      <c r="H161">
        <v>0.4</v>
      </c>
      <c r="I161">
        <v>5.7999999999999996E-3</v>
      </c>
      <c r="J161">
        <v>0.83799999999999997</v>
      </c>
      <c r="K161">
        <v>24.8147174357129</v>
      </c>
      <c r="L161">
        <f t="shared" si="4"/>
        <v>1</v>
      </c>
      <c r="M161">
        <v>3028</v>
      </c>
      <c r="N161">
        <v>37.1</v>
      </c>
      <c r="O161">
        <v>2127.53850793418</v>
      </c>
      <c r="P161">
        <v>0.56399999999999995</v>
      </c>
      <c r="Q161">
        <v>7.6627209603702955</v>
      </c>
      <c r="R161">
        <f t="shared" si="5"/>
        <v>2.8390784635086144</v>
      </c>
      <c r="S161">
        <v>36.619906758046803</v>
      </c>
    </row>
    <row r="162" spans="1:19" x14ac:dyDescent="0.2">
      <c r="A162" t="s">
        <v>709</v>
      </c>
      <c r="B162">
        <v>0.70299999999999996</v>
      </c>
      <c r="C162">
        <v>645</v>
      </c>
      <c r="D162">
        <v>197.71794660897001</v>
      </c>
      <c r="E162">
        <v>4720727278</v>
      </c>
      <c r="F162">
        <v>15442905</v>
      </c>
      <c r="G162">
        <v>76.599999999999994</v>
      </c>
      <c r="H162">
        <v>0.92968755321291197</v>
      </c>
      <c r="I162">
        <v>0.1135</v>
      </c>
      <c r="J162">
        <v>0.47399999999999998</v>
      </c>
      <c r="K162">
        <v>26.7480127026761</v>
      </c>
      <c r="L162">
        <f t="shared" si="4"/>
        <v>1</v>
      </c>
      <c r="M162">
        <v>282</v>
      </c>
      <c r="N162">
        <v>38.948320009503199</v>
      </c>
      <c r="O162">
        <v>305.68907067679299</v>
      </c>
      <c r="P162">
        <v>0.406937935947219</v>
      </c>
      <c r="Q162">
        <v>5.722568476464394</v>
      </c>
      <c r="R162">
        <f t="shared" si="5"/>
        <v>4.3385970767465452</v>
      </c>
      <c r="S162">
        <v>82</v>
      </c>
    </row>
    <row r="163" spans="1:19" x14ac:dyDescent="0.2">
      <c r="A163" t="s">
        <v>714</v>
      </c>
      <c r="B163">
        <v>0.79800000000000004</v>
      </c>
      <c r="C163">
        <v>476644</v>
      </c>
      <c r="D163">
        <v>158.93</v>
      </c>
      <c r="E163">
        <v>351431649241</v>
      </c>
      <c r="F163">
        <v>58558270</v>
      </c>
      <c r="G163">
        <v>28.5</v>
      </c>
      <c r="H163">
        <v>1.1729614222946001</v>
      </c>
      <c r="I163">
        <v>0.28179999999999999</v>
      </c>
      <c r="J163">
        <v>0.56000000000000005</v>
      </c>
      <c r="K163">
        <v>19.760000000000002</v>
      </c>
      <c r="L163">
        <f t="shared" si="4"/>
        <v>0</v>
      </c>
      <c r="M163">
        <v>495</v>
      </c>
      <c r="N163">
        <v>63</v>
      </c>
      <c r="O163">
        <v>6001.40081394139</v>
      </c>
      <c r="P163">
        <v>0.71299999999999997</v>
      </c>
      <c r="Q163">
        <v>8.69974818995078</v>
      </c>
      <c r="R163">
        <f t="shared" si="5"/>
        <v>3.3499040872746049</v>
      </c>
      <c r="S163">
        <v>21.4</v>
      </c>
    </row>
    <row r="164" spans="1:19" x14ac:dyDescent="0.2">
      <c r="A164" t="s">
        <v>720</v>
      </c>
      <c r="B164">
        <v>0.17399999999999999</v>
      </c>
      <c r="C164">
        <v>620302</v>
      </c>
      <c r="D164">
        <v>115.16</v>
      </c>
      <c r="E164">
        <v>2029000000000</v>
      </c>
      <c r="F164">
        <v>51709098</v>
      </c>
      <c r="G164">
        <v>2.7</v>
      </c>
      <c r="H164">
        <v>6.49</v>
      </c>
      <c r="I164">
        <v>4.1500000000000002E-2</v>
      </c>
      <c r="J164">
        <v>0.63</v>
      </c>
      <c r="K164">
        <v>14.49</v>
      </c>
      <c r="L164">
        <f t="shared" si="4"/>
        <v>0</v>
      </c>
      <c r="M164">
        <v>1274</v>
      </c>
      <c r="N164">
        <v>31.4</v>
      </c>
      <c r="O164">
        <v>39238.742861072496</v>
      </c>
      <c r="P164">
        <v>0.92500000000000004</v>
      </c>
      <c r="Q164">
        <v>10.577419875986498</v>
      </c>
      <c r="R164">
        <f t="shared" si="5"/>
        <v>0.99325177301028345</v>
      </c>
      <c r="S164">
        <v>6.9</v>
      </c>
    </row>
    <row r="165" spans="1:19" x14ac:dyDescent="0.2">
      <c r="A165" t="s">
        <v>724</v>
      </c>
      <c r="B165">
        <v>0.39638218807057402</v>
      </c>
      <c r="C165">
        <v>1727</v>
      </c>
      <c r="D165">
        <v>4583.71</v>
      </c>
      <c r="E165">
        <v>11997800751</v>
      </c>
      <c r="F165">
        <v>11062113</v>
      </c>
      <c r="G165">
        <v>63.7</v>
      </c>
      <c r="H165">
        <v>-1.7495836279077499</v>
      </c>
      <c r="I165">
        <v>0.12239999999999999</v>
      </c>
      <c r="J165">
        <v>0.72399999999999998</v>
      </c>
      <c r="K165">
        <v>44.422158685192699</v>
      </c>
      <c r="L165">
        <f t="shared" si="4"/>
        <v>0</v>
      </c>
      <c r="M165">
        <v>900</v>
      </c>
      <c r="N165">
        <v>44.1</v>
      </c>
      <c r="O165">
        <v>1084.5849026311701</v>
      </c>
      <c r="P165">
        <v>0.38500000000000001</v>
      </c>
      <c r="Q165">
        <v>6.9889526145527219</v>
      </c>
      <c r="R165">
        <f t="shared" si="5"/>
        <v>4.1541845625781173</v>
      </c>
      <c r="S165">
        <v>88.6</v>
      </c>
    </row>
    <row r="166" spans="1:19" x14ac:dyDescent="0.2">
      <c r="A166" t="s">
        <v>728</v>
      </c>
      <c r="B166">
        <v>0.52600000000000002</v>
      </c>
      <c r="C166">
        <v>244002</v>
      </c>
      <c r="D166">
        <v>110.96</v>
      </c>
      <c r="E166">
        <v>1394116310769</v>
      </c>
      <c r="F166">
        <v>47076781</v>
      </c>
      <c r="G166">
        <v>2.5</v>
      </c>
      <c r="H166">
        <v>5.6</v>
      </c>
      <c r="I166">
        <v>0.1396</v>
      </c>
      <c r="J166">
        <v>0.57499999999999996</v>
      </c>
      <c r="K166">
        <v>15.15</v>
      </c>
      <c r="L166">
        <f t="shared" si="4"/>
        <v>0</v>
      </c>
      <c r="M166">
        <v>636</v>
      </c>
      <c r="N166">
        <v>34.9</v>
      </c>
      <c r="O166">
        <v>29613.671137986199</v>
      </c>
      <c r="P166">
        <v>0.90500000000000003</v>
      </c>
      <c r="Q166">
        <v>10.295991396456177</v>
      </c>
      <c r="R166">
        <f t="shared" si="5"/>
        <v>0.91629073187415511</v>
      </c>
      <c r="S166">
        <v>9.6</v>
      </c>
    </row>
    <row r="167" spans="1:19" x14ac:dyDescent="0.2">
      <c r="A167" t="s">
        <v>731</v>
      </c>
      <c r="B167">
        <v>0.437</v>
      </c>
      <c r="C167">
        <v>23362</v>
      </c>
      <c r="D167">
        <v>155.53</v>
      </c>
      <c r="E167">
        <v>84008783756</v>
      </c>
      <c r="F167">
        <v>21803000</v>
      </c>
      <c r="G167">
        <v>6.4</v>
      </c>
      <c r="H167">
        <v>0.35</v>
      </c>
      <c r="I167">
        <v>4.2000000000000003E-2</v>
      </c>
      <c r="J167">
        <v>0.53900000000000003</v>
      </c>
      <c r="K167">
        <v>27.7</v>
      </c>
      <c r="L167">
        <f t="shared" si="4"/>
        <v>1</v>
      </c>
      <c r="M167">
        <v>1712</v>
      </c>
      <c r="N167">
        <v>37.700000000000003</v>
      </c>
      <c r="O167">
        <v>3853.0836928863</v>
      </c>
      <c r="P167">
        <v>0.78200000000000003</v>
      </c>
      <c r="Q167">
        <v>8.2566290658764423</v>
      </c>
      <c r="R167">
        <f t="shared" si="5"/>
        <v>1.8562979903656263</v>
      </c>
      <c r="S167">
        <v>11.2</v>
      </c>
    </row>
    <row r="168" spans="1:19" x14ac:dyDescent="0.2">
      <c r="A168" t="s">
        <v>736</v>
      </c>
      <c r="B168">
        <v>0.28699999999999998</v>
      </c>
      <c r="C168">
        <v>20000</v>
      </c>
      <c r="D168">
        <v>1344.19</v>
      </c>
      <c r="E168">
        <v>18902284476</v>
      </c>
      <c r="F168">
        <v>42813238</v>
      </c>
      <c r="G168">
        <v>42.1</v>
      </c>
      <c r="H168">
        <v>0.41</v>
      </c>
      <c r="I168">
        <v>0.1653</v>
      </c>
      <c r="J168">
        <v>0.48399999999999999</v>
      </c>
      <c r="K168">
        <v>31.36</v>
      </c>
      <c r="L168">
        <f t="shared" si="4"/>
        <v>0</v>
      </c>
      <c r="M168">
        <v>250</v>
      </c>
      <c r="N168">
        <v>34.200000000000003</v>
      </c>
      <c r="O168">
        <v>441.50560338370099</v>
      </c>
      <c r="P168">
        <v>0.50800000000000001</v>
      </c>
      <c r="Q168">
        <v>6.0901907116592877</v>
      </c>
      <c r="R168">
        <f t="shared" si="5"/>
        <v>3.7400477406883357</v>
      </c>
      <c r="S168">
        <v>52</v>
      </c>
    </row>
    <row r="169" spans="1:19" x14ac:dyDescent="0.2">
      <c r="A169" t="s">
        <v>741</v>
      </c>
      <c r="B169">
        <v>6.0000000000000001E-3</v>
      </c>
      <c r="C169">
        <v>1738</v>
      </c>
      <c r="D169">
        <v>294.66000000000003</v>
      </c>
      <c r="E169">
        <v>3985250737</v>
      </c>
      <c r="F169">
        <v>581372</v>
      </c>
      <c r="G169">
        <v>16.899999999999999</v>
      </c>
      <c r="H169">
        <v>1.14499410994532</v>
      </c>
      <c r="I169">
        <v>7.3300000000000004E-2</v>
      </c>
      <c r="J169">
        <v>0.51100000000000001</v>
      </c>
      <c r="K169">
        <v>25.55</v>
      </c>
      <c r="L169">
        <f t="shared" si="4"/>
        <v>1</v>
      </c>
      <c r="M169">
        <v>2331</v>
      </c>
      <c r="N169">
        <v>40.202365057981297</v>
      </c>
      <c r="O169">
        <v>6854.9065606874701</v>
      </c>
      <c r="P169">
        <v>0.73</v>
      </c>
      <c r="Q169">
        <v>8.8327199610774709</v>
      </c>
      <c r="R169">
        <f t="shared" si="5"/>
        <v>2.8273136219290276</v>
      </c>
      <c r="S169">
        <v>41.1</v>
      </c>
    </row>
    <row r="170" spans="1:19" x14ac:dyDescent="0.2">
      <c r="A170" t="s">
        <v>745</v>
      </c>
      <c r="B170">
        <v>7.3999999999999996E-2</v>
      </c>
      <c r="C170">
        <v>43252</v>
      </c>
      <c r="D170">
        <v>110.51</v>
      </c>
      <c r="E170">
        <v>530832908738</v>
      </c>
      <c r="F170">
        <v>10285453</v>
      </c>
      <c r="G170">
        <v>2.2000000000000002</v>
      </c>
      <c r="H170">
        <v>6.7282414979097398</v>
      </c>
      <c r="I170">
        <v>6.4799999999999996E-2</v>
      </c>
      <c r="J170">
        <v>0.64600000000000002</v>
      </c>
      <c r="K170">
        <v>2.11</v>
      </c>
      <c r="L170">
        <f t="shared" si="4"/>
        <v>0</v>
      </c>
      <c r="M170">
        <v>624</v>
      </c>
      <c r="N170">
        <v>28.9</v>
      </c>
      <c r="O170">
        <v>51610.066055233503</v>
      </c>
      <c r="P170">
        <v>0.94699999999999995</v>
      </c>
      <c r="Q170">
        <v>10.851472011034097</v>
      </c>
      <c r="R170">
        <f t="shared" si="5"/>
        <v>0.78845736036427028</v>
      </c>
      <c r="S170">
        <v>6.9</v>
      </c>
    </row>
    <row r="171" spans="1:19" x14ac:dyDescent="0.2">
      <c r="A171" t="s">
        <v>750</v>
      </c>
      <c r="B171">
        <v>0.38400000000000001</v>
      </c>
      <c r="C171">
        <v>34477</v>
      </c>
      <c r="D171">
        <v>99.55</v>
      </c>
      <c r="E171">
        <v>703082435360</v>
      </c>
      <c r="F171">
        <v>8574832</v>
      </c>
      <c r="G171">
        <v>3.7</v>
      </c>
      <c r="H171">
        <v>9.95222028907199</v>
      </c>
      <c r="I171">
        <v>4.58E-2</v>
      </c>
      <c r="J171">
        <v>0.68300000000000005</v>
      </c>
      <c r="K171">
        <v>8.7200000000000006</v>
      </c>
      <c r="L171">
        <f t="shared" si="4"/>
        <v>0</v>
      </c>
      <c r="M171">
        <v>1537</v>
      </c>
      <c r="N171">
        <v>33.1</v>
      </c>
      <c r="O171">
        <v>81993.727149406506</v>
      </c>
      <c r="P171">
        <v>0.96199999999999997</v>
      </c>
      <c r="Q171">
        <v>11.314398025142285</v>
      </c>
      <c r="R171">
        <f t="shared" si="5"/>
        <v>1.3083328196501789</v>
      </c>
      <c r="S171">
        <v>2.7</v>
      </c>
    </row>
    <row r="172" spans="1:19" x14ac:dyDescent="0.2">
      <c r="A172" t="s">
        <v>754</v>
      </c>
      <c r="B172">
        <v>0.75800000000000001</v>
      </c>
      <c r="C172">
        <v>28830</v>
      </c>
      <c r="D172">
        <v>143.19999999999999</v>
      </c>
      <c r="E172">
        <v>40405006007</v>
      </c>
      <c r="F172">
        <v>17070135</v>
      </c>
      <c r="G172">
        <v>14</v>
      </c>
      <c r="H172">
        <v>1.02</v>
      </c>
      <c r="I172">
        <v>8.3699999999999997E-2</v>
      </c>
      <c r="J172">
        <v>0.441</v>
      </c>
      <c r="K172">
        <v>18.204557047768599</v>
      </c>
      <c r="L172">
        <f t="shared" si="4"/>
        <v>0</v>
      </c>
      <c r="M172">
        <v>252</v>
      </c>
      <c r="N172">
        <v>35.782832484477403</v>
      </c>
      <c r="O172">
        <v>2366.9997927374302</v>
      </c>
      <c r="P172">
        <v>0.57699999999999996</v>
      </c>
      <c r="Q172">
        <v>7.7693785219505793</v>
      </c>
      <c r="R172">
        <f t="shared" si="5"/>
        <v>2.6390573296152584</v>
      </c>
      <c r="S172">
        <v>30.5665812852749</v>
      </c>
    </row>
    <row r="173" spans="1:19" x14ac:dyDescent="0.2">
      <c r="A173" t="s">
        <v>758</v>
      </c>
      <c r="B173">
        <v>0.34100000000000003</v>
      </c>
      <c r="C173">
        <v>5310</v>
      </c>
      <c r="D173">
        <v>148.57</v>
      </c>
      <c r="E173">
        <v>8116626794</v>
      </c>
      <c r="F173">
        <v>9321018</v>
      </c>
      <c r="G173">
        <v>30.4</v>
      </c>
      <c r="H173">
        <v>0.23</v>
      </c>
      <c r="I173">
        <v>0.11020000000000001</v>
      </c>
      <c r="J173">
        <v>0.42</v>
      </c>
      <c r="K173">
        <v>2.7</v>
      </c>
      <c r="L173">
        <f t="shared" si="4"/>
        <v>0</v>
      </c>
      <c r="M173">
        <v>691</v>
      </c>
      <c r="N173">
        <v>34</v>
      </c>
      <c r="O173">
        <v>870.78758929550395</v>
      </c>
      <c r="P173">
        <v>0.68500000000000005</v>
      </c>
      <c r="Q173">
        <v>6.7693980771866027</v>
      </c>
      <c r="R173">
        <f t="shared" si="5"/>
        <v>3.414442608412176</v>
      </c>
      <c r="S173">
        <v>40.673011678373904</v>
      </c>
    </row>
    <row r="174" spans="1:19" x14ac:dyDescent="0.2">
      <c r="A174" t="s">
        <v>762</v>
      </c>
      <c r="B174">
        <v>0.44800000000000001</v>
      </c>
      <c r="C174">
        <v>11973</v>
      </c>
      <c r="D174">
        <v>187.43</v>
      </c>
      <c r="E174">
        <v>63177068175</v>
      </c>
      <c r="F174">
        <v>58005463</v>
      </c>
      <c r="G174">
        <v>37.6</v>
      </c>
      <c r="H174">
        <v>0.09</v>
      </c>
      <c r="I174">
        <v>1.9800000000000002E-2</v>
      </c>
      <c r="J174">
        <v>0.83399999999999996</v>
      </c>
      <c r="K174">
        <v>23.49</v>
      </c>
      <c r="L174">
        <f t="shared" si="4"/>
        <v>1</v>
      </c>
      <c r="M174">
        <v>1071</v>
      </c>
      <c r="N174">
        <v>40.5</v>
      </c>
      <c r="O174">
        <v>1089.1572087787599</v>
      </c>
      <c r="P174">
        <v>0.54900000000000004</v>
      </c>
      <c r="Q174">
        <v>6.9931594731923443</v>
      </c>
      <c r="R174">
        <f t="shared" si="5"/>
        <v>3.6270040503958487</v>
      </c>
      <c r="S174">
        <v>60.9</v>
      </c>
    </row>
    <row r="175" spans="1:19" x14ac:dyDescent="0.2">
      <c r="A175" t="s">
        <v>767</v>
      </c>
      <c r="B175">
        <v>0.433</v>
      </c>
      <c r="C175">
        <v>283763</v>
      </c>
      <c r="D175">
        <v>113.27</v>
      </c>
      <c r="E175">
        <v>543649976166</v>
      </c>
      <c r="F175">
        <v>69625582</v>
      </c>
      <c r="G175">
        <v>7.8</v>
      </c>
      <c r="H175">
        <v>1.06</v>
      </c>
      <c r="I175">
        <v>7.4999999999999997E-3</v>
      </c>
      <c r="J175">
        <v>0.67300000000000004</v>
      </c>
      <c r="K175">
        <v>26.93</v>
      </c>
      <c r="L175">
        <f t="shared" si="4"/>
        <v>1</v>
      </c>
      <c r="M175">
        <v>1622</v>
      </c>
      <c r="N175">
        <v>35.1</v>
      </c>
      <c r="O175">
        <v>7808.1929163048098</v>
      </c>
      <c r="P175">
        <v>0.8</v>
      </c>
      <c r="Q175">
        <v>8.9629288353062488</v>
      </c>
      <c r="R175">
        <f t="shared" si="5"/>
        <v>2.0541237336955462</v>
      </c>
      <c r="S175">
        <v>7.5</v>
      </c>
    </row>
    <row r="176" spans="1:19" x14ac:dyDescent="0.2">
      <c r="A176" t="s">
        <v>772</v>
      </c>
      <c r="B176">
        <v>0.25600000000000001</v>
      </c>
      <c r="C176">
        <v>495</v>
      </c>
      <c r="D176">
        <v>145.38</v>
      </c>
      <c r="E176">
        <v>1673540300</v>
      </c>
      <c r="F176">
        <v>3500000</v>
      </c>
      <c r="G176">
        <v>39.299999999999997</v>
      </c>
      <c r="H176">
        <v>0.6</v>
      </c>
      <c r="I176">
        <v>4.5499999999999999E-2</v>
      </c>
      <c r="J176">
        <v>0.67300000000000004</v>
      </c>
      <c r="K176">
        <v>28.27</v>
      </c>
      <c r="L176">
        <f t="shared" si="4"/>
        <v>1</v>
      </c>
      <c r="M176">
        <v>1500</v>
      </c>
      <c r="N176">
        <v>28.7</v>
      </c>
      <c r="O176">
        <v>478.15437142857098</v>
      </c>
      <c r="P176">
        <v>0.60699999999999998</v>
      </c>
      <c r="Q176">
        <v>6.1699336331328691</v>
      </c>
      <c r="R176">
        <f t="shared" si="5"/>
        <v>3.6712245188752153</v>
      </c>
      <c r="S176">
        <v>53.862710655985197</v>
      </c>
    </row>
    <row r="177" spans="1:19" x14ac:dyDescent="0.2">
      <c r="A177" t="s">
        <v>775</v>
      </c>
      <c r="B177">
        <v>0.70199999999999996</v>
      </c>
      <c r="C177">
        <v>3000</v>
      </c>
      <c r="D177">
        <v>113.3</v>
      </c>
      <c r="E177">
        <v>5459979417</v>
      </c>
      <c r="F177">
        <v>8082366</v>
      </c>
      <c r="G177">
        <v>47.4</v>
      </c>
      <c r="H177">
        <v>0.34</v>
      </c>
      <c r="I177">
        <v>2.0400000000000001E-2</v>
      </c>
      <c r="J177">
        <v>0.77600000000000002</v>
      </c>
      <c r="K177">
        <v>29.48</v>
      </c>
      <c r="L177">
        <f t="shared" si="4"/>
        <v>1</v>
      </c>
      <c r="M177">
        <v>1168</v>
      </c>
      <c r="N177">
        <v>42.5</v>
      </c>
      <c r="O177">
        <v>675.54221338157595</v>
      </c>
      <c r="P177">
        <v>0.53900000000000003</v>
      </c>
      <c r="Q177">
        <v>6.515515647500373</v>
      </c>
      <c r="R177">
        <f t="shared" si="5"/>
        <v>3.858622228701031</v>
      </c>
      <c r="S177">
        <v>65.3</v>
      </c>
    </row>
    <row r="178" spans="1:19" x14ac:dyDescent="0.2">
      <c r="A178" t="s">
        <v>778</v>
      </c>
      <c r="B178">
        <v>0.45800000000000002</v>
      </c>
      <c r="C178">
        <v>128</v>
      </c>
      <c r="D178">
        <v>121.09</v>
      </c>
      <c r="E178">
        <v>450353314</v>
      </c>
      <c r="F178">
        <v>100209</v>
      </c>
      <c r="G178">
        <v>13.4</v>
      </c>
      <c r="H178">
        <v>1.24739527971182</v>
      </c>
      <c r="I178">
        <v>1.12E-2</v>
      </c>
      <c r="J178">
        <v>0.59799999999999998</v>
      </c>
      <c r="K178">
        <v>18.5751454481269</v>
      </c>
      <c r="L178">
        <f t="shared" si="4"/>
        <v>0</v>
      </c>
      <c r="M178">
        <v>1173.44711275434</v>
      </c>
      <c r="N178">
        <v>33.5</v>
      </c>
      <c r="O178">
        <v>4494.1403865920201</v>
      </c>
      <c r="P178">
        <v>0.745</v>
      </c>
      <c r="Q178">
        <v>8.4105296909293692</v>
      </c>
      <c r="R178">
        <f t="shared" si="5"/>
        <v>2.5952547069568657</v>
      </c>
      <c r="S178">
        <v>20.9</v>
      </c>
    </row>
    <row r="179" spans="1:19" x14ac:dyDescent="0.2">
      <c r="A179" t="s">
        <v>783</v>
      </c>
      <c r="B179">
        <v>0.105</v>
      </c>
      <c r="C179">
        <v>43868</v>
      </c>
      <c r="D179">
        <v>141.75</v>
      </c>
      <c r="E179">
        <v>24100202834</v>
      </c>
      <c r="F179">
        <v>1394973</v>
      </c>
      <c r="G179">
        <v>16.399999999999999</v>
      </c>
      <c r="H179">
        <v>2.25</v>
      </c>
      <c r="I179">
        <v>2.69E-2</v>
      </c>
      <c r="J179">
        <v>0.6</v>
      </c>
      <c r="K179">
        <v>23.003219008835199</v>
      </c>
      <c r="L179">
        <f t="shared" si="4"/>
        <v>1</v>
      </c>
      <c r="M179">
        <v>2200</v>
      </c>
      <c r="N179">
        <v>39.653879450555202</v>
      </c>
      <c r="O179">
        <v>17276.465447001399</v>
      </c>
      <c r="P179">
        <v>0.81</v>
      </c>
      <c r="Q179">
        <v>9.7571004755445596</v>
      </c>
      <c r="R179">
        <f t="shared" si="5"/>
        <v>2.7972813348301528</v>
      </c>
      <c r="S179">
        <v>47</v>
      </c>
    </row>
    <row r="180" spans="1:19" x14ac:dyDescent="0.2">
      <c r="A180" t="s">
        <v>788</v>
      </c>
      <c r="B180">
        <v>0.64800000000000002</v>
      </c>
      <c r="C180">
        <v>29937</v>
      </c>
      <c r="D180">
        <v>155.33000000000001</v>
      </c>
      <c r="E180">
        <v>38797709924</v>
      </c>
      <c r="F180">
        <v>11694719</v>
      </c>
      <c r="G180">
        <v>14.6</v>
      </c>
      <c r="H180">
        <v>0.47</v>
      </c>
      <c r="I180">
        <v>0.16020000000000001</v>
      </c>
      <c r="J180">
        <v>0.46100000000000002</v>
      </c>
      <c r="K180">
        <v>21.37</v>
      </c>
      <c r="L180">
        <f t="shared" si="4"/>
        <v>1</v>
      </c>
      <c r="M180">
        <v>207</v>
      </c>
      <c r="N180">
        <v>32.799999999999997</v>
      </c>
      <c r="O180">
        <v>3317.5410135121601</v>
      </c>
      <c r="P180">
        <v>0.73099999999999998</v>
      </c>
      <c r="Q180">
        <v>8.106979128906783</v>
      </c>
      <c r="R180">
        <f t="shared" si="5"/>
        <v>2.6810215287142909</v>
      </c>
      <c r="S180">
        <v>31.6</v>
      </c>
    </row>
    <row r="181" spans="1:19" x14ac:dyDescent="0.2">
      <c r="A181" t="s">
        <v>792</v>
      </c>
      <c r="B181">
        <v>0.498</v>
      </c>
      <c r="C181">
        <v>372725</v>
      </c>
      <c r="D181">
        <v>234.44</v>
      </c>
      <c r="E181">
        <v>754411708203</v>
      </c>
      <c r="F181">
        <v>83429615</v>
      </c>
      <c r="G181">
        <v>9.1</v>
      </c>
      <c r="H181">
        <v>3.45</v>
      </c>
      <c r="I181">
        <v>0.13489999999999999</v>
      </c>
      <c r="J181">
        <v>0.52800000000000002</v>
      </c>
      <c r="K181">
        <v>13.19</v>
      </c>
      <c r="L181">
        <f t="shared" si="4"/>
        <v>0</v>
      </c>
      <c r="M181">
        <v>593</v>
      </c>
      <c r="N181">
        <v>41.9</v>
      </c>
      <c r="O181">
        <v>9042.49298289342</v>
      </c>
      <c r="P181">
        <v>0.83799999999999997</v>
      </c>
      <c r="Q181">
        <v>9.1096901878119532</v>
      </c>
      <c r="R181">
        <f t="shared" si="5"/>
        <v>2.2082744135228043</v>
      </c>
      <c r="S181">
        <v>22.572285831200901</v>
      </c>
    </row>
    <row r="182" spans="1:19" x14ac:dyDescent="0.2">
      <c r="A182" t="s">
        <v>798</v>
      </c>
      <c r="B182">
        <v>0.72</v>
      </c>
      <c r="C182">
        <v>70630</v>
      </c>
      <c r="D182">
        <v>195.88155204218401</v>
      </c>
      <c r="E182">
        <v>40761142857</v>
      </c>
      <c r="F182">
        <v>5942089</v>
      </c>
      <c r="G182">
        <v>39.299999999999997</v>
      </c>
      <c r="H182">
        <v>0.88</v>
      </c>
      <c r="I182">
        <v>3.9100000000000003E-2</v>
      </c>
      <c r="J182">
        <v>0.64500000000000002</v>
      </c>
      <c r="K182">
        <v>16.440000000000001</v>
      </c>
      <c r="L182">
        <f t="shared" si="4"/>
        <v>0</v>
      </c>
      <c r="M182">
        <v>161</v>
      </c>
      <c r="N182">
        <v>36.713275880918403</v>
      </c>
      <c r="O182">
        <v>6859.7328072669297</v>
      </c>
      <c r="P182">
        <v>0.745</v>
      </c>
      <c r="Q182">
        <v>8.8334237705833853</v>
      </c>
      <c r="R182">
        <f t="shared" si="5"/>
        <v>3.6712245188752153</v>
      </c>
      <c r="S182">
        <v>53.166561732763498</v>
      </c>
    </row>
    <row r="183" spans="1:19" x14ac:dyDescent="0.2">
      <c r="A183" t="s">
        <v>803</v>
      </c>
      <c r="B183">
        <v>0.6</v>
      </c>
      <c r="C183">
        <v>11</v>
      </c>
      <c r="D183">
        <v>196.26123978577399</v>
      </c>
      <c r="E183">
        <v>47271463</v>
      </c>
      <c r="F183">
        <v>11646</v>
      </c>
      <c r="G183">
        <v>20.6</v>
      </c>
      <c r="H183">
        <v>1.1494262218741</v>
      </c>
      <c r="I183">
        <v>8.1995919493784306E-2</v>
      </c>
      <c r="J183">
        <v>0.61830506940640695</v>
      </c>
      <c r="K183">
        <v>21.5006841120776</v>
      </c>
      <c r="L183">
        <f t="shared" si="4"/>
        <v>1</v>
      </c>
      <c r="M183">
        <v>1173.4909672153699</v>
      </c>
      <c r="N183">
        <v>39.1</v>
      </c>
      <c r="O183">
        <v>4059.02996737077</v>
      </c>
      <c r="P183">
        <v>0.64100000000000001</v>
      </c>
      <c r="Q183">
        <v>8.3086992997559079</v>
      </c>
      <c r="R183">
        <f t="shared" si="5"/>
        <v>3.0252910757955354</v>
      </c>
      <c r="S183">
        <v>40.2130097147895</v>
      </c>
    </row>
    <row r="184" spans="1:19" x14ac:dyDescent="0.2">
      <c r="A184" t="s">
        <v>807</v>
      </c>
      <c r="B184">
        <v>0.71899999999999997</v>
      </c>
      <c r="C184">
        <v>5680</v>
      </c>
      <c r="D184">
        <v>173.87</v>
      </c>
      <c r="E184">
        <v>34387229486</v>
      </c>
      <c r="F184">
        <v>44269594</v>
      </c>
      <c r="G184">
        <v>33.799999999999997</v>
      </c>
      <c r="H184">
        <v>0.01</v>
      </c>
      <c r="I184">
        <v>1.84E-2</v>
      </c>
      <c r="J184">
        <v>0.70299999999999996</v>
      </c>
      <c r="K184">
        <v>26.52</v>
      </c>
      <c r="L184">
        <f t="shared" si="4"/>
        <v>1</v>
      </c>
      <c r="M184">
        <v>1180</v>
      </c>
      <c r="N184">
        <v>42.7</v>
      </c>
      <c r="O184">
        <v>776.76857587625398</v>
      </c>
      <c r="P184">
        <v>0.52500000000000002</v>
      </c>
      <c r="Q184">
        <v>6.6551424628584641</v>
      </c>
      <c r="R184">
        <f t="shared" si="5"/>
        <v>3.520460802488973</v>
      </c>
      <c r="S184">
        <v>76.599999999999994</v>
      </c>
    </row>
    <row r="185" spans="1:19" x14ac:dyDescent="0.2">
      <c r="A185" t="s">
        <v>812</v>
      </c>
      <c r="B185">
        <v>0.71699999999999997</v>
      </c>
      <c r="C185">
        <v>202250</v>
      </c>
      <c r="D185">
        <v>281.66000000000003</v>
      </c>
      <c r="E185">
        <v>153781069118</v>
      </c>
      <c r="F185">
        <v>44385155</v>
      </c>
      <c r="G185">
        <v>7.5</v>
      </c>
      <c r="H185">
        <v>0.84</v>
      </c>
      <c r="I185">
        <v>8.8800000000000004E-2</v>
      </c>
      <c r="J185">
        <v>0.54200000000000004</v>
      </c>
      <c r="K185">
        <v>9.7100000000000009</v>
      </c>
      <c r="L185">
        <f t="shared" si="4"/>
        <v>0</v>
      </c>
      <c r="M185">
        <v>565</v>
      </c>
      <c r="N185">
        <v>25.6</v>
      </c>
      <c r="O185">
        <v>3464.6960029316101</v>
      </c>
      <c r="P185">
        <v>0.77300000000000002</v>
      </c>
      <c r="Q185">
        <v>8.1503801741335113</v>
      </c>
      <c r="R185">
        <f t="shared" si="5"/>
        <v>2.0149030205422647</v>
      </c>
      <c r="S185">
        <v>31.1</v>
      </c>
    </row>
    <row r="186" spans="1:19" x14ac:dyDescent="0.2">
      <c r="A186" t="s">
        <v>817</v>
      </c>
      <c r="B186">
        <v>5.5E-2</v>
      </c>
      <c r="C186">
        <v>206324</v>
      </c>
      <c r="D186">
        <v>114.52</v>
      </c>
      <c r="E186">
        <v>421142267938</v>
      </c>
      <c r="F186">
        <v>9770529</v>
      </c>
      <c r="G186">
        <v>6.5</v>
      </c>
      <c r="H186">
        <v>5.6718989181429196</v>
      </c>
      <c r="I186">
        <v>2.35E-2</v>
      </c>
      <c r="J186">
        <v>0.82099999999999995</v>
      </c>
      <c r="K186">
        <v>32.15</v>
      </c>
      <c r="L186">
        <f t="shared" si="4"/>
        <v>0</v>
      </c>
      <c r="M186">
        <v>78</v>
      </c>
      <c r="N186">
        <v>26</v>
      </c>
      <c r="O186">
        <v>43103.323058352304</v>
      </c>
      <c r="P186">
        <v>0.91100000000000003</v>
      </c>
      <c r="Q186">
        <v>10.671355374241564</v>
      </c>
      <c r="R186">
        <f t="shared" si="5"/>
        <v>1.8718021769015913</v>
      </c>
      <c r="S186">
        <v>11.5</v>
      </c>
    </row>
    <row r="187" spans="1:19" x14ac:dyDescent="0.2">
      <c r="A187" t="s">
        <v>822</v>
      </c>
      <c r="B187">
        <v>0.71699999999999997</v>
      </c>
      <c r="C187">
        <v>379025</v>
      </c>
      <c r="D187">
        <v>119.62</v>
      </c>
      <c r="E187">
        <v>2827113184696</v>
      </c>
      <c r="F187">
        <v>66834405</v>
      </c>
      <c r="G187">
        <v>3.6</v>
      </c>
      <c r="H187">
        <v>10.130000000000001</v>
      </c>
      <c r="I187">
        <v>3.85E-2</v>
      </c>
      <c r="J187">
        <v>0.628</v>
      </c>
      <c r="K187">
        <v>10.43</v>
      </c>
      <c r="L187">
        <f t="shared" si="4"/>
        <v>0</v>
      </c>
      <c r="M187">
        <v>1220</v>
      </c>
      <c r="N187">
        <v>32.6</v>
      </c>
      <c r="O187">
        <v>42300.267125831298</v>
      </c>
      <c r="P187">
        <v>0.92900000000000005</v>
      </c>
      <c r="Q187">
        <v>10.652548680045902</v>
      </c>
      <c r="R187">
        <f t="shared" si="5"/>
        <v>1.2809338454620642</v>
      </c>
      <c r="S187">
        <v>5</v>
      </c>
    </row>
    <row r="188" spans="1:19" x14ac:dyDescent="0.2">
      <c r="A188" t="s">
        <v>826</v>
      </c>
      <c r="B188">
        <v>0.44400000000000001</v>
      </c>
      <c r="C188">
        <v>5006302</v>
      </c>
      <c r="D188">
        <v>117.24</v>
      </c>
      <c r="E188">
        <v>21427700000000</v>
      </c>
      <c r="F188">
        <v>328239523</v>
      </c>
      <c r="G188">
        <v>5.6</v>
      </c>
      <c r="H188">
        <v>7.25</v>
      </c>
      <c r="I188">
        <v>0.14699999999999999</v>
      </c>
      <c r="J188">
        <v>0.62</v>
      </c>
      <c r="K188">
        <v>8.0399999999999991</v>
      </c>
      <c r="L188">
        <f t="shared" si="4"/>
        <v>0</v>
      </c>
      <c r="M188">
        <v>715</v>
      </c>
      <c r="N188">
        <v>39.799999999999997</v>
      </c>
      <c r="O188">
        <v>65280.682241303402</v>
      </c>
      <c r="P188">
        <v>0.92100000000000004</v>
      </c>
      <c r="Q188">
        <v>11.086451440583735</v>
      </c>
      <c r="R188">
        <f t="shared" si="5"/>
        <v>1.7227665977411035</v>
      </c>
      <c r="S188">
        <v>7.9</v>
      </c>
    </row>
    <row r="189" spans="1:19" x14ac:dyDescent="0.2">
      <c r="A189" t="s">
        <v>830</v>
      </c>
      <c r="B189">
        <v>0.82599999999999996</v>
      </c>
      <c r="C189">
        <v>6766</v>
      </c>
      <c r="D189">
        <v>202.92</v>
      </c>
      <c r="E189">
        <v>56045912952</v>
      </c>
      <c r="F189">
        <v>3461734</v>
      </c>
      <c r="G189">
        <v>6.4</v>
      </c>
      <c r="H189">
        <v>1.66</v>
      </c>
      <c r="I189">
        <v>8.7300000000000003E-2</v>
      </c>
      <c r="J189">
        <v>0.64</v>
      </c>
      <c r="K189">
        <v>20.39</v>
      </c>
      <c r="L189">
        <f t="shared" si="4"/>
        <v>1</v>
      </c>
      <c r="M189">
        <v>1300</v>
      </c>
      <c r="N189">
        <v>40.799999999999997</v>
      </c>
      <c r="O189">
        <v>16190.1269571838</v>
      </c>
      <c r="P189">
        <v>0.80900000000000005</v>
      </c>
      <c r="Q189">
        <v>9.6921568883446909</v>
      </c>
      <c r="R189">
        <f t="shared" si="5"/>
        <v>1.8562979903656263</v>
      </c>
      <c r="S189">
        <v>16.3</v>
      </c>
    </row>
    <row r="190" spans="1:19" x14ac:dyDescent="0.2">
      <c r="A190" t="s">
        <v>834</v>
      </c>
      <c r="B190">
        <v>0.629</v>
      </c>
      <c r="C190">
        <v>91811</v>
      </c>
      <c r="D190">
        <v>198.09573418917799</v>
      </c>
      <c r="E190">
        <v>57921286440</v>
      </c>
      <c r="F190">
        <v>33580650</v>
      </c>
      <c r="G190">
        <v>19.100000000000001</v>
      </c>
      <c r="H190">
        <v>0.24</v>
      </c>
      <c r="I190">
        <v>5.9200000000000003E-2</v>
      </c>
      <c r="J190">
        <v>0.65100000000000002</v>
      </c>
      <c r="K190">
        <v>14.3</v>
      </c>
      <c r="L190">
        <f t="shared" si="4"/>
        <v>0</v>
      </c>
      <c r="M190">
        <v>206</v>
      </c>
      <c r="N190">
        <v>34.772908856476</v>
      </c>
      <c r="O190">
        <v>1724.84113440329</v>
      </c>
      <c r="P190">
        <v>0.72699999999999998</v>
      </c>
      <c r="Q190">
        <v>7.4528902292262709</v>
      </c>
      <c r="R190">
        <f t="shared" si="5"/>
        <v>2.9496883350525844</v>
      </c>
      <c r="S190">
        <v>28.7</v>
      </c>
    </row>
    <row r="191" spans="1:19" x14ac:dyDescent="0.2">
      <c r="A191" t="s">
        <v>839</v>
      </c>
      <c r="B191">
        <v>0.153</v>
      </c>
      <c r="C191">
        <v>147</v>
      </c>
      <c r="D191">
        <v>117.13</v>
      </c>
      <c r="E191">
        <v>917058851</v>
      </c>
      <c r="F191">
        <v>299882</v>
      </c>
      <c r="G191">
        <v>22.3</v>
      </c>
      <c r="H191">
        <v>1.56</v>
      </c>
      <c r="I191">
        <v>4.3900000000000002E-2</v>
      </c>
      <c r="J191">
        <v>0.69899999999999995</v>
      </c>
      <c r="K191">
        <v>21.216717189187399</v>
      </c>
      <c r="L191">
        <f t="shared" si="4"/>
        <v>1</v>
      </c>
      <c r="M191">
        <v>2000</v>
      </c>
      <c r="N191">
        <v>32.299999999999997</v>
      </c>
      <c r="O191">
        <v>3058.0656758324899</v>
      </c>
      <c r="P191">
        <v>0.60699999999999998</v>
      </c>
      <c r="Q191">
        <v>8.0255378629858196</v>
      </c>
      <c r="R191">
        <f t="shared" si="5"/>
        <v>3.1045866784660729</v>
      </c>
      <c r="S191">
        <v>25.5</v>
      </c>
    </row>
    <row r="192" spans="1:19" x14ac:dyDescent="0.2">
      <c r="A192" t="s">
        <v>843</v>
      </c>
      <c r="B192">
        <v>0.245</v>
      </c>
      <c r="C192">
        <v>164175</v>
      </c>
      <c r="D192">
        <v>2740.27</v>
      </c>
      <c r="E192">
        <v>482359318768</v>
      </c>
      <c r="F192">
        <v>28515829</v>
      </c>
      <c r="G192">
        <v>21.4</v>
      </c>
      <c r="H192">
        <v>0.01</v>
      </c>
      <c r="I192">
        <v>8.7999999999999995E-2</v>
      </c>
      <c r="J192">
        <v>0.59699999999999998</v>
      </c>
      <c r="K192">
        <v>32.055746118717103</v>
      </c>
      <c r="L192">
        <f t="shared" si="4"/>
        <v>0</v>
      </c>
      <c r="M192">
        <v>2044</v>
      </c>
      <c r="N192">
        <v>39.221388451211901</v>
      </c>
      <c r="O192">
        <v>16915.4934534079</v>
      </c>
      <c r="P192">
        <v>0.69099999999999995</v>
      </c>
      <c r="Q192">
        <v>9.7359852533230207</v>
      </c>
      <c r="R192">
        <f t="shared" si="5"/>
        <v>3.0633909220278057</v>
      </c>
      <c r="S192">
        <v>41.862814511049201</v>
      </c>
    </row>
    <row r="193" spans="1:19" x14ac:dyDescent="0.2">
      <c r="A193" t="s">
        <v>847</v>
      </c>
      <c r="B193">
        <v>0.39300000000000002</v>
      </c>
      <c r="C193">
        <v>192668</v>
      </c>
      <c r="D193">
        <v>163.52000000000001</v>
      </c>
      <c r="E193">
        <v>261921244843</v>
      </c>
      <c r="F193">
        <v>96462106</v>
      </c>
      <c r="G193">
        <v>16.5</v>
      </c>
      <c r="H193">
        <v>0.73</v>
      </c>
      <c r="I193">
        <v>2.01E-2</v>
      </c>
      <c r="J193">
        <v>0.77400000000000002</v>
      </c>
      <c r="K193">
        <v>24.66</v>
      </c>
      <c r="L193">
        <f t="shared" si="4"/>
        <v>1</v>
      </c>
      <c r="M193">
        <v>1821</v>
      </c>
      <c r="N193">
        <v>36.799999999999997</v>
      </c>
      <c r="O193">
        <v>2715.2760364054202</v>
      </c>
      <c r="P193">
        <v>0.70299999999999996</v>
      </c>
      <c r="Q193">
        <v>7.9066488980674619</v>
      </c>
      <c r="R193">
        <f t="shared" si="5"/>
        <v>2.8033603809065348</v>
      </c>
      <c r="S193">
        <v>10</v>
      </c>
    </row>
    <row r="194" spans="1:19" x14ac:dyDescent="0.2">
      <c r="A194" t="s">
        <v>853</v>
      </c>
      <c r="B194">
        <v>0.44600000000000001</v>
      </c>
      <c r="C194">
        <v>10609</v>
      </c>
      <c r="D194">
        <v>157.58000000000001</v>
      </c>
      <c r="E194">
        <v>26914402224</v>
      </c>
      <c r="F194">
        <v>29161922</v>
      </c>
      <c r="G194">
        <v>42.9</v>
      </c>
      <c r="H194">
        <v>1.06547941474637</v>
      </c>
      <c r="I194">
        <v>0.12909999999999999</v>
      </c>
      <c r="J194">
        <v>0.38</v>
      </c>
      <c r="K194">
        <v>24.006286417797</v>
      </c>
      <c r="L194">
        <f t="shared" si="4"/>
        <v>1</v>
      </c>
      <c r="M194">
        <v>167</v>
      </c>
      <c r="N194">
        <v>36.700000000000003</v>
      </c>
      <c r="O194">
        <v>922.92964174309202</v>
      </c>
      <c r="P194">
        <v>0.45500000000000002</v>
      </c>
      <c r="Q194">
        <v>6.827553003800066</v>
      </c>
      <c r="R194">
        <f t="shared" si="5"/>
        <v>3.7588718259339711</v>
      </c>
      <c r="S194">
        <v>71.2</v>
      </c>
    </row>
    <row r="195" spans="1:19" x14ac:dyDescent="0.2">
      <c r="A195" t="s">
        <v>857</v>
      </c>
      <c r="B195">
        <v>0.32100000000000001</v>
      </c>
      <c r="C195">
        <v>5141</v>
      </c>
      <c r="D195">
        <v>212.31</v>
      </c>
      <c r="E195">
        <v>23064722446</v>
      </c>
      <c r="F195">
        <v>17861030</v>
      </c>
      <c r="G195">
        <v>40.4</v>
      </c>
      <c r="H195">
        <v>0.24</v>
      </c>
      <c r="I195">
        <v>0.1143</v>
      </c>
      <c r="J195">
        <v>0.746</v>
      </c>
      <c r="K195">
        <v>26.75</v>
      </c>
      <c r="L195">
        <f t="shared" ref="L195:L196" si="6">IF(AND(20&lt;K195,K195&lt;30),1,0)</f>
        <v>1</v>
      </c>
      <c r="M195">
        <v>1020</v>
      </c>
      <c r="N195">
        <v>55.9</v>
      </c>
      <c r="O195">
        <v>1291.3433573539701</v>
      </c>
      <c r="P195">
        <v>0.56499999999999995</v>
      </c>
      <c r="Q195">
        <v>7.1634383178040437</v>
      </c>
      <c r="R195">
        <f t="shared" ref="R195:R196" si="7">LN(G195)</f>
        <v>3.6988297849671046</v>
      </c>
      <c r="S195">
        <v>76</v>
      </c>
    </row>
    <row r="196" spans="1:19" x14ac:dyDescent="0.2">
      <c r="A196" t="s">
        <v>861</v>
      </c>
      <c r="B196">
        <v>0.41899999999999998</v>
      </c>
      <c r="C196">
        <v>10983</v>
      </c>
      <c r="D196">
        <v>105.51</v>
      </c>
      <c r="E196">
        <v>21440758800</v>
      </c>
      <c r="F196">
        <v>14645468</v>
      </c>
      <c r="G196">
        <v>33.9</v>
      </c>
      <c r="H196">
        <v>1.03217952337499</v>
      </c>
      <c r="I196">
        <v>4.9500000000000002E-2</v>
      </c>
      <c r="J196">
        <v>0.83099999999999996</v>
      </c>
      <c r="K196">
        <v>25.37</v>
      </c>
      <c r="L196">
        <f t="shared" si="6"/>
        <v>1</v>
      </c>
      <c r="M196">
        <v>657</v>
      </c>
      <c r="N196">
        <v>50.3</v>
      </c>
      <c r="O196">
        <v>1463.98591018054</v>
      </c>
      <c r="P196">
        <v>0.59299999999999997</v>
      </c>
      <c r="Q196">
        <v>7.2889180702813237</v>
      </c>
      <c r="R196">
        <f t="shared" si="7"/>
        <v>3.5234150143864045</v>
      </c>
      <c r="S196">
        <v>77.8</v>
      </c>
    </row>
    <row r="198" spans="1:19" x14ac:dyDescent="0.2">
      <c r="P198" t="s">
        <v>2551</v>
      </c>
      <c r="Q198">
        <f>AVERAGE(_xlfn.ANCHORARRAY(Q2))</f>
        <v>8.746094686610693</v>
      </c>
      <c r="R198">
        <f>AVERAGE(R2:R196)</f>
        <v>2.5867271109171863</v>
      </c>
    </row>
    <row r="199" spans="1:19" x14ac:dyDescent="0.2">
      <c r="P199" t="s">
        <v>2552</v>
      </c>
      <c r="Q199">
        <f>_xlfn.STDEV.S(Q2:Q196)</f>
        <v>1.6329260824890244</v>
      </c>
      <c r="R199">
        <f>_xlfn.STDEV.S(R2:R196)</f>
        <v>1.0580279898391014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A355-6379-0D47-903C-93789FFF2A08}">
  <sheetPr codeName="Sheet3"/>
  <dimension ref="A1:AW183"/>
  <sheetViews>
    <sheetView workbookViewId="0">
      <selection activeCell="G1" sqref="G1"/>
    </sheetView>
  </sheetViews>
  <sheetFormatPr baseColWidth="10" defaultRowHeight="16" x14ac:dyDescent="0.2"/>
  <cols>
    <col min="3" max="3" width="16.1640625" customWidth="1"/>
    <col min="6" max="6" width="19.1640625" customWidth="1"/>
    <col min="47" max="47" width="14" customWidth="1"/>
    <col min="48" max="48" width="16.83203125" customWidth="1"/>
    <col min="49" max="49" width="14.5" customWidth="1"/>
  </cols>
  <sheetData>
    <row r="1" spans="1:49" x14ac:dyDescent="0.2">
      <c r="A1" s="1" t="s">
        <v>0</v>
      </c>
      <c r="B1" s="1" t="s">
        <v>966</v>
      </c>
      <c r="C1" s="31" t="s">
        <v>2586</v>
      </c>
      <c r="D1" s="10" t="s">
        <v>958</v>
      </c>
      <c r="E1" s="10" t="s">
        <v>10</v>
      </c>
      <c r="F1" s="10" t="s">
        <v>16</v>
      </c>
      <c r="G1" s="10" t="s">
        <v>27</v>
      </c>
      <c r="H1" s="31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32" t="s">
        <v>961</v>
      </c>
      <c r="N1" s="10" t="s">
        <v>1320</v>
      </c>
      <c r="O1" s="10" t="s">
        <v>1321</v>
      </c>
      <c r="P1" s="31" t="s">
        <v>1322</v>
      </c>
      <c r="Q1" s="10" t="s">
        <v>1423</v>
      </c>
      <c r="R1" s="33" t="s">
        <v>959</v>
      </c>
      <c r="AS1" t="s">
        <v>2280</v>
      </c>
      <c r="AU1" s="10" t="s">
        <v>960</v>
      </c>
      <c r="AV1" s="10" t="s">
        <v>23</v>
      </c>
      <c r="AW1" s="31" t="s">
        <v>1322</v>
      </c>
    </row>
    <row r="2" spans="1:49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 s="1"/>
      <c r="M2" s="1">
        <v>0</v>
      </c>
      <c r="N2" s="1">
        <v>327</v>
      </c>
      <c r="O2" s="1"/>
      <c r="P2" s="34">
        <v>502.12</v>
      </c>
      <c r="Q2" s="1">
        <v>0.47799999999999998</v>
      </c>
      <c r="R2" s="35">
        <v>82.6</v>
      </c>
      <c r="AV2">
        <f>LN(I2)</f>
        <v>-0.84397007029452897</v>
      </c>
      <c r="AW2">
        <f>LN(P2)</f>
        <v>6.2188391349500076</v>
      </c>
    </row>
    <row r="3" spans="1:49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 s="1">
        <v>15.97</v>
      </c>
      <c r="M3" s="1">
        <v>0</v>
      </c>
      <c r="N3" s="1">
        <v>1485</v>
      </c>
      <c r="O3" s="1">
        <v>29.4</v>
      </c>
      <c r="P3" s="34">
        <v>5352.86</v>
      </c>
      <c r="Q3" s="1">
        <v>0.79600000000000004</v>
      </c>
      <c r="R3" s="36">
        <v>33.1</v>
      </c>
      <c r="AU3">
        <f t="shared" ref="AU3:AU66" si="0">LN(L3)</f>
        <v>2.7707119622269212</v>
      </c>
      <c r="AV3">
        <f t="shared" ref="AV3:AV66" si="1">LN(I3)</f>
        <v>0.11332868530700327</v>
      </c>
      <c r="AW3">
        <f t="shared" ref="AW3:AW66" si="2">LN(P3)</f>
        <v>8.5853862764926188</v>
      </c>
    </row>
    <row r="4" spans="1:49" x14ac:dyDescent="0.2">
      <c r="A4" s="8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 s="1">
        <v>26.3</v>
      </c>
      <c r="M4" s="1">
        <v>1</v>
      </c>
      <c r="N4" s="1">
        <v>89</v>
      </c>
      <c r="O4" s="1">
        <v>27.6</v>
      </c>
      <c r="P4" s="34">
        <v>3948.34</v>
      </c>
      <c r="Q4" s="1">
        <v>0.745</v>
      </c>
      <c r="R4" s="36">
        <v>22.6</v>
      </c>
      <c r="AU4">
        <f t="shared" si="0"/>
        <v>3.2695689391837188</v>
      </c>
      <c r="AV4">
        <f t="shared" si="1"/>
        <v>-5.1293294387550578E-2</v>
      </c>
      <c r="AW4">
        <f t="shared" si="2"/>
        <v>8.2810505163995014</v>
      </c>
    </row>
    <row r="5" spans="1:49" x14ac:dyDescent="0.2">
      <c r="A5" s="8" t="s">
        <v>55</v>
      </c>
      <c r="B5" s="8"/>
      <c r="C5" s="3">
        <v>0.47499999999999998</v>
      </c>
      <c r="D5" s="4">
        <v>34693</v>
      </c>
      <c r="E5" s="2">
        <v>261.73</v>
      </c>
      <c r="F5" s="6">
        <v>94635415870</v>
      </c>
      <c r="G5" s="4">
        <v>31825295</v>
      </c>
      <c r="H5" s="2">
        <v>51.6</v>
      </c>
      <c r="I5" s="5">
        <v>0.71</v>
      </c>
      <c r="J5" s="3">
        <v>6.8900000000000003E-2</v>
      </c>
      <c r="K5" s="3">
        <v>0.77500000000000002</v>
      </c>
      <c r="L5" s="1">
        <v>26.69</v>
      </c>
      <c r="M5" s="1">
        <v>1</v>
      </c>
      <c r="N5" s="1">
        <v>1010</v>
      </c>
      <c r="O5" s="1">
        <v>51.3</v>
      </c>
      <c r="P5" s="34">
        <v>2973.59</v>
      </c>
      <c r="Q5" s="1">
        <v>0.58599999999999997</v>
      </c>
      <c r="R5" s="36">
        <v>79.900000000000006</v>
      </c>
      <c r="AU5">
        <f t="shared" si="0"/>
        <v>3.2842889634164329</v>
      </c>
      <c r="AV5">
        <f t="shared" si="1"/>
        <v>-0.34249030894677601</v>
      </c>
      <c r="AW5">
        <f t="shared" si="2"/>
        <v>7.9975252560502961</v>
      </c>
    </row>
    <row r="6" spans="1:49" x14ac:dyDescent="0.2">
      <c r="A6" s="8" t="s">
        <v>60</v>
      </c>
      <c r="B6" s="8"/>
      <c r="C6" s="3">
        <v>0.20499999999999999</v>
      </c>
      <c r="D6" s="2">
        <v>557</v>
      </c>
      <c r="E6" s="2">
        <v>113.81</v>
      </c>
      <c r="F6" s="6">
        <v>1727759259</v>
      </c>
      <c r="G6" s="4">
        <v>97118</v>
      </c>
      <c r="H6" s="2">
        <v>5</v>
      </c>
      <c r="I6" s="5">
        <v>3.04</v>
      </c>
      <c r="J6" s="2"/>
      <c r="K6" s="2"/>
      <c r="L6" s="1"/>
      <c r="M6" s="1"/>
      <c r="N6" s="1">
        <v>1030</v>
      </c>
      <c r="O6" s="1"/>
      <c r="P6" s="34">
        <v>17790.310000000001</v>
      </c>
      <c r="Q6" s="1">
        <v>0.78800000000000003</v>
      </c>
      <c r="R6" s="36">
        <v>36.5</v>
      </c>
      <c r="AV6">
        <f t="shared" si="1"/>
        <v>1.1118575154181303</v>
      </c>
      <c r="AW6">
        <f t="shared" si="2"/>
        <v>9.7864092060280132</v>
      </c>
    </row>
    <row r="7" spans="1:49" x14ac:dyDescent="0.2">
      <c r="A7" s="8" t="s">
        <v>65</v>
      </c>
      <c r="B7" s="8"/>
      <c r="C7" s="3">
        <v>0.54300000000000004</v>
      </c>
      <c r="D7" s="4">
        <v>201348</v>
      </c>
      <c r="E7" s="2">
        <v>232.75</v>
      </c>
      <c r="F7" s="6">
        <v>449663446954</v>
      </c>
      <c r="G7" s="4">
        <v>44938712</v>
      </c>
      <c r="H7" s="2">
        <v>8.8000000000000007</v>
      </c>
      <c r="I7" s="5">
        <v>3.35</v>
      </c>
      <c r="J7" s="3">
        <v>9.7900000000000001E-2</v>
      </c>
      <c r="K7" s="3">
        <v>0.61299999999999999</v>
      </c>
      <c r="L7" s="1">
        <v>16.75</v>
      </c>
      <c r="M7" s="1">
        <v>0</v>
      </c>
      <c r="N7" s="1">
        <v>591</v>
      </c>
      <c r="O7" s="1">
        <v>42</v>
      </c>
      <c r="P7" s="34">
        <v>10006.15</v>
      </c>
      <c r="Q7" s="1">
        <v>0.84199999999999997</v>
      </c>
      <c r="R7" s="36">
        <v>40.5</v>
      </c>
      <c r="AU7">
        <f t="shared" si="0"/>
        <v>2.8183982582710754</v>
      </c>
      <c r="AV7">
        <f t="shared" si="1"/>
        <v>1.2089603458369751</v>
      </c>
      <c r="AW7">
        <f t="shared" si="2"/>
        <v>9.2109551829411824</v>
      </c>
    </row>
    <row r="8" spans="1:49" x14ac:dyDescent="0.2">
      <c r="A8" s="8" t="s">
        <v>70</v>
      </c>
      <c r="B8" s="8"/>
      <c r="C8" s="3">
        <v>0.58899999999999997</v>
      </c>
      <c r="D8" s="4">
        <v>5156</v>
      </c>
      <c r="E8" s="2">
        <v>129.18</v>
      </c>
      <c r="F8" s="6">
        <v>13672802158</v>
      </c>
      <c r="G8" s="4">
        <v>2957731</v>
      </c>
      <c r="H8" s="2">
        <v>11</v>
      </c>
      <c r="I8" s="5">
        <v>0.66</v>
      </c>
      <c r="J8" s="3">
        <v>0.1699</v>
      </c>
      <c r="K8" s="3">
        <v>0.55600000000000005</v>
      </c>
      <c r="L8" s="1">
        <v>7.56</v>
      </c>
      <c r="M8" s="1">
        <v>0</v>
      </c>
      <c r="N8" s="1">
        <v>562</v>
      </c>
      <c r="O8" s="1">
        <v>27.9</v>
      </c>
      <c r="P8" s="34">
        <v>4622.7299999999996</v>
      </c>
      <c r="Q8" s="1">
        <v>0.75900000000000001</v>
      </c>
      <c r="R8" s="36">
        <v>8.3000000000000007</v>
      </c>
      <c r="AU8">
        <f t="shared" si="0"/>
        <v>2.0228711901914416</v>
      </c>
      <c r="AV8">
        <f t="shared" si="1"/>
        <v>-0.41551544396166579</v>
      </c>
      <c r="AW8">
        <f t="shared" si="2"/>
        <v>8.4387407186486634</v>
      </c>
    </row>
    <row r="9" spans="1:49" x14ac:dyDescent="0.2">
      <c r="A9" s="8" t="s">
        <v>75</v>
      </c>
      <c r="B9" s="8"/>
      <c r="C9" s="3">
        <v>0.48199999999999998</v>
      </c>
      <c r="D9" s="4">
        <v>375908</v>
      </c>
      <c r="E9" s="2">
        <v>119.8</v>
      </c>
      <c r="F9" s="6">
        <v>1392680589329</v>
      </c>
      <c r="G9" s="4">
        <v>25766605</v>
      </c>
      <c r="H9" s="2">
        <v>3.1</v>
      </c>
      <c r="I9" s="5">
        <v>13.59</v>
      </c>
      <c r="J9" s="3">
        <v>5.2699999999999997E-2</v>
      </c>
      <c r="K9" s="3">
        <v>0.65500000000000003</v>
      </c>
      <c r="L9" s="1">
        <v>24.35</v>
      </c>
      <c r="M9" s="1">
        <v>1</v>
      </c>
      <c r="N9" s="1">
        <v>534</v>
      </c>
      <c r="O9" s="1">
        <v>34.299999999999997</v>
      </c>
      <c r="P9" s="34">
        <v>54049.83</v>
      </c>
      <c r="Q9" s="1">
        <v>0.95099999999999996</v>
      </c>
      <c r="R9" s="36">
        <v>13.2</v>
      </c>
      <c r="AU9">
        <f t="shared" si="0"/>
        <v>3.1925318495285988</v>
      </c>
      <c r="AV9">
        <f t="shared" si="1"/>
        <v>2.6093342281630525</v>
      </c>
      <c r="AW9">
        <f t="shared" si="2"/>
        <v>10.897661677826516</v>
      </c>
    </row>
    <row r="10" spans="1:49" x14ac:dyDescent="0.2">
      <c r="A10" s="8" t="s">
        <v>81</v>
      </c>
      <c r="B10" s="8"/>
      <c r="C10" s="3">
        <v>0.32400000000000001</v>
      </c>
      <c r="D10" s="4">
        <v>61448</v>
      </c>
      <c r="E10" s="2">
        <v>118.06</v>
      </c>
      <c r="F10" s="6">
        <v>446314739528</v>
      </c>
      <c r="G10" s="4">
        <v>8877067</v>
      </c>
      <c r="H10" s="2">
        <v>2.9</v>
      </c>
      <c r="I10" s="2"/>
      <c r="J10" s="3">
        <v>4.6699999999999998E-2</v>
      </c>
      <c r="K10" s="3">
        <v>0.60699999999999998</v>
      </c>
      <c r="L10" s="1">
        <v>9.0399999999999991</v>
      </c>
      <c r="M10" s="1">
        <v>0</v>
      </c>
      <c r="N10" s="1">
        <v>1110</v>
      </c>
      <c r="O10" s="1">
        <v>29.8</v>
      </c>
      <c r="P10" s="34">
        <v>50277.279999999999</v>
      </c>
      <c r="Q10" s="1">
        <v>0.91600000000000004</v>
      </c>
      <c r="R10" s="36">
        <v>5.3</v>
      </c>
      <c r="AU10">
        <f t="shared" si="0"/>
        <v>2.2016591744040852</v>
      </c>
      <c r="AW10">
        <f t="shared" si="2"/>
        <v>10.825308564184402</v>
      </c>
    </row>
    <row r="11" spans="1:49" x14ac:dyDescent="0.2">
      <c r="A11" s="8" t="s">
        <v>85</v>
      </c>
      <c r="B11" s="8"/>
      <c r="C11" s="3">
        <v>0.57699999999999996</v>
      </c>
      <c r="D11" s="4">
        <v>37620</v>
      </c>
      <c r="E11" s="2">
        <v>156.32</v>
      </c>
      <c r="F11" s="6">
        <v>39207000000</v>
      </c>
      <c r="G11" s="4">
        <v>10023318</v>
      </c>
      <c r="H11" s="2">
        <v>19.2</v>
      </c>
      <c r="I11" s="5">
        <v>0.47</v>
      </c>
      <c r="J11" s="3">
        <v>5.5100000000000003E-2</v>
      </c>
      <c r="K11" s="3">
        <v>0.66500000000000004</v>
      </c>
      <c r="L11" s="1">
        <v>12.21</v>
      </c>
      <c r="M11" s="1">
        <v>0</v>
      </c>
      <c r="N11" s="1">
        <v>447</v>
      </c>
      <c r="O11" s="1"/>
      <c r="P11" s="34">
        <v>3911.58</v>
      </c>
      <c r="Q11" s="1">
        <v>0.745</v>
      </c>
      <c r="R11" s="36">
        <v>12</v>
      </c>
      <c r="AU11">
        <f t="shared" si="0"/>
        <v>2.5022552881226132</v>
      </c>
      <c r="AV11">
        <f t="shared" si="1"/>
        <v>-0.75502258427803282</v>
      </c>
      <c r="AW11">
        <f t="shared" si="2"/>
        <v>8.2716966634278091</v>
      </c>
    </row>
    <row r="12" spans="1:49" x14ac:dyDescent="0.2">
      <c r="A12" s="8" t="s">
        <v>90</v>
      </c>
      <c r="B12" s="8"/>
      <c r="C12" s="3">
        <v>1.4E-2</v>
      </c>
      <c r="D12" s="4">
        <v>1786</v>
      </c>
      <c r="E12" s="2">
        <v>116.22</v>
      </c>
      <c r="F12" s="6">
        <v>12827000000</v>
      </c>
      <c r="G12" s="4">
        <v>389482</v>
      </c>
      <c r="H12" s="2">
        <v>8.3000000000000007</v>
      </c>
      <c r="I12" s="5">
        <v>5.25</v>
      </c>
      <c r="J12" s="3">
        <v>0.1036</v>
      </c>
      <c r="K12" s="3">
        <v>0.746</v>
      </c>
      <c r="L12" s="1"/>
      <c r="M12" s="1"/>
      <c r="N12" s="1">
        <v>1292</v>
      </c>
      <c r="O12" s="1"/>
      <c r="P12" s="34">
        <v>32933.49</v>
      </c>
      <c r="Q12" s="1">
        <v>0.81200000000000006</v>
      </c>
      <c r="R12" s="36">
        <v>21.1</v>
      </c>
      <c r="AV12">
        <f t="shared" si="1"/>
        <v>1.6582280766035324</v>
      </c>
      <c r="AW12">
        <f t="shared" si="2"/>
        <v>10.402245352141556</v>
      </c>
    </row>
    <row r="13" spans="1:49" x14ac:dyDescent="0.2">
      <c r="A13" s="8" t="s">
        <v>98</v>
      </c>
      <c r="B13" s="8"/>
      <c r="C13" s="3">
        <v>0.70599999999999996</v>
      </c>
      <c r="D13" s="4">
        <v>84246</v>
      </c>
      <c r="E13" s="2">
        <v>179.68</v>
      </c>
      <c r="F13" s="6">
        <v>302571254131</v>
      </c>
      <c r="G13" s="4">
        <v>167310838</v>
      </c>
      <c r="H13" s="2">
        <v>25.1</v>
      </c>
      <c r="I13" s="5">
        <v>0.51</v>
      </c>
      <c r="J13" s="3">
        <v>4.19E-2</v>
      </c>
      <c r="K13" s="3">
        <v>0.59</v>
      </c>
      <c r="L13" s="1">
        <v>28.04</v>
      </c>
      <c r="M13" s="1">
        <v>1</v>
      </c>
      <c r="N13" s="1">
        <v>2666</v>
      </c>
      <c r="O13" s="1">
        <v>31.8</v>
      </c>
      <c r="P13" s="34">
        <v>1808.44</v>
      </c>
      <c r="Q13" s="1">
        <v>0.66100000000000003</v>
      </c>
      <c r="R13" s="36">
        <v>33.5</v>
      </c>
      <c r="AU13">
        <f t="shared" si="0"/>
        <v>3.3336320621663895</v>
      </c>
      <c r="AV13">
        <f t="shared" si="1"/>
        <v>-0.67334455326376563</v>
      </c>
      <c r="AW13">
        <f t="shared" si="2"/>
        <v>7.5002198741760502</v>
      </c>
    </row>
    <row r="14" spans="1:49" x14ac:dyDescent="0.2">
      <c r="A14" s="8" t="s">
        <v>103</v>
      </c>
      <c r="B14" s="8"/>
      <c r="C14" s="3">
        <v>0.23300000000000001</v>
      </c>
      <c r="D14" s="4">
        <v>1276</v>
      </c>
      <c r="E14" s="2">
        <v>134.09</v>
      </c>
      <c r="F14" s="6">
        <v>5209000000</v>
      </c>
      <c r="G14" s="4">
        <v>287025</v>
      </c>
      <c r="H14" s="2">
        <v>11.3</v>
      </c>
      <c r="I14" s="5">
        <v>3.13</v>
      </c>
      <c r="J14" s="3">
        <v>0.1033</v>
      </c>
      <c r="K14" s="3">
        <v>0.65200000000000002</v>
      </c>
      <c r="L14" s="1"/>
      <c r="M14" s="1"/>
      <c r="N14" s="1">
        <v>1422</v>
      </c>
      <c r="O14" s="1"/>
      <c r="P14" s="34">
        <v>18148.240000000002</v>
      </c>
      <c r="Q14" s="1">
        <v>0.79</v>
      </c>
      <c r="R14" s="36">
        <v>35.6</v>
      </c>
      <c r="AV14">
        <f t="shared" si="1"/>
        <v>1.1410330045520618</v>
      </c>
      <c r="AW14">
        <f t="shared" si="2"/>
        <v>9.8063288652941623</v>
      </c>
    </row>
    <row r="15" spans="1:49" x14ac:dyDescent="0.2">
      <c r="A15" s="8" t="s">
        <v>112</v>
      </c>
      <c r="B15" s="8"/>
      <c r="C15" s="3">
        <v>0.44600000000000001</v>
      </c>
      <c r="D15" s="4">
        <v>96889</v>
      </c>
      <c r="E15" s="2">
        <v>117.11</v>
      </c>
      <c r="F15" s="6">
        <v>529606710418</v>
      </c>
      <c r="G15" s="4">
        <v>11484055</v>
      </c>
      <c r="H15" s="2">
        <v>2.9</v>
      </c>
      <c r="I15" s="5">
        <v>10.31</v>
      </c>
      <c r="J15" s="3">
        <v>5.5899999999999998E-2</v>
      </c>
      <c r="K15" s="3">
        <v>0.53600000000000003</v>
      </c>
      <c r="L15" s="1">
        <v>11.73</v>
      </c>
      <c r="M15" s="1">
        <v>0</v>
      </c>
      <c r="N15" s="1">
        <v>847</v>
      </c>
      <c r="O15" s="1">
        <v>26</v>
      </c>
      <c r="P15" s="34">
        <v>46116.7</v>
      </c>
      <c r="Q15" s="1">
        <v>0.93700000000000006</v>
      </c>
      <c r="R15" s="36">
        <v>7.5</v>
      </c>
      <c r="AU15">
        <f t="shared" si="0"/>
        <v>2.462149662665384</v>
      </c>
      <c r="AV15">
        <f t="shared" si="1"/>
        <v>2.3331142980288688</v>
      </c>
      <c r="AW15">
        <f t="shared" si="2"/>
        <v>10.738930419351183</v>
      </c>
    </row>
    <row r="16" spans="1:49" x14ac:dyDescent="0.2">
      <c r="A16" s="8" t="s">
        <v>117</v>
      </c>
      <c r="B16" s="8"/>
      <c r="C16" s="3">
        <v>7.0000000000000007E-2</v>
      </c>
      <c r="D16" s="2">
        <v>568</v>
      </c>
      <c r="E16" s="2">
        <v>105.68</v>
      </c>
      <c r="F16" s="6">
        <v>1879613600</v>
      </c>
      <c r="G16" s="4">
        <v>390353</v>
      </c>
      <c r="H16" s="2">
        <v>11.2</v>
      </c>
      <c r="I16" s="5">
        <v>1.65</v>
      </c>
      <c r="J16" s="3">
        <v>6.4100000000000004E-2</v>
      </c>
      <c r="K16" s="3">
        <v>0.65100000000000002</v>
      </c>
      <c r="L16" s="1">
        <v>25.71</v>
      </c>
      <c r="M16" s="1">
        <v>1</v>
      </c>
      <c r="N16" s="1">
        <v>1705</v>
      </c>
      <c r="O16" s="1"/>
      <c r="P16" s="34">
        <v>4815.16</v>
      </c>
      <c r="Q16" s="1">
        <v>0.68300000000000005</v>
      </c>
      <c r="R16" s="36">
        <v>49.4</v>
      </c>
      <c r="AU16">
        <f t="shared" si="0"/>
        <v>3.2468800212777982</v>
      </c>
      <c r="AV16">
        <f t="shared" si="1"/>
        <v>0.50077528791248915</v>
      </c>
      <c r="AW16">
        <f t="shared" si="2"/>
        <v>8.4795245531713128</v>
      </c>
    </row>
    <row r="17" spans="1:49" x14ac:dyDescent="0.2">
      <c r="A17" s="8" t="s">
        <v>122</v>
      </c>
      <c r="B17" s="8"/>
      <c r="C17" s="3">
        <v>0.33300000000000002</v>
      </c>
      <c r="D17" s="4">
        <v>6476</v>
      </c>
      <c r="E17" s="2">
        <v>110.71</v>
      </c>
      <c r="F17" s="6">
        <v>14390709095</v>
      </c>
      <c r="G17" s="4">
        <v>11801151</v>
      </c>
      <c r="H17" s="2">
        <v>60.5</v>
      </c>
      <c r="I17" s="5">
        <v>0.39</v>
      </c>
      <c r="J17" s="3">
        <v>2.23E-2</v>
      </c>
      <c r="K17" s="3">
        <v>0.70899999999999996</v>
      </c>
      <c r="L17" s="1">
        <v>29.71</v>
      </c>
      <c r="M17" s="1">
        <v>1</v>
      </c>
      <c r="N17" s="1">
        <v>1039</v>
      </c>
      <c r="O17" s="1">
        <v>37.9</v>
      </c>
      <c r="P17" s="34">
        <v>1219.43</v>
      </c>
      <c r="Q17" s="1">
        <v>0.52500000000000002</v>
      </c>
      <c r="R17" s="36">
        <v>75.5</v>
      </c>
      <c r="AU17">
        <f t="shared" si="0"/>
        <v>3.3914836894745162</v>
      </c>
      <c r="AV17">
        <f t="shared" si="1"/>
        <v>-0.94160853985844495</v>
      </c>
      <c r="AW17">
        <f t="shared" si="2"/>
        <v>7.1061388154344929</v>
      </c>
    </row>
    <row r="18" spans="1:49" x14ac:dyDescent="0.2">
      <c r="A18" s="8" t="s">
        <v>136</v>
      </c>
      <c r="B18" s="8"/>
      <c r="C18" s="3">
        <v>0.43099999999999999</v>
      </c>
      <c r="D18" s="4">
        <v>21848</v>
      </c>
      <c r="E18" s="2">
        <v>104.9</v>
      </c>
      <c r="F18" s="6">
        <v>20047848435</v>
      </c>
      <c r="G18" s="4">
        <v>3301000</v>
      </c>
      <c r="H18" s="2">
        <v>5</v>
      </c>
      <c r="I18" s="5">
        <v>1.04</v>
      </c>
      <c r="J18" s="3">
        <v>0.1842</v>
      </c>
      <c r="K18" s="3">
        <v>0.46400000000000002</v>
      </c>
      <c r="L18" s="1">
        <v>13.77</v>
      </c>
      <c r="M18" s="1">
        <v>0</v>
      </c>
      <c r="N18" s="1">
        <v>1028</v>
      </c>
      <c r="O18" s="1"/>
      <c r="P18" s="34">
        <v>6073.27</v>
      </c>
      <c r="Q18" s="1">
        <v>0.78</v>
      </c>
      <c r="R18" s="36">
        <v>15.7</v>
      </c>
      <c r="AU18">
        <f t="shared" si="0"/>
        <v>2.6224923127405635</v>
      </c>
      <c r="AV18">
        <f t="shared" si="1"/>
        <v>3.9220713153281329E-2</v>
      </c>
      <c r="AW18">
        <f t="shared" si="2"/>
        <v>8.7116524539904781</v>
      </c>
    </row>
    <row r="19" spans="1:49" x14ac:dyDescent="0.2">
      <c r="A19" s="8" t="s">
        <v>142</v>
      </c>
      <c r="B19" s="8"/>
      <c r="C19" s="3">
        <v>0.45600000000000002</v>
      </c>
      <c r="D19" s="4">
        <v>6340</v>
      </c>
      <c r="E19" s="2">
        <v>149.75</v>
      </c>
      <c r="F19" s="6">
        <v>18340510789</v>
      </c>
      <c r="G19" s="4">
        <v>2346179</v>
      </c>
      <c r="H19" s="2">
        <v>30</v>
      </c>
      <c r="I19" s="5">
        <v>0.28999999999999998</v>
      </c>
      <c r="J19" s="3">
        <v>0.18190000000000001</v>
      </c>
      <c r="K19" s="3">
        <v>0.70799999999999996</v>
      </c>
      <c r="L19" s="1">
        <v>26.06</v>
      </c>
      <c r="M19" s="1">
        <v>1</v>
      </c>
      <c r="N19" s="1">
        <v>416</v>
      </c>
      <c r="O19" s="1">
        <v>53.3</v>
      </c>
      <c r="P19" s="34">
        <v>7817.18</v>
      </c>
      <c r="Q19" s="1">
        <v>0.69299999999999995</v>
      </c>
      <c r="R19" s="36">
        <v>60</v>
      </c>
      <c r="AU19">
        <f t="shared" si="0"/>
        <v>3.2604015716966992</v>
      </c>
      <c r="AV19">
        <f t="shared" si="1"/>
        <v>-1.2378743560016174</v>
      </c>
      <c r="AW19">
        <f t="shared" si="2"/>
        <v>8.9640791546918184</v>
      </c>
    </row>
    <row r="20" spans="1:49" x14ac:dyDescent="0.2">
      <c r="A20" s="8" t="s">
        <v>146</v>
      </c>
      <c r="B20" s="8"/>
      <c r="C20" s="3">
        <v>0.33900000000000002</v>
      </c>
      <c r="D20" s="4">
        <v>462299</v>
      </c>
      <c r="E20" s="2">
        <v>167.4</v>
      </c>
      <c r="F20" s="6">
        <v>1839758040766</v>
      </c>
      <c r="G20" s="4">
        <v>212559417</v>
      </c>
      <c r="H20" s="2">
        <v>12.8</v>
      </c>
      <c r="I20" s="5">
        <v>1.53</v>
      </c>
      <c r="J20" s="3">
        <v>0.1208</v>
      </c>
      <c r="K20" s="3">
        <v>0.63900000000000001</v>
      </c>
      <c r="L20" s="1">
        <v>27.48</v>
      </c>
      <c r="M20" s="1">
        <v>1</v>
      </c>
      <c r="N20" s="1">
        <v>1761</v>
      </c>
      <c r="O20" s="1">
        <v>52.9</v>
      </c>
      <c r="P20" s="34">
        <v>8655.26</v>
      </c>
      <c r="Q20" s="1">
        <v>0.754</v>
      </c>
      <c r="R20" s="36">
        <v>37.1</v>
      </c>
      <c r="AU20">
        <f t="shared" si="0"/>
        <v>3.3134584673541485</v>
      </c>
      <c r="AV20">
        <f t="shared" si="1"/>
        <v>0.42526773540434409</v>
      </c>
      <c r="AW20">
        <f t="shared" si="2"/>
        <v>9.0659225075981578</v>
      </c>
    </row>
    <row r="21" spans="1:49" x14ac:dyDescent="0.2">
      <c r="A21" s="8" t="s">
        <v>156</v>
      </c>
      <c r="B21" s="8"/>
      <c r="C21" s="3">
        <v>0.46300000000000002</v>
      </c>
      <c r="D21" s="4">
        <v>41708</v>
      </c>
      <c r="E21" s="2">
        <v>114.42</v>
      </c>
      <c r="F21" s="6">
        <v>86000000000</v>
      </c>
      <c r="G21" s="4">
        <v>6975761</v>
      </c>
      <c r="H21" s="2">
        <v>5.9</v>
      </c>
      <c r="I21" s="5">
        <v>1.57</v>
      </c>
      <c r="J21" s="3">
        <v>4.3400000000000001E-2</v>
      </c>
      <c r="K21" s="3">
        <v>0.55400000000000005</v>
      </c>
      <c r="L21" s="1">
        <v>12.78</v>
      </c>
      <c r="M21" s="1">
        <v>0</v>
      </c>
      <c r="N21" s="1">
        <v>608</v>
      </c>
      <c r="O21" s="1">
        <v>40.5</v>
      </c>
      <c r="P21" s="34">
        <v>12328.4</v>
      </c>
      <c r="Q21" s="1">
        <v>0.79500000000000004</v>
      </c>
      <c r="R21" s="36">
        <v>19</v>
      </c>
      <c r="AU21">
        <f t="shared" si="0"/>
        <v>2.5478814489493886</v>
      </c>
      <c r="AV21">
        <f t="shared" si="1"/>
        <v>0.45107561936021673</v>
      </c>
      <c r="AW21">
        <f t="shared" si="2"/>
        <v>9.4196608229369119</v>
      </c>
    </row>
    <row r="22" spans="1:49" x14ac:dyDescent="0.2">
      <c r="A22" s="8" t="s">
        <v>161</v>
      </c>
      <c r="B22" s="8"/>
      <c r="C22" s="3">
        <v>0.442</v>
      </c>
      <c r="D22" s="4">
        <v>3418</v>
      </c>
      <c r="E22" s="2">
        <v>106.58</v>
      </c>
      <c r="F22" s="6">
        <v>15745810235</v>
      </c>
      <c r="G22" s="4">
        <v>20321378</v>
      </c>
      <c r="H22" s="2">
        <v>49</v>
      </c>
      <c r="I22" s="5">
        <v>0.34</v>
      </c>
      <c r="J22" s="3">
        <v>6.2600000000000003E-2</v>
      </c>
      <c r="K22" s="3">
        <v>0.66400000000000003</v>
      </c>
      <c r="L22" s="1">
        <v>30.98</v>
      </c>
      <c r="M22" s="1">
        <v>0</v>
      </c>
      <c r="N22" s="1">
        <v>748</v>
      </c>
      <c r="O22" s="1">
        <v>43</v>
      </c>
      <c r="P22" s="34">
        <v>774.84</v>
      </c>
      <c r="Q22" s="1">
        <v>0.44900000000000001</v>
      </c>
      <c r="R22" s="36">
        <v>59.8</v>
      </c>
      <c r="AU22">
        <f t="shared" si="0"/>
        <v>3.4333418349887226</v>
      </c>
      <c r="AV22">
        <f t="shared" si="1"/>
        <v>-1.0788096613719298</v>
      </c>
      <c r="AW22">
        <f t="shared" si="2"/>
        <v>6.6526565564263755</v>
      </c>
    </row>
    <row r="23" spans="1:49" x14ac:dyDescent="0.2">
      <c r="A23" s="8" t="s">
        <v>173</v>
      </c>
      <c r="B23" s="8"/>
      <c r="C23" s="3">
        <v>0.19600000000000001</v>
      </c>
      <c r="D23" s="2">
        <v>543</v>
      </c>
      <c r="E23" s="2">
        <v>110.5</v>
      </c>
      <c r="F23" s="6">
        <v>1981845741</v>
      </c>
      <c r="G23" s="4">
        <v>483628</v>
      </c>
      <c r="H23" s="2">
        <v>16.7</v>
      </c>
      <c r="I23" s="5">
        <v>0.68</v>
      </c>
      <c r="J23" s="3">
        <v>0.1225</v>
      </c>
      <c r="K23" s="3">
        <v>0.60499999999999998</v>
      </c>
      <c r="L23" s="1"/>
      <c r="M23" s="1"/>
      <c r="N23" s="1">
        <v>228</v>
      </c>
      <c r="O23" s="1">
        <v>42.4</v>
      </c>
      <c r="P23" s="34">
        <v>4097.87</v>
      </c>
      <c r="Q23" s="1">
        <v>0.66200000000000003</v>
      </c>
      <c r="R23" s="36">
        <v>41.2</v>
      </c>
      <c r="AV23">
        <f t="shared" si="1"/>
        <v>-0.38566248081198462</v>
      </c>
      <c r="AW23">
        <f t="shared" si="2"/>
        <v>8.3182226055040616</v>
      </c>
    </row>
    <row r="24" spans="1:49" x14ac:dyDescent="0.2">
      <c r="A24" s="8" t="s">
        <v>177</v>
      </c>
      <c r="B24" s="8"/>
      <c r="C24" s="3">
        <v>0.309</v>
      </c>
      <c r="D24" s="4">
        <v>9919</v>
      </c>
      <c r="E24" s="2">
        <v>127.63</v>
      </c>
      <c r="F24" s="6">
        <v>27089389787</v>
      </c>
      <c r="G24" s="4">
        <v>16486542</v>
      </c>
      <c r="H24" s="2">
        <v>24</v>
      </c>
      <c r="I24" s="2"/>
      <c r="J24" s="3">
        <v>6.7999999999999996E-3</v>
      </c>
      <c r="K24" s="3">
        <v>0.82299999999999995</v>
      </c>
      <c r="L24" s="1">
        <v>27.21</v>
      </c>
      <c r="M24" s="1">
        <v>1</v>
      </c>
      <c r="N24" s="1">
        <v>1904</v>
      </c>
      <c r="O24" s="1"/>
      <c r="P24" s="34">
        <v>1643.12</v>
      </c>
      <c r="Q24" s="1">
        <v>0.59299999999999997</v>
      </c>
      <c r="R24" s="36">
        <v>54.2</v>
      </c>
      <c r="AU24">
        <f t="shared" si="0"/>
        <v>3.3035845527951548</v>
      </c>
      <c r="AW24">
        <f t="shared" si="2"/>
        <v>7.4043521524973936</v>
      </c>
    </row>
    <row r="25" spans="1:49" x14ac:dyDescent="0.2">
      <c r="A25" s="8" t="s">
        <v>181</v>
      </c>
      <c r="B25" s="8"/>
      <c r="C25" s="3">
        <v>0.20599999999999999</v>
      </c>
      <c r="D25" s="4">
        <v>8291</v>
      </c>
      <c r="E25" s="2">
        <v>118.65</v>
      </c>
      <c r="F25" s="6">
        <v>38760467033</v>
      </c>
      <c r="G25" s="4">
        <v>25876380</v>
      </c>
      <c r="H25" s="2">
        <v>50.6</v>
      </c>
      <c r="I25" s="5">
        <v>0.35</v>
      </c>
      <c r="J25" s="3">
        <v>3.3799999999999997E-2</v>
      </c>
      <c r="K25" s="3">
        <v>0.76100000000000001</v>
      </c>
      <c r="L25" s="1">
        <v>26.45</v>
      </c>
      <c r="M25" s="1">
        <v>1</v>
      </c>
      <c r="N25" s="1">
        <v>1604</v>
      </c>
      <c r="O25" s="1">
        <v>46.6</v>
      </c>
      <c r="P25" s="34">
        <v>1497.91</v>
      </c>
      <c r="Q25" s="1">
        <v>0.57599999999999996</v>
      </c>
      <c r="R25" s="36">
        <v>63.4</v>
      </c>
      <c r="AU25">
        <f t="shared" si="0"/>
        <v>3.2752561583043085</v>
      </c>
      <c r="AV25">
        <f t="shared" si="1"/>
        <v>-1.0498221244986778</v>
      </c>
      <c r="AW25">
        <f t="shared" si="2"/>
        <v>7.3118260821654735</v>
      </c>
    </row>
    <row r="26" spans="1:49" x14ac:dyDescent="0.2">
      <c r="A26" s="8" t="s">
        <v>186</v>
      </c>
      <c r="B26" s="8"/>
      <c r="C26" s="3">
        <v>6.9000000000000006E-2</v>
      </c>
      <c r="D26" s="4">
        <v>544894</v>
      </c>
      <c r="E26" s="2">
        <v>116.76</v>
      </c>
      <c r="F26" s="6">
        <v>1736425629520</v>
      </c>
      <c r="G26" s="4">
        <v>36991981</v>
      </c>
      <c r="H26" s="2">
        <v>4.3</v>
      </c>
      <c r="I26" s="5">
        <v>9.51</v>
      </c>
      <c r="J26" s="3">
        <v>5.5599999999999997E-2</v>
      </c>
      <c r="K26" s="3">
        <v>0.65100000000000002</v>
      </c>
      <c r="L26" s="1">
        <v>-3.57</v>
      </c>
      <c r="M26" s="1">
        <v>0</v>
      </c>
      <c r="N26" s="1">
        <v>537</v>
      </c>
      <c r="O26" s="1">
        <v>31.7</v>
      </c>
      <c r="P26" s="34">
        <v>46940.6</v>
      </c>
      <c r="Q26" s="1">
        <v>0.93600000000000005</v>
      </c>
      <c r="R26" s="36">
        <v>7.9</v>
      </c>
      <c r="AV26">
        <f t="shared" si="1"/>
        <v>2.252343876557299</v>
      </c>
      <c r="AW26">
        <f t="shared" si="2"/>
        <v>10.756638251598567</v>
      </c>
    </row>
    <row r="27" spans="1:49" x14ac:dyDescent="0.2">
      <c r="A27" s="8" t="s">
        <v>191</v>
      </c>
      <c r="B27" s="8"/>
      <c r="C27" s="3">
        <v>8.2000000000000003E-2</v>
      </c>
      <c r="D27" s="2">
        <v>297</v>
      </c>
      <c r="E27" s="2">
        <v>186.86</v>
      </c>
      <c r="F27" s="6">
        <v>2220307369</v>
      </c>
      <c r="G27" s="4">
        <v>4745185</v>
      </c>
      <c r="H27" s="2">
        <v>84.5</v>
      </c>
      <c r="I27" s="5">
        <v>0.37</v>
      </c>
      <c r="J27" s="3">
        <v>3.6799999999999999E-2</v>
      </c>
      <c r="K27" s="3">
        <v>0.72</v>
      </c>
      <c r="L27" s="1"/>
      <c r="M27" s="1"/>
      <c r="N27" s="1">
        <v>1343</v>
      </c>
      <c r="O27" s="1">
        <v>43</v>
      </c>
      <c r="P27" s="34">
        <v>467.91</v>
      </c>
      <c r="Q27" s="1">
        <v>0.40400000000000003</v>
      </c>
      <c r="R27" s="36">
        <v>84.6</v>
      </c>
      <c r="AV27">
        <f t="shared" si="1"/>
        <v>-0.9942522733438669</v>
      </c>
      <c r="AW27">
        <f t="shared" si="2"/>
        <v>6.1482759697318441</v>
      </c>
    </row>
    <row r="28" spans="1:49" x14ac:dyDescent="0.2">
      <c r="A28" s="8" t="s">
        <v>197</v>
      </c>
      <c r="B28" s="8"/>
      <c r="C28" s="3">
        <v>0.21199999999999999</v>
      </c>
      <c r="D28" s="4">
        <v>85822</v>
      </c>
      <c r="E28" s="2">
        <v>131.91</v>
      </c>
      <c r="F28" s="6">
        <v>282318159745</v>
      </c>
      <c r="G28" s="4">
        <v>18952038</v>
      </c>
      <c r="H28" s="2">
        <v>6.2</v>
      </c>
      <c r="I28" s="5">
        <v>2</v>
      </c>
      <c r="J28" s="3">
        <v>7.0900000000000005E-2</v>
      </c>
      <c r="K28" s="3">
        <v>0.626</v>
      </c>
      <c r="L28" s="1">
        <v>11.11</v>
      </c>
      <c r="M28" s="1">
        <v>0</v>
      </c>
      <c r="N28" s="1">
        <v>1522</v>
      </c>
      <c r="O28" s="1">
        <v>44.9</v>
      </c>
      <c r="P28" s="34">
        <v>14896.45</v>
      </c>
      <c r="Q28" s="1">
        <v>0.85499999999999998</v>
      </c>
      <c r="R28" s="36">
        <v>19.899999999999999</v>
      </c>
      <c r="AU28">
        <f t="shared" si="0"/>
        <v>2.4078456036515385</v>
      </c>
      <c r="AV28">
        <f t="shared" si="1"/>
        <v>0.69314718055994529</v>
      </c>
      <c r="AW28">
        <f t="shared" si="2"/>
        <v>9.6088782085127544</v>
      </c>
    </row>
    <row r="29" spans="1:49" x14ac:dyDescent="0.2">
      <c r="A29" s="8" t="s">
        <v>212</v>
      </c>
      <c r="B29" s="8"/>
      <c r="C29" s="3">
        <v>0.71499999999999997</v>
      </c>
      <c r="D29" s="2">
        <v>202</v>
      </c>
      <c r="E29" s="2">
        <v>103.62</v>
      </c>
      <c r="F29" s="6">
        <v>1185728677</v>
      </c>
      <c r="G29" s="4">
        <v>850886</v>
      </c>
      <c r="H29" s="2">
        <v>51.3</v>
      </c>
      <c r="I29" s="5">
        <v>0.71</v>
      </c>
      <c r="J29" s="3">
        <v>4.3400000000000001E-2</v>
      </c>
      <c r="K29" s="3">
        <v>0.433</v>
      </c>
      <c r="L29" s="1"/>
      <c r="M29" s="1"/>
      <c r="N29" s="1">
        <v>900</v>
      </c>
      <c r="O29" s="1">
        <v>45.3</v>
      </c>
      <c r="P29" s="34">
        <v>1393.52</v>
      </c>
      <c r="Q29" s="1">
        <v>0.55800000000000005</v>
      </c>
      <c r="R29" s="36">
        <v>84.7</v>
      </c>
      <c r="AV29">
        <f t="shared" si="1"/>
        <v>-0.34249030894677601</v>
      </c>
      <c r="AW29">
        <f t="shared" si="2"/>
        <v>7.2395881991692059</v>
      </c>
    </row>
    <row r="30" spans="1:49" x14ac:dyDescent="0.2">
      <c r="A30" s="8" t="s">
        <v>216</v>
      </c>
      <c r="B30" s="8"/>
      <c r="C30" s="3">
        <v>0.311</v>
      </c>
      <c r="D30" s="4">
        <v>3282</v>
      </c>
      <c r="E30" s="2">
        <v>124.74</v>
      </c>
      <c r="F30" s="6">
        <v>10820591131</v>
      </c>
      <c r="G30" s="4">
        <v>5380508</v>
      </c>
      <c r="H30" s="2">
        <v>36.200000000000003</v>
      </c>
      <c r="I30" s="5">
        <v>0.88</v>
      </c>
      <c r="J30" s="3">
        <v>9.4700000000000006E-2</v>
      </c>
      <c r="K30" s="3">
        <v>0.69399999999999995</v>
      </c>
      <c r="L30" s="1">
        <v>27.07</v>
      </c>
      <c r="M30" s="1">
        <v>1</v>
      </c>
      <c r="N30" s="1">
        <v>1646</v>
      </c>
      <c r="O30" s="1">
        <v>48.9</v>
      </c>
      <c r="P30" s="34">
        <v>2011.07</v>
      </c>
      <c r="Q30" s="1">
        <v>0.47899999999999998</v>
      </c>
      <c r="R30" s="36">
        <v>90.3</v>
      </c>
      <c r="AU30">
        <f t="shared" si="0"/>
        <v>3.2984261036262099</v>
      </c>
      <c r="AV30">
        <f t="shared" si="1"/>
        <v>-0.12783337150988489</v>
      </c>
      <c r="AW30">
        <f t="shared" si="2"/>
        <v>7.606422197719807</v>
      </c>
    </row>
    <row r="31" spans="1:49" x14ac:dyDescent="0.2">
      <c r="A31" s="8" t="s">
        <v>218</v>
      </c>
      <c r="B31" s="8"/>
      <c r="C31" s="3">
        <v>0.34499999999999997</v>
      </c>
      <c r="D31" s="4">
        <v>8023</v>
      </c>
      <c r="E31" s="2">
        <v>128.85</v>
      </c>
      <c r="F31" s="6">
        <v>61773944174</v>
      </c>
      <c r="G31" s="4">
        <v>5047561</v>
      </c>
      <c r="H31" s="2">
        <v>7.6</v>
      </c>
      <c r="I31" s="5">
        <v>1.84</v>
      </c>
      <c r="J31" s="3">
        <v>0.11849999999999999</v>
      </c>
      <c r="K31" s="3">
        <v>0.621</v>
      </c>
      <c r="L31" s="1">
        <v>26.48</v>
      </c>
      <c r="M31" s="1">
        <v>1</v>
      </c>
      <c r="N31" s="1">
        <v>2926</v>
      </c>
      <c r="O31" s="1">
        <v>47.2</v>
      </c>
      <c r="P31" s="34">
        <v>12238.37</v>
      </c>
      <c r="Q31" s="1">
        <v>0.80900000000000005</v>
      </c>
      <c r="R31" s="36">
        <v>16.899999999999999</v>
      </c>
      <c r="AU31">
        <f t="shared" si="0"/>
        <v>3.2763897310688073</v>
      </c>
      <c r="AV31">
        <f t="shared" si="1"/>
        <v>0.60976557162089429</v>
      </c>
      <c r="AW31">
        <f t="shared" si="2"/>
        <v>9.412331377263774</v>
      </c>
    </row>
    <row r="32" spans="1:49" x14ac:dyDescent="0.2">
      <c r="A32" s="8" t="s">
        <v>222</v>
      </c>
      <c r="B32" s="8"/>
      <c r="C32" s="3">
        <v>0.27600000000000002</v>
      </c>
      <c r="D32" s="4">
        <v>17488</v>
      </c>
      <c r="E32" s="2">
        <v>109.82</v>
      </c>
      <c r="F32" s="6">
        <v>60415553039</v>
      </c>
      <c r="G32" s="4">
        <v>4067500</v>
      </c>
      <c r="H32" s="2">
        <v>4</v>
      </c>
      <c r="I32" s="5">
        <v>2.92</v>
      </c>
      <c r="J32" s="3">
        <v>6.93E-2</v>
      </c>
      <c r="K32" s="3">
        <v>0.51200000000000001</v>
      </c>
      <c r="L32" s="1">
        <v>13.45</v>
      </c>
      <c r="M32" s="1">
        <v>0</v>
      </c>
      <c r="N32" s="1">
        <v>1113</v>
      </c>
      <c r="O32" s="1">
        <v>29.5</v>
      </c>
      <c r="P32" s="34">
        <v>14853.24</v>
      </c>
      <c r="Q32" s="1">
        <v>0.85799999999999998</v>
      </c>
      <c r="R32" s="36">
        <v>11.5</v>
      </c>
      <c r="AU32">
        <f t="shared" si="0"/>
        <v>2.5989791060478482</v>
      </c>
      <c r="AV32">
        <f t="shared" si="1"/>
        <v>1.0715836162801904</v>
      </c>
      <c r="AW32">
        <f t="shared" si="2"/>
        <v>9.6059733022508365</v>
      </c>
    </row>
    <row r="33" spans="1:49" x14ac:dyDescent="0.2">
      <c r="A33" s="8" t="s">
        <v>236</v>
      </c>
      <c r="B33" s="8"/>
      <c r="C33" s="3">
        <v>0.45200000000000001</v>
      </c>
      <c r="D33" s="4">
        <v>102218</v>
      </c>
      <c r="E33" s="2">
        <v>116.48</v>
      </c>
      <c r="F33" s="6">
        <v>246489245495</v>
      </c>
      <c r="G33" s="4">
        <v>10669709</v>
      </c>
      <c r="H33" s="2">
        <v>2.7</v>
      </c>
      <c r="I33" s="5">
        <v>3</v>
      </c>
      <c r="J33" s="3">
        <v>1.9300000000000001E-2</v>
      </c>
      <c r="K33" s="3">
        <v>0.60599999999999998</v>
      </c>
      <c r="L33" s="1">
        <v>10.039999999999999</v>
      </c>
      <c r="M33" s="1">
        <v>0</v>
      </c>
      <c r="N33" s="1">
        <v>677</v>
      </c>
      <c r="O33" s="1">
        <v>26.2</v>
      </c>
      <c r="P33" s="34">
        <v>23101.78</v>
      </c>
      <c r="Q33" s="1">
        <v>0.88900000000000001</v>
      </c>
      <c r="R33" s="36">
        <v>10</v>
      </c>
      <c r="AU33">
        <f t="shared" si="0"/>
        <v>2.3065771142635829</v>
      </c>
      <c r="AV33">
        <f t="shared" si="1"/>
        <v>1.0986122886681098</v>
      </c>
      <c r="AW33">
        <f t="shared" si="2"/>
        <v>10.047664949818259</v>
      </c>
    </row>
    <row r="34" spans="1:49" x14ac:dyDescent="0.2">
      <c r="A34" s="8" t="s">
        <v>241</v>
      </c>
      <c r="B34" s="8"/>
      <c r="C34" s="3">
        <v>0.11600000000000001</v>
      </c>
      <c r="D34" s="4">
        <v>2021</v>
      </c>
      <c r="E34" s="2">
        <v>133.85</v>
      </c>
      <c r="F34" s="6">
        <v>47319624204</v>
      </c>
      <c r="G34" s="4">
        <v>86790567</v>
      </c>
      <c r="H34" s="2">
        <v>68.2</v>
      </c>
      <c r="I34" s="5">
        <v>0.18</v>
      </c>
      <c r="J34" s="3">
        <v>4.24E-2</v>
      </c>
      <c r="K34" s="3">
        <v>0.63500000000000001</v>
      </c>
      <c r="L34" s="1"/>
      <c r="M34" s="1"/>
      <c r="N34" s="1">
        <v>1543</v>
      </c>
      <c r="O34" s="1">
        <v>42.1</v>
      </c>
      <c r="P34" s="34">
        <v>545.22</v>
      </c>
      <c r="Q34" s="1">
        <v>0.47899999999999998</v>
      </c>
      <c r="R34" s="36">
        <v>78.7</v>
      </c>
      <c r="AV34">
        <f t="shared" si="1"/>
        <v>-1.7147984280919266</v>
      </c>
      <c r="AW34">
        <f t="shared" si="2"/>
        <v>6.3011893829353109</v>
      </c>
    </row>
    <row r="35" spans="1:49" x14ac:dyDescent="0.2">
      <c r="A35" s="8" t="s">
        <v>245</v>
      </c>
      <c r="B35" s="8"/>
      <c r="C35" s="3">
        <v>0.62</v>
      </c>
      <c r="D35" s="4">
        <v>31786</v>
      </c>
      <c r="E35" s="2">
        <v>110.35</v>
      </c>
      <c r="F35" s="6">
        <v>348078018464</v>
      </c>
      <c r="G35" s="4">
        <v>5818553</v>
      </c>
      <c r="H35" s="2">
        <v>3.6</v>
      </c>
      <c r="I35" s="2"/>
      <c r="J35" s="3">
        <v>4.9099999999999998E-2</v>
      </c>
      <c r="K35" s="3">
        <v>0.622</v>
      </c>
      <c r="L35" s="1">
        <v>9.57</v>
      </c>
      <c r="M35" s="1">
        <v>0</v>
      </c>
      <c r="N35" s="1">
        <v>703</v>
      </c>
      <c r="O35" s="1">
        <v>27.5</v>
      </c>
      <c r="P35" s="34">
        <v>59822.09</v>
      </c>
      <c r="Q35" s="1">
        <v>0.94799999999999995</v>
      </c>
      <c r="R35" s="36">
        <v>8.6</v>
      </c>
      <c r="AU35">
        <f t="shared" si="0"/>
        <v>2.258633205464863</v>
      </c>
      <c r="AW35">
        <f t="shared" si="2"/>
        <v>10.999130269721393</v>
      </c>
    </row>
    <row r="36" spans="1:49" x14ac:dyDescent="0.2">
      <c r="A36" s="8" t="s">
        <v>250</v>
      </c>
      <c r="B36" s="8"/>
      <c r="C36" s="3">
        <v>0.73399999999999999</v>
      </c>
      <c r="D36" s="2">
        <v>620</v>
      </c>
      <c r="E36" s="2">
        <v>120.25</v>
      </c>
      <c r="F36" s="6">
        <v>3318716359</v>
      </c>
      <c r="G36" s="4">
        <v>973560</v>
      </c>
      <c r="H36" s="2">
        <v>49.8</v>
      </c>
      <c r="I36" s="2"/>
      <c r="J36" s="3">
        <v>0.10299999999999999</v>
      </c>
      <c r="K36" s="3">
        <v>0.60199999999999998</v>
      </c>
      <c r="L36" s="1"/>
      <c r="M36" s="1"/>
      <c r="N36" s="1">
        <v>220</v>
      </c>
      <c r="O36" s="1">
        <v>41.6</v>
      </c>
      <c r="P36" s="34">
        <v>3408.85</v>
      </c>
      <c r="Q36" s="1">
        <v>0.50900000000000001</v>
      </c>
      <c r="R36" s="36">
        <v>55.2</v>
      </c>
      <c r="AW36">
        <f t="shared" si="2"/>
        <v>8.1341302699964579</v>
      </c>
    </row>
    <row r="37" spans="1:49" x14ac:dyDescent="0.2">
      <c r="A37" s="8" t="s">
        <v>257</v>
      </c>
      <c r="B37" s="8"/>
      <c r="C37" s="3">
        <v>0.48699999999999999</v>
      </c>
      <c r="D37" s="4">
        <v>25258</v>
      </c>
      <c r="E37" s="2">
        <v>135.5</v>
      </c>
      <c r="F37" s="6">
        <v>88941298258</v>
      </c>
      <c r="G37" s="4">
        <v>10738958</v>
      </c>
      <c r="H37" s="2">
        <v>24.1</v>
      </c>
      <c r="I37" s="5">
        <v>0.4</v>
      </c>
      <c r="J37" s="3">
        <v>5.8400000000000001E-2</v>
      </c>
      <c r="K37" s="3">
        <v>0.64300000000000002</v>
      </c>
      <c r="L37" s="1">
        <v>24.77</v>
      </c>
      <c r="M37" s="1">
        <v>1</v>
      </c>
      <c r="N37" s="1">
        <v>1410</v>
      </c>
      <c r="O37" s="1">
        <v>38.5</v>
      </c>
      <c r="P37" s="34">
        <v>8282.1200000000008</v>
      </c>
      <c r="Q37" s="1">
        <v>0.76700000000000002</v>
      </c>
      <c r="R37" s="36">
        <v>55.7</v>
      </c>
      <c r="AU37">
        <f t="shared" si="0"/>
        <v>3.2096332435012682</v>
      </c>
      <c r="AV37">
        <f t="shared" si="1"/>
        <v>-0.916290731874155</v>
      </c>
      <c r="AW37">
        <f t="shared" si="2"/>
        <v>9.0218542532543484</v>
      </c>
    </row>
    <row r="38" spans="1:49" x14ac:dyDescent="0.2">
      <c r="A38" s="8" t="s">
        <v>261</v>
      </c>
      <c r="B38" s="8"/>
      <c r="C38" s="3">
        <v>0.222</v>
      </c>
      <c r="D38" s="4">
        <v>41155</v>
      </c>
      <c r="E38" s="2">
        <v>124.14</v>
      </c>
      <c r="F38" s="6">
        <v>107435665000</v>
      </c>
      <c r="G38" s="4">
        <v>17373662</v>
      </c>
      <c r="H38" s="2">
        <v>12.2</v>
      </c>
      <c r="I38" s="5">
        <v>2.46</v>
      </c>
      <c r="J38" s="3">
        <v>3.9699999999999999E-2</v>
      </c>
      <c r="K38" s="3">
        <v>0.68</v>
      </c>
      <c r="L38" s="1">
        <v>24.81</v>
      </c>
      <c r="M38" s="1">
        <v>1</v>
      </c>
      <c r="N38" s="1">
        <v>2274</v>
      </c>
      <c r="O38" s="1">
        <v>45.5</v>
      </c>
      <c r="P38" s="34">
        <v>6183.82</v>
      </c>
      <c r="Q38" s="1">
        <v>0.74</v>
      </c>
      <c r="R38" s="36">
        <v>40.6</v>
      </c>
      <c r="AU38">
        <f t="shared" si="0"/>
        <v>3.2112467977037098</v>
      </c>
      <c r="AV38">
        <f t="shared" si="1"/>
        <v>0.90016134994427144</v>
      </c>
      <c r="AW38">
        <f t="shared" si="2"/>
        <v>8.7296914824697627</v>
      </c>
    </row>
    <row r="39" spans="1:49" x14ac:dyDescent="0.2">
      <c r="A39" s="8" t="s">
        <v>265</v>
      </c>
      <c r="B39" s="8"/>
      <c r="C39" s="3">
        <v>3.7999999999999999E-2</v>
      </c>
      <c r="D39" s="4">
        <v>238560</v>
      </c>
      <c r="E39" s="2">
        <v>288.57</v>
      </c>
      <c r="F39" s="6">
        <v>303175127598</v>
      </c>
      <c r="G39" s="4">
        <v>100388073</v>
      </c>
      <c r="H39" s="2">
        <v>18.100000000000001</v>
      </c>
      <c r="I39" s="2"/>
      <c r="J39" s="3">
        <v>0.1076</v>
      </c>
      <c r="K39" s="3">
        <v>0.46400000000000002</v>
      </c>
      <c r="L39" s="1">
        <v>26.31</v>
      </c>
      <c r="M39" s="1">
        <v>1</v>
      </c>
      <c r="N39" s="1">
        <v>18.100000000000001</v>
      </c>
      <c r="O39" s="1"/>
      <c r="P39" s="34">
        <v>3020.03</v>
      </c>
      <c r="Q39" s="1">
        <v>0.73099999999999998</v>
      </c>
      <c r="R39" s="36">
        <v>31.1</v>
      </c>
      <c r="AU39">
        <f t="shared" si="0"/>
        <v>3.2699490950522012</v>
      </c>
      <c r="AW39">
        <f t="shared" si="2"/>
        <v>8.0130220440944093</v>
      </c>
    </row>
    <row r="40" spans="1:49" x14ac:dyDescent="0.2">
      <c r="A40" s="8" t="s">
        <v>270</v>
      </c>
      <c r="B40" s="8"/>
      <c r="C40" s="3">
        <v>0.76400000000000001</v>
      </c>
      <c r="D40" s="4">
        <v>7169</v>
      </c>
      <c r="E40" s="2">
        <v>111.23</v>
      </c>
      <c r="F40" s="6">
        <v>27022640000</v>
      </c>
      <c r="G40" s="4">
        <v>6453553</v>
      </c>
      <c r="H40" s="2">
        <v>11.8</v>
      </c>
      <c r="I40" s="5">
        <v>0.5</v>
      </c>
      <c r="J40" s="3">
        <v>4.1099999999999998E-2</v>
      </c>
      <c r="K40" s="3">
        <v>0.59099999999999997</v>
      </c>
      <c r="L40" s="1">
        <v>28.2</v>
      </c>
      <c r="M40" s="1">
        <v>1</v>
      </c>
      <c r="N40" s="1">
        <v>1784</v>
      </c>
      <c r="O40" s="1">
        <v>38.799999999999997</v>
      </c>
      <c r="P40" s="34">
        <v>4187.25</v>
      </c>
      <c r="Q40" s="1">
        <v>0.67500000000000004</v>
      </c>
      <c r="R40" s="36">
        <v>52</v>
      </c>
      <c r="AU40">
        <f t="shared" si="0"/>
        <v>3.3393219779440679</v>
      </c>
      <c r="AV40">
        <f t="shared" si="1"/>
        <v>-0.69314718055994529</v>
      </c>
      <c r="AW40">
        <f t="shared" si="2"/>
        <v>8.33979947285858</v>
      </c>
    </row>
    <row r="41" spans="1:49" x14ac:dyDescent="0.2">
      <c r="A41" s="8" t="s">
        <v>281</v>
      </c>
      <c r="B41" s="8"/>
      <c r="C41" s="3">
        <v>0.23100000000000001</v>
      </c>
      <c r="D41" s="4">
        <v>16590</v>
      </c>
      <c r="E41" s="2">
        <v>122.14</v>
      </c>
      <c r="F41" s="6">
        <v>31386949981</v>
      </c>
      <c r="G41" s="4">
        <v>1331824</v>
      </c>
      <c r="H41" s="2">
        <v>2.1</v>
      </c>
      <c r="I41" s="5">
        <v>3.14</v>
      </c>
      <c r="J41" s="3">
        <v>5.11E-2</v>
      </c>
      <c r="K41" s="3">
        <v>0.63600000000000001</v>
      </c>
      <c r="L41" s="1">
        <v>5.33</v>
      </c>
      <c r="M41" s="1">
        <v>0</v>
      </c>
      <c r="N41" s="1">
        <v>626</v>
      </c>
      <c r="O41" s="1">
        <v>30.7</v>
      </c>
      <c r="P41" s="34">
        <v>23566.89</v>
      </c>
      <c r="Q41" s="1">
        <v>0.89</v>
      </c>
      <c r="R41" s="36">
        <v>11.7</v>
      </c>
      <c r="AU41">
        <f t="shared" si="0"/>
        <v>1.6733512381777531</v>
      </c>
      <c r="AV41">
        <f t="shared" si="1"/>
        <v>1.144222799920162</v>
      </c>
      <c r="AW41">
        <f t="shared" si="2"/>
        <v>10.067598039833603</v>
      </c>
    </row>
    <row r="42" spans="1:49" x14ac:dyDescent="0.2">
      <c r="A42" s="8" t="s">
        <v>285</v>
      </c>
      <c r="B42" s="8"/>
      <c r="C42" s="2"/>
      <c r="D42" s="2"/>
      <c r="E42" s="2"/>
      <c r="F42" s="6">
        <v>3791304348</v>
      </c>
      <c r="G42" s="4">
        <v>1093238</v>
      </c>
      <c r="H42" s="2"/>
      <c r="I42" s="2"/>
      <c r="J42" s="2"/>
      <c r="K42" s="2"/>
      <c r="L42" s="1"/>
      <c r="M42" s="1"/>
      <c r="N42" s="1">
        <v>788</v>
      </c>
      <c r="O42" s="1">
        <v>54.6</v>
      </c>
      <c r="P42" s="34">
        <v>3467.96</v>
      </c>
      <c r="Q42" s="1">
        <v>0.59699999999999998</v>
      </c>
      <c r="R42" s="36">
        <v>71.900000000000006</v>
      </c>
      <c r="AW42">
        <f t="shared" si="2"/>
        <v>8.1513218038085409</v>
      </c>
    </row>
    <row r="43" spans="1:49" x14ac:dyDescent="0.2">
      <c r="A43" s="8" t="s">
        <v>287</v>
      </c>
      <c r="B43" s="8"/>
      <c r="C43" s="3">
        <v>0.36299999999999999</v>
      </c>
      <c r="D43" s="4">
        <v>14870</v>
      </c>
      <c r="E43" s="2">
        <v>143.86000000000001</v>
      </c>
      <c r="F43" s="6">
        <v>96107662398</v>
      </c>
      <c r="G43" s="4">
        <v>112078730</v>
      </c>
      <c r="H43" s="2">
        <v>39.1</v>
      </c>
      <c r="I43" s="2"/>
      <c r="J43" s="3">
        <v>2.0799999999999999E-2</v>
      </c>
      <c r="K43" s="3">
        <v>0.79600000000000004</v>
      </c>
      <c r="L43" s="1">
        <v>25.42</v>
      </c>
      <c r="M43" s="1">
        <v>1</v>
      </c>
      <c r="N43" s="1">
        <v>848</v>
      </c>
      <c r="O43" s="1">
        <v>35</v>
      </c>
      <c r="P43" s="34">
        <v>857.5</v>
      </c>
      <c r="Q43" s="1">
        <v>0.498</v>
      </c>
      <c r="R43" s="36">
        <v>62.4</v>
      </c>
      <c r="AU43">
        <f t="shared" si="0"/>
        <v>3.2355362657613083</v>
      </c>
      <c r="AW43">
        <f t="shared" si="2"/>
        <v>6.7540211790400946</v>
      </c>
    </row>
    <row r="44" spans="1:49" x14ac:dyDescent="0.2">
      <c r="A44" s="8" t="s">
        <v>292</v>
      </c>
      <c r="B44" s="8"/>
      <c r="C44" s="3">
        <v>0.23300000000000001</v>
      </c>
      <c r="D44" s="4">
        <v>2046</v>
      </c>
      <c r="E44" s="2">
        <v>132.30000000000001</v>
      </c>
      <c r="F44" s="6">
        <v>5535548972</v>
      </c>
      <c r="G44" s="4">
        <v>889953</v>
      </c>
      <c r="H44" s="2">
        <v>21.6</v>
      </c>
      <c r="I44" s="5">
        <v>1.28</v>
      </c>
      <c r="J44" s="3">
        <v>4.1000000000000002E-2</v>
      </c>
      <c r="K44" s="3">
        <v>0.57599999999999996</v>
      </c>
      <c r="L44" s="1">
        <v>26.42</v>
      </c>
      <c r="M44" s="1">
        <v>1</v>
      </c>
      <c r="N44" s="1">
        <v>2592</v>
      </c>
      <c r="O44" s="1">
        <v>30.7</v>
      </c>
      <c r="P44" s="34">
        <v>6220.05</v>
      </c>
      <c r="Q44" s="1">
        <v>0.73</v>
      </c>
      <c r="R44" s="36">
        <v>28.9</v>
      </c>
      <c r="AU44">
        <f t="shared" si="0"/>
        <v>3.2741212990941793</v>
      </c>
      <c r="AV44">
        <f t="shared" si="1"/>
        <v>0.24686007793152581</v>
      </c>
      <c r="AW44">
        <f t="shared" si="2"/>
        <v>8.7355332242861241</v>
      </c>
    </row>
    <row r="45" spans="1:49" x14ac:dyDescent="0.2">
      <c r="A45" s="8" t="s">
        <v>297</v>
      </c>
      <c r="B45" s="8"/>
      <c r="C45" s="3">
        <v>7.4999999999999997E-2</v>
      </c>
      <c r="D45" s="4">
        <v>45871</v>
      </c>
      <c r="E45" s="2">
        <v>112.33</v>
      </c>
      <c r="F45" s="6">
        <v>268761201365</v>
      </c>
      <c r="G45" s="4">
        <v>5520314</v>
      </c>
      <c r="H45" s="2">
        <v>1.4</v>
      </c>
      <c r="I45" s="2"/>
      <c r="J45" s="3">
        <v>6.59E-2</v>
      </c>
      <c r="K45" s="3">
        <v>0.59099999999999997</v>
      </c>
      <c r="L45" s="1">
        <v>-0.28999999999999998</v>
      </c>
      <c r="M45" s="1">
        <v>0</v>
      </c>
      <c r="N45" s="1">
        <v>536</v>
      </c>
      <c r="O45" s="1">
        <v>27.1</v>
      </c>
      <c r="P45" s="34">
        <v>48685.85</v>
      </c>
      <c r="Q45" s="1">
        <v>0.94</v>
      </c>
      <c r="R45" s="36">
        <v>14.5</v>
      </c>
      <c r="AW45">
        <f t="shared" si="2"/>
        <v>10.793143712436784</v>
      </c>
    </row>
    <row r="46" spans="1:49" x14ac:dyDescent="0.2">
      <c r="A46" s="8" t="s">
        <v>301</v>
      </c>
      <c r="B46" s="8"/>
      <c r="C46" s="3">
        <v>0.52400000000000002</v>
      </c>
      <c r="D46" s="4">
        <v>303276</v>
      </c>
      <c r="E46" s="2">
        <v>110.05</v>
      </c>
      <c r="F46" s="6">
        <v>2715518274227</v>
      </c>
      <c r="G46" s="4">
        <v>67059887</v>
      </c>
      <c r="H46" s="2">
        <v>3.4</v>
      </c>
      <c r="I46" s="5">
        <v>11.16</v>
      </c>
      <c r="J46" s="3">
        <v>8.43E-2</v>
      </c>
      <c r="K46" s="3">
        <v>0.55100000000000005</v>
      </c>
      <c r="L46" s="1">
        <v>12.81</v>
      </c>
      <c r="M46" s="1">
        <v>0</v>
      </c>
      <c r="N46" s="1">
        <v>867</v>
      </c>
      <c r="O46" s="1">
        <v>30.7</v>
      </c>
      <c r="P46" s="34">
        <v>40493.93</v>
      </c>
      <c r="Q46" s="1">
        <v>0.90300000000000002</v>
      </c>
      <c r="R46" s="35">
        <v>7.7</v>
      </c>
      <c r="AU46">
        <f t="shared" si="0"/>
        <v>2.550226115908643</v>
      </c>
      <c r="AV46">
        <f t="shared" si="1"/>
        <v>2.4123359569531648</v>
      </c>
      <c r="AW46">
        <f t="shared" si="2"/>
        <v>10.608907365318808</v>
      </c>
    </row>
    <row r="47" spans="1:49" x14ac:dyDescent="0.2">
      <c r="A47" s="8" t="s">
        <v>307</v>
      </c>
      <c r="B47" s="8"/>
      <c r="C47" s="3">
        <v>0.59799999999999998</v>
      </c>
      <c r="D47" s="2">
        <v>532</v>
      </c>
      <c r="E47" s="2">
        <v>172.73</v>
      </c>
      <c r="F47" s="6">
        <v>1763819048</v>
      </c>
      <c r="G47" s="4">
        <v>2347706</v>
      </c>
      <c r="H47" s="2">
        <v>39</v>
      </c>
      <c r="I47" s="5">
        <v>0.13</v>
      </c>
      <c r="J47" s="3">
        <v>9.06E-2</v>
      </c>
      <c r="K47" s="3">
        <v>0.59399999999999997</v>
      </c>
      <c r="L47" s="1">
        <v>30.92</v>
      </c>
      <c r="M47" s="1">
        <v>0</v>
      </c>
      <c r="N47" s="1">
        <v>836</v>
      </c>
      <c r="O47" s="1">
        <v>38.799999999999997</v>
      </c>
      <c r="P47" s="34">
        <v>751.29</v>
      </c>
      <c r="Q47" s="1">
        <v>0.5</v>
      </c>
      <c r="R47" s="36">
        <v>63.6</v>
      </c>
      <c r="AU47">
        <f t="shared" si="0"/>
        <v>3.4314032237192214</v>
      </c>
      <c r="AV47">
        <f t="shared" si="1"/>
        <v>-2.0402208285265546</v>
      </c>
      <c r="AW47">
        <f t="shared" si="2"/>
        <v>6.62179172902432</v>
      </c>
    </row>
    <row r="48" spans="1:49" x14ac:dyDescent="0.2">
      <c r="A48" s="8" t="s">
        <v>312</v>
      </c>
      <c r="B48" s="8"/>
      <c r="C48" s="3">
        <v>0.34499999999999997</v>
      </c>
      <c r="D48" s="4">
        <v>10128</v>
      </c>
      <c r="E48" s="2">
        <v>133.61000000000001</v>
      </c>
      <c r="F48" s="6">
        <v>17743195770</v>
      </c>
      <c r="G48" s="4">
        <v>3720382</v>
      </c>
      <c r="H48" s="2">
        <v>8.6999999999999993</v>
      </c>
      <c r="I48" s="5">
        <v>0.05</v>
      </c>
      <c r="J48" s="3">
        <v>0.14399999999999999</v>
      </c>
      <c r="K48" s="3">
        <v>0.68300000000000005</v>
      </c>
      <c r="L48" s="1">
        <v>8.34</v>
      </c>
      <c r="M48" s="1">
        <v>0</v>
      </c>
      <c r="N48" s="1">
        <v>1026</v>
      </c>
      <c r="O48" s="1">
        <v>34.200000000000003</v>
      </c>
      <c r="P48" s="34">
        <v>4769.1899999999996</v>
      </c>
      <c r="Q48" s="1">
        <v>0.80200000000000005</v>
      </c>
      <c r="R48" s="36">
        <v>39.5</v>
      </c>
      <c r="AU48">
        <f t="shared" si="0"/>
        <v>2.1210632163706555</v>
      </c>
      <c r="AV48">
        <f t="shared" si="1"/>
        <v>-2.9957322735539909</v>
      </c>
      <c r="AW48">
        <f t="shared" si="2"/>
        <v>8.4699317581420566</v>
      </c>
    </row>
    <row r="49" spans="1:49" x14ac:dyDescent="0.2">
      <c r="A49" s="8" t="s">
        <v>317</v>
      </c>
      <c r="B49" s="8"/>
      <c r="C49" s="3">
        <v>0.47699999999999998</v>
      </c>
      <c r="D49" s="4">
        <v>727973</v>
      </c>
      <c r="E49" s="2">
        <v>112.85</v>
      </c>
      <c r="F49" s="6">
        <v>3845630030824</v>
      </c>
      <c r="G49" s="4">
        <v>83132799</v>
      </c>
      <c r="H49" s="2">
        <v>3.1</v>
      </c>
      <c r="I49" s="5">
        <v>9.99</v>
      </c>
      <c r="J49" s="3">
        <v>3.04E-2</v>
      </c>
      <c r="K49" s="3">
        <v>0.60799999999999998</v>
      </c>
      <c r="L49" s="1">
        <v>9.8800000000000008</v>
      </c>
      <c r="M49" s="1">
        <v>0</v>
      </c>
      <c r="N49" s="1">
        <v>700</v>
      </c>
      <c r="O49" s="1">
        <v>31.7</v>
      </c>
      <c r="P49" s="34">
        <v>46258.879999999997</v>
      </c>
      <c r="Q49" s="1">
        <v>0.94199999999999995</v>
      </c>
      <c r="R49" s="35">
        <v>5.3</v>
      </c>
      <c r="AU49">
        <f t="shared" si="0"/>
        <v>2.2905125117597764</v>
      </c>
      <c r="AV49">
        <f t="shared" si="1"/>
        <v>2.3015845926604621</v>
      </c>
      <c r="AW49">
        <f t="shared" si="2"/>
        <v>10.74200872451093</v>
      </c>
    </row>
    <row r="50" spans="1:49" x14ac:dyDescent="0.2">
      <c r="A50" s="8" t="s">
        <v>320</v>
      </c>
      <c r="B50" s="8"/>
      <c r="C50" s="3">
        <v>0.69</v>
      </c>
      <c r="D50" s="4">
        <v>16670</v>
      </c>
      <c r="E50" s="2">
        <v>268.36</v>
      </c>
      <c r="F50" s="6">
        <v>66983634224</v>
      </c>
      <c r="G50" s="4">
        <v>30792608</v>
      </c>
      <c r="H50" s="2">
        <v>34.9</v>
      </c>
      <c r="I50" s="5">
        <v>0.27</v>
      </c>
      <c r="J50" s="3">
        <v>4.3299999999999998E-2</v>
      </c>
      <c r="K50" s="3">
        <v>0.67800000000000005</v>
      </c>
      <c r="L50" s="1">
        <v>29.42</v>
      </c>
      <c r="M50" s="1">
        <v>1</v>
      </c>
      <c r="N50" s="1">
        <v>1187</v>
      </c>
      <c r="O50" s="1">
        <v>43.5</v>
      </c>
      <c r="P50" s="34">
        <v>2175.3200000000002</v>
      </c>
      <c r="Q50" s="1">
        <v>0.63200000000000001</v>
      </c>
      <c r="R50" s="36">
        <v>41.4</v>
      </c>
      <c r="AU50">
        <f t="shared" si="0"/>
        <v>3.3816747151732915</v>
      </c>
      <c r="AV50">
        <f t="shared" si="1"/>
        <v>-1.3093333199837622</v>
      </c>
      <c r="AW50">
        <f t="shared" si="2"/>
        <v>7.6849310591375337</v>
      </c>
    </row>
    <row r="51" spans="1:49" x14ac:dyDescent="0.2">
      <c r="A51" s="8" t="s">
        <v>324</v>
      </c>
      <c r="B51" s="8"/>
      <c r="C51" s="3">
        <v>0.47599999999999998</v>
      </c>
      <c r="D51" s="4">
        <v>62434</v>
      </c>
      <c r="E51" s="2">
        <v>101.87</v>
      </c>
      <c r="F51" s="6">
        <v>209852761469</v>
      </c>
      <c r="G51" s="4">
        <v>10716322</v>
      </c>
      <c r="H51" s="2">
        <v>3.6</v>
      </c>
      <c r="I51" s="5">
        <v>4.46</v>
      </c>
      <c r="J51" s="3">
        <v>0.1724</v>
      </c>
      <c r="K51" s="3">
        <v>0.51800000000000002</v>
      </c>
      <c r="L51" s="1">
        <v>15.95</v>
      </c>
      <c r="M51" s="1">
        <v>0</v>
      </c>
      <c r="N51" s="1">
        <v>652</v>
      </c>
      <c r="O51" s="1">
        <v>33.6</v>
      </c>
      <c r="P51" s="34">
        <v>19582.54</v>
      </c>
      <c r="Q51" s="1">
        <v>0.88700000000000001</v>
      </c>
      <c r="R51" s="36">
        <v>7.7</v>
      </c>
      <c r="AU51">
        <f t="shared" si="0"/>
        <v>2.7694588292308535</v>
      </c>
      <c r="AV51">
        <f t="shared" si="1"/>
        <v>1.4951487660319727</v>
      </c>
      <c r="AW51">
        <f t="shared" si="2"/>
        <v>9.8823936318794203</v>
      </c>
    </row>
    <row r="52" spans="1:49" x14ac:dyDescent="0.2">
      <c r="A52" s="8" t="s">
        <v>328</v>
      </c>
      <c r="B52" s="8"/>
      <c r="C52" s="3">
        <v>0.23499999999999999</v>
      </c>
      <c r="D52" s="2">
        <v>268</v>
      </c>
      <c r="E52" s="2">
        <v>107.43</v>
      </c>
      <c r="F52" s="6">
        <v>1228170370</v>
      </c>
      <c r="G52" s="4">
        <v>112003</v>
      </c>
      <c r="H52" s="2">
        <v>13.7</v>
      </c>
      <c r="I52" s="2"/>
      <c r="J52" s="2"/>
      <c r="K52" s="2"/>
      <c r="L52" s="1"/>
      <c r="M52" s="1"/>
      <c r="N52" s="1">
        <v>2350</v>
      </c>
      <c r="O52" s="1"/>
      <c r="P52" s="34">
        <v>10965.51</v>
      </c>
      <c r="Q52" s="1">
        <v>0.79500000000000004</v>
      </c>
      <c r="R52" s="36">
        <v>26.8</v>
      </c>
      <c r="AW52">
        <f t="shared" si="2"/>
        <v>9.3025101713982625</v>
      </c>
    </row>
    <row r="53" spans="1:49" x14ac:dyDescent="0.2">
      <c r="A53" s="8" t="s">
        <v>331</v>
      </c>
      <c r="B53" s="8"/>
      <c r="C53" s="3">
        <v>0.36</v>
      </c>
      <c r="D53" s="4">
        <v>16777</v>
      </c>
      <c r="E53" s="2">
        <v>142.91999999999999</v>
      </c>
      <c r="F53" s="6">
        <v>76710385880</v>
      </c>
      <c r="G53" s="4">
        <v>16604026</v>
      </c>
      <c r="H53" s="2">
        <v>22.1</v>
      </c>
      <c r="I53" s="5">
        <v>1.6</v>
      </c>
      <c r="J53" s="3">
        <v>2.46E-2</v>
      </c>
      <c r="K53" s="3">
        <v>0.623</v>
      </c>
      <c r="L53" s="1">
        <v>23.95</v>
      </c>
      <c r="M53" s="1">
        <v>1</v>
      </c>
      <c r="N53" s="1">
        <v>1996</v>
      </c>
      <c r="O53" s="1">
        <v>48.3</v>
      </c>
      <c r="P53" s="34">
        <v>4619.99</v>
      </c>
      <c r="Q53" s="1">
        <v>0.627</v>
      </c>
      <c r="R53" s="36">
        <v>62.7</v>
      </c>
      <c r="AU53">
        <f t="shared" si="0"/>
        <v>3.1759683238569241</v>
      </c>
      <c r="AV53">
        <f t="shared" si="1"/>
        <v>0.47000362924573563</v>
      </c>
      <c r="AW53">
        <f t="shared" si="2"/>
        <v>8.4381478195712774</v>
      </c>
    </row>
    <row r="54" spans="1:49" x14ac:dyDescent="0.2">
      <c r="A54" s="8" t="s">
        <v>335</v>
      </c>
      <c r="B54" s="8"/>
      <c r="C54" s="3">
        <v>0.59</v>
      </c>
      <c r="D54" s="4">
        <v>2996</v>
      </c>
      <c r="E54" s="2">
        <v>262.95</v>
      </c>
      <c r="F54" s="6">
        <v>13590281809</v>
      </c>
      <c r="G54" s="4">
        <v>12771246</v>
      </c>
      <c r="H54" s="2">
        <v>64.900000000000006</v>
      </c>
      <c r="I54" s="2"/>
      <c r="J54" s="3">
        <v>4.2999999999999997E-2</v>
      </c>
      <c r="K54" s="3">
        <v>0.61499999999999999</v>
      </c>
      <c r="L54" s="1">
        <v>27.83</v>
      </c>
      <c r="M54" s="1">
        <v>1</v>
      </c>
      <c r="N54" s="1">
        <v>1651</v>
      </c>
      <c r="O54" s="1">
        <v>29.6</v>
      </c>
      <c r="P54" s="34">
        <v>1064.1300000000001</v>
      </c>
      <c r="Q54" s="1">
        <v>0.46500000000000002</v>
      </c>
      <c r="R54" s="36">
        <v>76.599999999999994</v>
      </c>
      <c r="AU54">
        <f t="shared" si="0"/>
        <v>3.3261145755377992</v>
      </c>
      <c r="AW54">
        <f t="shared" si="2"/>
        <v>6.9699128428892942</v>
      </c>
    </row>
    <row r="55" spans="1:49" x14ac:dyDescent="0.2">
      <c r="A55" s="8" t="s">
        <v>340</v>
      </c>
      <c r="B55" s="8"/>
      <c r="C55" s="3">
        <v>0.57999999999999996</v>
      </c>
      <c r="D55" s="2">
        <v>293</v>
      </c>
      <c r="E55" s="2">
        <v>111.65</v>
      </c>
      <c r="F55" s="6">
        <v>1340389411</v>
      </c>
      <c r="G55" s="4">
        <v>1920922</v>
      </c>
      <c r="H55" s="2">
        <v>54</v>
      </c>
      <c r="I55" s="5">
        <v>0.16</v>
      </c>
      <c r="J55" s="3">
        <v>2.47E-2</v>
      </c>
      <c r="K55" s="3">
        <v>0.72</v>
      </c>
      <c r="L55" s="1"/>
      <c r="M55" s="1"/>
      <c r="N55" s="1">
        <v>1577</v>
      </c>
      <c r="O55" s="1">
        <v>34.799999999999997</v>
      </c>
      <c r="P55" s="34">
        <v>697.78</v>
      </c>
      <c r="Q55" s="1">
        <v>0.48299999999999998</v>
      </c>
      <c r="R55" s="36">
        <v>80.900000000000006</v>
      </c>
      <c r="AV55">
        <f t="shared" si="1"/>
        <v>-1.8325814637483102</v>
      </c>
      <c r="AW55">
        <f t="shared" si="2"/>
        <v>6.5479038668343295</v>
      </c>
    </row>
    <row r="56" spans="1:49" x14ac:dyDescent="0.2">
      <c r="A56" s="8" t="s">
        <v>347</v>
      </c>
      <c r="B56" s="8"/>
      <c r="C56" s="3">
        <v>0.66800000000000004</v>
      </c>
      <c r="D56" s="4">
        <v>2978</v>
      </c>
      <c r="E56" s="2">
        <v>179.29</v>
      </c>
      <c r="F56" s="6">
        <v>8498981821</v>
      </c>
      <c r="G56" s="4">
        <v>11263077</v>
      </c>
      <c r="H56" s="2">
        <v>49.5</v>
      </c>
      <c r="I56" s="5">
        <v>0.25</v>
      </c>
      <c r="J56" s="3">
        <v>0.13780000000000001</v>
      </c>
      <c r="K56" s="3">
        <v>0.67200000000000004</v>
      </c>
      <c r="L56" s="1">
        <v>23.45</v>
      </c>
      <c r="M56" s="1">
        <v>1</v>
      </c>
      <c r="N56" s="1">
        <v>1440</v>
      </c>
      <c r="O56" s="1">
        <v>41.1</v>
      </c>
      <c r="P56" s="34">
        <v>754.59</v>
      </c>
      <c r="Q56" s="1">
        <v>0.53500000000000003</v>
      </c>
      <c r="R56" s="36">
        <v>87.4</v>
      </c>
      <c r="AU56">
        <f t="shared" si="0"/>
        <v>3.1548704948922883</v>
      </c>
      <c r="AV56">
        <f t="shared" si="1"/>
        <v>-1.3862943611198906</v>
      </c>
      <c r="AW56">
        <f t="shared" si="2"/>
        <v>6.6261745553883324</v>
      </c>
    </row>
    <row r="57" spans="1:49" x14ac:dyDescent="0.2">
      <c r="A57" s="8" t="s">
        <v>353</v>
      </c>
      <c r="B57" s="8"/>
      <c r="C57" s="3">
        <v>0.28899999999999998</v>
      </c>
      <c r="D57" s="4">
        <v>9813</v>
      </c>
      <c r="E57" s="2">
        <v>150.34</v>
      </c>
      <c r="F57" s="6">
        <v>25095395475</v>
      </c>
      <c r="G57" s="4">
        <v>9746117</v>
      </c>
      <c r="H57" s="2">
        <v>15.1</v>
      </c>
      <c r="I57" s="5">
        <v>1.01</v>
      </c>
      <c r="J57" s="3">
        <v>5.3900000000000003E-2</v>
      </c>
      <c r="K57" s="3">
        <v>0.68799999999999994</v>
      </c>
      <c r="L57" s="1">
        <v>24.22</v>
      </c>
      <c r="M57" s="1">
        <v>1</v>
      </c>
      <c r="N57" s="1">
        <v>1976</v>
      </c>
      <c r="O57" s="1">
        <v>48.2</v>
      </c>
      <c r="P57" s="34">
        <v>2574.91</v>
      </c>
      <c r="Q57" s="1">
        <v>0.621</v>
      </c>
      <c r="R57" s="36">
        <v>58.4</v>
      </c>
      <c r="AU57">
        <f t="shared" si="0"/>
        <v>3.1871787381249463</v>
      </c>
      <c r="AV57">
        <f t="shared" si="1"/>
        <v>9.950330853168092E-3</v>
      </c>
      <c r="AW57">
        <f t="shared" si="2"/>
        <v>7.8535698610307092</v>
      </c>
    </row>
    <row r="58" spans="1:49" x14ac:dyDescent="0.2">
      <c r="A58" s="8" t="s">
        <v>357</v>
      </c>
      <c r="B58" s="8"/>
      <c r="C58" s="3">
        <v>0.58399999999999996</v>
      </c>
      <c r="D58" s="4">
        <v>45537</v>
      </c>
      <c r="E58" s="2">
        <v>121.64</v>
      </c>
      <c r="F58" s="6">
        <v>160967157504</v>
      </c>
      <c r="G58" s="4">
        <v>9769949</v>
      </c>
      <c r="H58" s="2">
        <v>3.6</v>
      </c>
      <c r="I58" s="5">
        <v>2.62</v>
      </c>
      <c r="J58" s="3">
        <v>3.4000000000000002E-2</v>
      </c>
      <c r="K58" s="3">
        <v>0.56499999999999995</v>
      </c>
      <c r="L58" s="1">
        <v>12.39</v>
      </c>
      <c r="M58" s="1">
        <v>0</v>
      </c>
      <c r="N58" s="1">
        <v>589</v>
      </c>
      <c r="O58" s="1">
        <v>29.7</v>
      </c>
      <c r="P58" s="34">
        <v>16475.740000000002</v>
      </c>
      <c r="Q58" s="1">
        <v>0.84599999999999997</v>
      </c>
      <c r="R58" s="36">
        <v>15.4</v>
      </c>
      <c r="AU58">
        <f t="shared" si="0"/>
        <v>2.5168896956410509</v>
      </c>
      <c r="AV58">
        <f t="shared" si="1"/>
        <v>0.96317431777300555</v>
      </c>
      <c r="AW58">
        <f t="shared" si="2"/>
        <v>9.7096442749022032</v>
      </c>
    </row>
    <row r="59" spans="1:49" x14ac:dyDescent="0.2">
      <c r="A59" s="8" t="s">
        <v>362</v>
      </c>
      <c r="B59" s="8"/>
      <c r="C59" s="3">
        <v>0.187</v>
      </c>
      <c r="D59" s="4">
        <v>2065</v>
      </c>
      <c r="E59" s="2">
        <v>129</v>
      </c>
      <c r="F59" s="6">
        <v>24188035739</v>
      </c>
      <c r="G59" s="4">
        <v>361313</v>
      </c>
      <c r="H59" s="2">
        <v>1.5</v>
      </c>
      <c r="I59" s="2"/>
      <c r="J59" s="3">
        <v>2.8400000000000002E-2</v>
      </c>
      <c r="K59" s="3">
        <v>0.75</v>
      </c>
      <c r="L59" s="1">
        <v>0.93</v>
      </c>
      <c r="M59" s="1">
        <v>0</v>
      </c>
      <c r="N59" s="1">
        <v>1940</v>
      </c>
      <c r="O59" s="1">
        <v>26.1</v>
      </c>
      <c r="P59" s="34">
        <v>66944.83</v>
      </c>
      <c r="Q59" s="1">
        <v>0.95899999999999996</v>
      </c>
      <c r="R59" s="36">
        <v>8.1999999999999993</v>
      </c>
      <c r="AU59">
        <f t="shared" si="0"/>
        <v>-7.2570692834835374E-2</v>
      </c>
      <c r="AW59">
        <f t="shared" si="2"/>
        <v>11.111624126330243</v>
      </c>
    </row>
    <row r="60" spans="1:49" x14ac:dyDescent="0.2">
      <c r="A60" s="8" t="s">
        <v>373</v>
      </c>
      <c r="B60" s="8"/>
      <c r="C60" s="3">
        <v>0.315</v>
      </c>
      <c r="D60" s="4">
        <v>563325</v>
      </c>
      <c r="E60" s="2">
        <v>151.18</v>
      </c>
      <c r="F60" s="6">
        <v>1119190780753</v>
      </c>
      <c r="G60" s="4">
        <v>270203917</v>
      </c>
      <c r="H60" s="2">
        <v>21.1</v>
      </c>
      <c r="I60" s="5">
        <v>0.48</v>
      </c>
      <c r="J60" s="3">
        <v>4.6899999999999997E-2</v>
      </c>
      <c r="K60" s="3">
        <v>0.67500000000000004</v>
      </c>
      <c r="L60" s="1">
        <v>26.94</v>
      </c>
      <c r="M60" s="1">
        <v>1</v>
      </c>
      <c r="N60" s="1">
        <v>2702</v>
      </c>
      <c r="O60" s="1">
        <v>37.9</v>
      </c>
      <c r="P60" s="34">
        <v>4142.0200000000004</v>
      </c>
      <c r="Q60" s="1">
        <v>0.70499999999999996</v>
      </c>
      <c r="R60" s="36">
        <v>6</v>
      </c>
      <c r="AU60">
        <f t="shared" si="0"/>
        <v>3.2936121709822181</v>
      </c>
      <c r="AV60">
        <f t="shared" si="1"/>
        <v>-0.73396917508020043</v>
      </c>
      <c r="AW60">
        <f t="shared" si="2"/>
        <v>8.3289388705290968</v>
      </c>
    </row>
    <row r="61" spans="1:49" x14ac:dyDescent="0.2">
      <c r="A61" s="8" t="s">
        <v>379</v>
      </c>
      <c r="B61" s="8"/>
      <c r="C61" s="3">
        <v>0.28199999999999997</v>
      </c>
      <c r="D61" s="4">
        <v>661710</v>
      </c>
      <c r="E61" s="2">
        <v>550.92999999999995</v>
      </c>
      <c r="F61" s="6">
        <v>445345282123</v>
      </c>
      <c r="G61" s="4">
        <v>82913906</v>
      </c>
      <c r="H61" s="2">
        <v>12.4</v>
      </c>
      <c r="I61" s="5">
        <v>1.58</v>
      </c>
      <c r="J61" s="3">
        <v>0.1138</v>
      </c>
      <c r="K61" s="3">
        <v>0.44700000000000001</v>
      </c>
      <c r="L61" s="1">
        <v>19.7</v>
      </c>
      <c r="M61" s="1">
        <v>0</v>
      </c>
      <c r="N61" s="1">
        <v>228</v>
      </c>
      <c r="O61" s="1">
        <v>40.9</v>
      </c>
      <c r="P61" s="34">
        <v>5371.18</v>
      </c>
      <c r="Q61" s="1">
        <v>0.77400000000000002</v>
      </c>
      <c r="R61" s="36">
        <v>44.2</v>
      </c>
      <c r="AU61">
        <f t="shared" si="0"/>
        <v>2.9806186357439426</v>
      </c>
      <c r="AV61">
        <f t="shared" si="1"/>
        <v>0.45742484703887548</v>
      </c>
      <c r="AW61">
        <f t="shared" si="2"/>
        <v>8.5888029026561341</v>
      </c>
    </row>
    <row r="62" spans="1:49" x14ac:dyDescent="0.2">
      <c r="A62" s="8" t="s">
        <v>388</v>
      </c>
      <c r="B62" s="8"/>
      <c r="C62" s="3">
        <v>0.64500000000000002</v>
      </c>
      <c r="D62" s="4">
        <v>37711</v>
      </c>
      <c r="E62" s="2">
        <v>106.58</v>
      </c>
      <c r="F62" s="6">
        <v>388698711348</v>
      </c>
      <c r="G62" s="4">
        <v>5007069</v>
      </c>
      <c r="H62" s="2">
        <v>3.1</v>
      </c>
      <c r="I62" s="5">
        <v>10.79</v>
      </c>
      <c r="J62" s="3">
        <v>4.9299999999999997E-2</v>
      </c>
      <c r="K62" s="3">
        <v>0.621</v>
      </c>
      <c r="L62" s="1">
        <v>11.38</v>
      </c>
      <c r="M62" s="1">
        <v>0</v>
      </c>
      <c r="N62" s="1">
        <v>1118</v>
      </c>
      <c r="O62" s="1">
        <v>29.2</v>
      </c>
      <c r="P62" s="34">
        <v>77629.990000000005</v>
      </c>
      <c r="Q62" s="1">
        <v>0.94499999999999995</v>
      </c>
      <c r="R62" s="36">
        <v>6.5</v>
      </c>
      <c r="AU62">
        <f t="shared" si="0"/>
        <v>2.4318574286981849</v>
      </c>
      <c r="AV62">
        <f t="shared" si="1"/>
        <v>2.3786197792700432</v>
      </c>
      <c r="AW62">
        <f t="shared" si="2"/>
        <v>11.259709100583539</v>
      </c>
    </row>
    <row r="63" spans="1:49" x14ac:dyDescent="0.2">
      <c r="A63" s="8" t="s">
        <v>392</v>
      </c>
      <c r="B63" s="8"/>
      <c r="C63" s="3">
        <v>0.246</v>
      </c>
      <c r="D63" s="4">
        <v>65166</v>
      </c>
      <c r="E63" s="2">
        <v>108.15</v>
      </c>
      <c r="F63" s="6">
        <v>395098666122</v>
      </c>
      <c r="G63" s="4">
        <v>9053300</v>
      </c>
      <c r="H63" s="2">
        <v>3</v>
      </c>
      <c r="I63" s="5">
        <v>7.58</v>
      </c>
      <c r="J63" s="3">
        <v>3.8600000000000002E-2</v>
      </c>
      <c r="K63" s="3">
        <v>0.64</v>
      </c>
      <c r="L63" s="1">
        <v>21.39</v>
      </c>
      <c r="M63" s="1">
        <v>1</v>
      </c>
      <c r="N63" s="1">
        <v>435</v>
      </c>
      <c r="O63" s="1">
        <v>38.6</v>
      </c>
      <c r="P63" s="34">
        <v>43641.4</v>
      </c>
      <c r="Q63" s="1">
        <v>0.91900000000000004</v>
      </c>
      <c r="R63" s="36">
        <v>15.5</v>
      </c>
      <c r="AU63">
        <f t="shared" si="0"/>
        <v>3.0629235230943141</v>
      </c>
      <c r="AV63">
        <f t="shared" si="1"/>
        <v>2.0255131996542803</v>
      </c>
      <c r="AW63">
        <f t="shared" si="2"/>
        <v>10.683761520092379</v>
      </c>
    </row>
    <row r="64" spans="1:49" x14ac:dyDescent="0.2">
      <c r="A64" s="8" t="s">
        <v>397</v>
      </c>
      <c r="B64" s="8"/>
      <c r="C64" s="3">
        <v>0.432</v>
      </c>
      <c r="D64" s="4">
        <v>320411</v>
      </c>
      <c r="E64" s="2">
        <v>110.62</v>
      </c>
      <c r="F64" s="6">
        <v>2001244392042</v>
      </c>
      <c r="G64" s="4">
        <v>60297396</v>
      </c>
      <c r="H64" s="2">
        <v>2.6</v>
      </c>
      <c r="I64" s="2"/>
      <c r="J64" s="3">
        <v>9.8900000000000002E-2</v>
      </c>
      <c r="K64" s="3">
        <v>0.496</v>
      </c>
      <c r="L64" s="1">
        <v>15.04</v>
      </c>
      <c r="M64" s="1">
        <v>0</v>
      </c>
      <c r="N64" s="1">
        <v>832</v>
      </c>
      <c r="O64" s="1">
        <v>35.200000000000003</v>
      </c>
      <c r="P64" s="34">
        <v>33189.57</v>
      </c>
      <c r="Q64" s="1">
        <v>0.89500000000000002</v>
      </c>
      <c r="R64" s="36">
        <v>7.3</v>
      </c>
      <c r="AU64">
        <f t="shared" si="0"/>
        <v>2.7107133185216936</v>
      </c>
      <c r="AW64">
        <f t="shared" si="2"/>
        <v>10.409990948920543</v>
      </c>
    </row>
    <row r="65" spans="1:49" x14ac:dyDescent="0.2">
      <c r="A65" s="8" t="s">
        <v>400</v>
      </c>
      <c r="B65" s="8"/>
      <c r="C65" s="3">
        <v>0.41</v>
      </c>
      <c r="D65" s="4">
        <v>8225</v>
      </c>
      <c r="E65" s="2">
        <v>162.47</v>
      </c>
      <c r="F65" s="6">
        <v>16458071068</v>
      </c>
      <c r="G65" s="4">
        <v>2948279</v>
      </c>
      <c r="H65" s="2">
        <v>12.4</v>
      </c>
      <c r="I65" s="5">
        <v>1.33</v>
      </c>
      <c r="J65" s="3">
        <v>0.08</v>
      </c>
      <c r="K65" s="3">
        <v>0.66</v>
      </c>
      <c r="L65" s="1">
        <v>27.71</v>
      </c>
      <c r="M65" s="1">
        <v>1</v>
      </c>
      <c r="N65" s="1">
        <v>2051</v>
      </c>
      <c r="O65" s="1"/>
      <c r="P65" s="34">
        <v>5582.26</v>
      </c>
      <c r="Q65" s="1">
        <v>0.70899999999999996</v>
      </c>
      <c r="R65" s="36">
        <v>59.1</v>
      </c>
      <c r="AU65">
        <f t="shared" si="0"/>
        <v>3.3217933588748871</v>
      </c>
      <c r="AV65">
        <f t="shared" si="1"/>
        <v>0.28517894223366247</v>
      </c>
      <c r="AW65">
        <f t="shared" si="2"/>
        <v>8.6273489912988843</v>
      </c>
    </row>
    <row r="66" spans="1:49" x14ac:dyDescent="0.2">
      <c r="A66" s="8" t="s">
        <v>405</v>
      </c>
      <c r="B66" s="8"/>
      <c r="C66" s="3">
        <v>0.123</v>
      </c>
      <c r="D66" s="4">
        <v>1135886</v>
      </c>
      <c r="E66" s="2">
        <v>105.48</v>
      </c>
      <c r="F66" s="6">
        <v>5081769542380</v>
      </c>
      <c r="G66" s="4">
        <v>126226568</v>
      </c>
      <c r="H66" s="2">
        <v>1.8</v>
      </c>
      <c r="I66" s="5">
        <v>6.77</v>
      </c>
      <c r="J66" s="3">
        <v>2.29E-2</v>
      </c>
      <c r="K66" s="3">
        <v>0.61699999999999999</v>
      </c>
      <c r="L66" s="1">
        <v>12.45</v>
      </c>
      <c r="M66" s="1">
        <v>0</v>
      </c>
      <c r="N66" s="1">
        <v>1668</v>
      </c>
      <c r="O66" s="1">
        <v>32.9</v>
      </c>
      <c r="P66" s="34">
        <v>40259.11</v>
      </c>
      <c r="Q66" s="1">
        <v>0.92500000000000004</v>
      </c>
      <c r="R66" s="36">
        <v>5.7</v>
      </c>
      <c r="AU66">
        <f t="shared" si="0"/>
        <v>2.5217206229107165</v>
      </c>
      <c r="AV66">
        <f t="shared" si="1"/>
        <v>1.9125010869241836</v>
      </c>
      <c r="AW66">
        <f t="shared" si="2"/>
        <v>10.603091592640443</v>
      </c>
    </row>
    <row r="67" spans="1:49" x14ac:dyDescent="0.2">
      <c r="A67" s="8" t="s">
        <v>412</v>
      </c>
      <c r="B67" s="8"/>
      <c r="C67" s="3">
        <v>0.80400000000000005</v>
      </c>
      <c r="D67" s="4">
        <v>247207</v>
      </c>
      <c r="E67" s="2">
        <v>182.75</v>
      </c>
      <c r="F67" s="6">
        <v>180161741180</v>
      </c>
      <c r="G67" s="4">
        <v>18513930</v>
      </c>
      <c r="H67" s="2">
        <v>8.8000000000000007</v>
      </c>
      <c r="I67" s="5">
        <v>0.41</v>
      </c>
      <c r="J67" s="3">
        <v>4.5900000000000003E-2</v>
      </c>
      <c r="K67" s="3">
        <v>0.68799999999999994</v>
      </c>
      <c r="L67" s="1">
        <v>8.56</v>
      </c>
      <c r="M67" s="1">
        <v>0</v>
      </c>
      <c r="N67" s="1">
        <v>250</v>
      </c>
      <c r="O67" s="1">
        <v>27.8</v>
      </c>
      <c r="P67" s="34">
        <v>9731.15</v>
      </c>
      <c r="Q67" s="1">
        <v>0.81100000000000005</v>
      </c>
      <c r="R67" s="36">
        <v>3.2</v>
      </c>
      <c r="AU67">
        <f t="shared" ref="AU67:AU130" si="3">LN(L67)</f>
        <v>2.1471001901536506</v>
      </c>
      <c r="AV67">
        <f t="shared" ref="AV67:AV130" si="4">LN(I67)</f>
        <v>-0.89159811928378363</v>
      </c>
      <c r="AW67">
        <f t="shared" ref="AW67:AW130" si="5">LN(P67)</f>
        <v>9.1830873593573816</v>
      </c>
    </row>
    <row r="68" spans="1:49" x14ac:dyDescent="0.2">
      <c r="A68" s="8" t="s">
        <v>417</v>
      </c>
      <c r="B68" s="8"/>
      <c r="C68" s="3">
        <v>0.48499999999999999</v>
      </c>
      <c r="D68" s="4">
        <v>17910</v>
      </c>
      <c r="E68" s="2">
        <v>180.51</v>
      </c>
      <c r="F68" s="6">
        <v>95503088538</v>
      </c>
      <c r="G68" s="4">
        <v>52573973</v>
      </c>
      <c r="H68" s="2">
        <v>30.6</v>
      </c>
      <c r="I68" s="5">
        <v>0.25</v>
      </c>
      <c r="J68" s="3">
        <v>2.64E-2</v>
      </c>
      <c r="K68" s="3">
        <v>0.747</v>
      </c>
      <c r="L68" s="1">
        <v>24.82</v>
      </c>
      <c r="M68" s="1">
        <v>1</v>
      </c>
      <c r="N68" s="1">
        <v>630</v>
      </c>
      <c r="O68" s="1">
        <v>38.700000000000003</v>
      </c>
      <c r="P68" s="34">
        <v>1816.55</v>
      </c>
      <c r="Q68" s="1">
        <v>0.57499999999999996</v>
      </c>
      <c r="R68" s="36">
        <v>73.8</v>
      </c>
      <c r="AU68">
        <f t="shared" si="3"/>
        <v>3.2116497797764612</v>
      </c>
      <c r="AV68">
        <f t="shared" si="4"/>
        <v>-1.3862943611198906</v>
      </c>
      <c r="AW68">
        <f t="shared" si="5"/>
        <v>7.5046943767434895</v>
      </c>
    </row>
    <row r="69" spans="1:49" x14ac:dyDescent="0.2">
      <c r="A69" s="8" t="s">
        <v>422</v>
      </c>
      <c r="B69" s="8"/>
      <c r="C69" s="3">
        <v>0.42</v>
      </c>
      <c r="D69" s="2">
        <v>66</v>
      </c>
      <c r="E69" s="2">
        <v>99.55</v>
      </c>
      <c r="F69" s="6">
        <v>194647202</v>
      </c>
      <c r="G69" s="4">
        <v>117606</v>
      </c>
      <c r="H69" s="2">
        <v>41.2</v>
      </c>
      <c r="I69" s="2"/>
      <c r="J69" s="2"/>
      <c r="K69" s="2"/>
      <c r="L69" s="1"/>
      <c r="M69" s="1"/>
      <c r="N69" s="1"/>
      <c r="O69" s="1">
        <v>27.8</v>
      </c>
      <c r="P69" s="34">
        <v>1655.08</v>
      </c>
      <c r="Q69" s="1">
        <v>0.624</v>
      </c>
      <c r="R69" s="36">
        <v>45.2</v>
      </c>
      <c r="AW69">
        <f t="shared" si="5"/>
        <v>7.4116046250114822</v>
      </c>
    </row>
    <row r="70" spans="1:49" x14ac:dyDescent="0.2">
      <c r="A70" s="8" t="s">
        <v>425</v>
      </c>
      <c r="B70" s="8"/>
      <c r="C70" s="3">
        <v>8.4000000000000005E-2</v>
      </c>
      <c r="D70" s="4">
        <v>98734</v>
      </c>
      <c r="E70" s="2">
        <v>126.6</v>
      </c>
      <c r="F70" s="6">
        <v>134761198946</v>
      </c>
      <c r="G70" s="4">
        <v>4207083</v>
      </c>
      <c r="H70" s="2">
        <v>6.7</v>
      </c>
      <c r="I70" s="5">
        <v>0.95</v>
      </c>
      <c r="J70" s="3">
        <v>2.18E-2</v>
      </c>
      <c r="K70" s="3">
        <v>0.73499999999999999</v>
      </c>
      <c r="L70" s="1">
        <v>28</v>
      </c>
      <c r="M70" s="1">
        <v>1</v>
      </c>
      <c r="N70" s="1">
        <v>121</v>
      </c>
      <c r="O70" s="1"/>
      <c r="P70" s="34">
        <v>32031.98</v>
      </c>
      <c r="Q70" s="1">
        <v>0.83099999999999996</v>
      </c>
      <c r="R70" s="36">
        <v>12.8</v>
      </c>
      <c r="AU70">
        <f t="shared" si="3"/>
        <v>3.3322045101752038</v>
      </c>
      <c r="AV70">
        <f t="shared" si="4"/>
        <v>-5.1293294387550578E-2</v>
      </c>
      <c r="AW70">
        <f t="shared" si="5"/>
        <v>10.374490057739127</v>
      </c>
    </row>
    <row r="71" spans="1:49" x14ac:dyDescent="0.2">
      <c r="A71" s="8" t="s">
        <v>429</v>
      </c>
      <c r="B71" s="8"/>
      <c r="C71" s="3">
        <v>0.55000000000000004</v>
      </c>
      <c r="D71" s="4">
        <v>9787</v>
      </c>
      <c r="E71" s="2">
        <v>155.68</v>
      </c>
      <c r="F71" s="6">
        <v>8454619608</v>
      </c>
      <c r="G71" s="4">
        <v>6456900</v>
      </c>
      <c r="H71" s="2">
        <v>16.899999999999999</v>
      </c>
      <c r="I71" s="5">
        <v>0.09</v>
      </c>
      <c r="J71" s="3">
        <v>6.3299999999999995E-2</v>
      </c>
      <c r="K71" s="3">
        <v>0.59799999999999998</v>
      </c>
      <c r="L71" s="1">
        <v>4.0199999999999996</v>
      </c>
      <c r="M71" s="1">
        <v>0</v>
      </c>
      <c r="N71" s="1">
        <v>533</v>
      </c>
      <c r="O71" s="1">
        <v>29</v>
      </c>
      <c r="P71" s="34">
        <v>1309.3900000000001</v>
      </c>
      <c r="Q71" s="1">
        <v>0.69199999999999995</v>
      </c>
      <c r="R71" s="36">
        <v>6.9</v>
      </c>
      <c r="AU71">
        <f t="shared" si="3"/>
        <v>1.3912819026309295</v>
      </c>
      <c r="AV71">
        <f t="shared" si="4"/>
        <v>-2.4079456086518722</v>
      </c>
      <c r="AW71">
        <f t="shared" si="5"/>
        <v>7.1773166588921402</v>
      </c>
    </row>
    <row r="72" spans="1:49" x14ac:dyDescent="0.2">
      <c r="A72" s="8" t="s">
        <v>433</v>
      </c>
      <c r="B72" s="8"/>
      <c r="C72" s="3">
        <v>0.10299999999999999</v>
      </c>
      <c r="D72" s="4">
        <v>17763</v>
      </c>
      <c r="E72" s="2">
        <v>135.87</v>
      </c>
      <c r="F72" s="6">
        <v>18173839128</v>
      </c>
      <c r="G72" s="4">
        <v>7169455</v>
      </c>
      <c r="H72" s="2">
        <v>37.6</v>
      </c>
      <c r="I72" s="5">
        <v>0.83</v>
      </c>
      <c r="J72" s="3">
        <v>6.3E-3</v>
      </c>
      <c r="K72" s="3">
        <v>0.78500000000000003</v>
      </c>
      <c r="L72" s="1">
        <v>24.36</v>
      </c>
      <c r="M72" s="1">
        <v>1</v>
      </c>
      <c r="N72" s="1">
        <v>1834</v>
      </c>
      <c r="O72" s="1">
        <v>38.799999999999997</v>
      </c>
      <c r="P72" s="34">
        <v>2534.9</v>
      </c>
      <c r="Q72" s="1">
        <v>0.60699999999999998</v>
      </c>
      <c r="R72" s="36">
        <v>37.1</v>
      </c>
      <c r="AU72">
        <f t="shared" si="3"/>
        <v>3.1929424428416961</v>
      </c>
      <c r="AV72">
        <f t="shared" si="4"/>
        <v>-0.18632957819149348</v>
      </c>
      <c r="AW72">
        <f t="shared" si="5"/>
        <v>7.8379094675154457</v>
      </c>
    </row>
    <row r="73" spans="1:49" x14ac:dyDescent="0.2">
      <c r="A73" s="8" t="s">
        <v>438</v>
      </c>
      <c r="B73" s="8"/>
      <c r="C73" s="3">
        <v>0.311</v>
      </c>
      <c r="D73" s="4">
        <v>7004</v>
      </c>
      <c r="E73" s="2">
        <v>116.86</v>
      </c>
      <c r="F73" s="6">
        <v>34117202555</v>
      </c>
      <c r="G73" s="4">
        <v>1912789</v>
      </c>
      <c r="H73" s="2">
        <v>3.3</v>
      </c>
      <c r="I73" s="5">
        <v>2.8</v>
      </c>
      <c r="J73" s="3">
        <v>6.5199999999999994E-2</v>
      </c>
      <c r="K73" s="3">
        <v>0.61399999999999999</v>
      </c>
      <c r="L73" s="1">
        <v>6.38</v>
      </c>
      <c r="M73" s="1">
        <v>0</v>
      </c>
      <c r="N73" s="1">
        <v>667</v>
      </c>
      <c r="O73" s="1">
        <v>35.700000000000003</v>
      </c>
      <c r="P73" s="34">
        <v>17836.36</v>
      </c>
      <c r="Q73" s="1">
        <v>0.86299999999999999</v>
      </c>
      <c r="R73" s="36">
        <v>11.6</v>
      </c>
      <c r="AU73">
        <f t="shared" si="3"/>
        <v>1.8531680973566984</v>
      </c>
      <c r="AV73">
        <f t="shared" si="4"/>
        <v>1.0296194171811581</v>
      </c>
      <c r="AW73">
        <f t="shared" si="5"/>
        <v>9.7889943494414098</v>
      </c>
    </row>
    <row r="74" spans="1:49" x14ac:dyDescent="0.2">
      <c r="A74" s="8" t="s">
        <v>442</v>
      </c>
      <c r="B74" s="8"/>
      <c r="C74" s="3">
        <v>0.64300000000000002</v>
      </c>
      <c r="D74" s="4">
        <v>24796</v>
      </c>
      <c r="E74" s="2">
        <v>130.02000000000001</v>
      </c>
      <c r="F74" s="6">
        <v>53367042272</v>
      </c>
      <c r="G74" s="4">
        <v>6855713</v>
      </c>
      <c r="H74" s="2">
        <v>6.4</v>
      </c>
      <c r="I74" s="5">
        <v>2.15</v>
      </c>
      <c r="J74" s="3">
        <v>6.2300000000000001E-2</v>
      </c>
      <c r="K74" s="3">
        <v>0.47</v>
      </c>
      <c r="L74" s="1">
        <v>19.72</v>
      </c>
      <c r="M74" s="1">
        <v>0</v>
      </c>
      <c r="N74" s="1">
        <v>661</v>
      </c>
      <c r="O74" s="1">
        <v>31.8</v>
      </c>
      <c r="P74" s="34">
        <v>7784.32</v>
      </c>
      <c r="Q74" s="1">
        <v>0.70599999999999996</v>
      </c>
      <c r="R74" s="36">
        <v>39</v>
      </c>
      <c r="AU74">
        <f t="shared" si="3"/>
        <v>2.9816333491744893</v>
      </c>
      <c r="AV74">
        <f t="shared" si="4"/>
        <v>0.76546784213957142</v>
      </c>
      <c r="AW74">
        <f t="shared" si="5"/>
        <v>8.959866732990017</v>
      </c>
    </row>
    <row r="75" spans="1:49" x14ac:dyDescent="0.2">
      <c r="A75" s="8" t="s">
        <v>447</v>
      </c>
      <c r="B75" s="8"/>
      <c r="C75" s="3">
        <v>0.77600000000000002</v>
      </c>
      <c r="D75" s="4">
        <v>2512</v>
      </c>
      <c r="E75" s="2">
        <v>155.86000000000001</v>
      </c>
      <c r="F75" s="6">
        <v>2460072444</v>
      </c>
      <c r="G75" s="4">
        <v>2125268</v>
      </c>
      <c r="H75" s="2">
        <v>65.7</v>
      </c>
      <c r="I75" s="5">
        <v>0.41</v>
      </c>
      <c r="J75" s="3">
        <v>0.2341</v>
      </c>
      <c r="K75" s="3">
        <v>0.67900000000000005</v>
      </c>
      <c r="L75" s="1">
        <v>16.420000000000002</v>
      </c>
      <c r="M75" s="1">
        <v>0</v>
      </c>
      <c r="N75" s="1">
        <v>788</v>
      </c>
      <c r="O75" s="1">
        <v>44.9</v>
      </c>
      <c r="P75" s="34">
        <v>1157.54</v>
      </c>
      <c r="Q75" s="1">
        <v>0.51400000000000001</v>
      </c>
      <c r="R75" s="36">
        <v>58.7</v>
      </c>
      <c r="AU75">
        <f t="shared" si="3"/>
        <v>2.7985001040242823</v>
      </c>
      <c r="AV75">
        <f t="shared" si="4"/>
        <v>-0.89159811928378363</v>
      </c>
      <c r="AW75">
        <f t="shared" si="5"/>
        <v>7.0540523425987232</v>
      </c>
    </row>
    <row r="76" spans="1:49" x14ac:dyDescent="0.2">
      <c r="A76" s="8" t="s">
        <v>450</v>
      </c>
      <c r="B76" s="8"/>
      <c r="C76" s="3">
        <v>0.28000000000000003</v>
      </c>
      <c r="D76" s="4">
        <v>1386</v>
      </c>
      <c r="E76" s="2">
        <v>223.13</v>
      </c>
      <c r="F76" s="6">
        <v>3070518100</v>
      </c>
      <c r="G76" s="4">
        <v>4937374</v>
      </c>
      <c r="H76" s="2">
        <v>53.5</v>
      </c>
      <c r="I76" s="5">
        <v>0.17</v>
      </c>
      <c r="J76" s="3">
        <v>2.81E-2</v>
      </c>
      <c r="K76" s="3">
        <v>0.76300000000000001</v>
      </c>
      <c r="L76" s="1"/>
      <c r="M76" s="1"/>
      <c r="N76" s="1">
        <v>2391</v>
      </c>
      <c r="O76" s="1">
        <v>35.299999999999997</v>
      </c>
      <c r="P76" s="34">
        <v>621.89</v>
      </c>
      <c r="Q76" s="1">
        <v>0.48099999999999998</v>
      </c>
      <c r="R76" s="36">
        <v>84.3</v>
      </c>
      <c r="AV76">
        <f t="shared" si="4"/>
        <v>-1.7719568419318752</v>
      </c>
      <c r="AW76">
        <f t="shared" si="5"/>
        <v>6.4327632282249754</v>
      </c>
    </row>
    <row r="77" spans="1:49" x14ac:dyDescent="0.2">
      <c r="A77" s="8" t="s">
        <v>453</v>
      </c>
      <c r="B77" s="8"/>
      <c r="C77" s="3">
        <v>8.6999999999999994E-2</v>
      </c>
      <c r="D77" s="4">
        <v>50564</v>
      </c>
      <c r="E77" s="2">
        <v>125.71</v>
      </c>
      <c r="F77" s="6">
        <v>52076250948</v>
      </c>
      <c r="G77" s="4">
        <v>6777452</v>
      </c>
      <c r="H77" s="2">
        <v>10.199999999999999</v>
      </c>
      <c r="I77" s="5">
        <v>1.88</v>
      </c>
      <c r="J77" s="3">
        <v>0.18559999999999999</v>
      </c>
      <c r="K77" s="3">
        <v>0.497</v>
      </c>
      <c r="L77" s="1"/>
      <c r="M77" s="1"/>
      <c r="N77" s="1">
        <v>56</v>
      </c>
      <c r="O77" s="1"/>
      <c r="P77" s="34">
        <v>7683.75</v>
      </c>
      <c r="Q77" s="1">
        <v>0.71799999999999997</v>
      </c>
      <c r="R77" s="36">
        <v>43.1</v>
      </c>
      <c r="AV77">
        <f t="shared" si="4"/>
        <v>0.63127177684185776</v>
      </c>
      <c r="AW77">
        <f t="shared" si="5"/>
        <v>8.9468629882212198</v>
      </c>
    </row>
    <row r="78" spans="1:49" x14ac:dyDescent="0.2">
      <c r="A78" s="8" t="s">
        <v>461</v>
      </c>
      <c r="B78" s="8"/>
      <c r="C78" s="3">
        <v>0.47199999999999998</v>
      </c>
      <c r="D78" s="4">
        <v>12963</v>
      </c>
      <c r="E78" s="2">
        <v>118.38</v>
      </c>
      <c r="F78" s="6">
        <v>54219315600</v>
      </c>
      <c r="G78" s="4">
        <v>2786844</v>
      </c>
      <c r="H78" s="2">
        <v>3.3</v>
      </c>
      <c r="I78" s="5">
        <v>2.41</v>
      </c>
      <c r="J78" s="3">
        <v>6.3500000000000001E-2</v>
      </c>
      <c r="K78" s="3">
        <v>0.61599999999999999</v>
      </c>
      <c r="L78" s="1">
        <v>7.1</v>
      </c>
      <c r="M78" s="1">
        <v>0</v>
      </c>
      <c r="N78" s="1">
        <v>656</v>
      </c>
      <c r="O78" s="1">
        <v>36</v>
      </c>
      <c r="P78" s="34">
        <v>19455.45</v>
      </c>
      <c r="Q78" s="1">
        <v>0.875</v>
      </c>
      <c r="R78" s="36">
        <v>10.3</v>
      </c>
      <c r="AU78">
        <f t="shared" si="3"/>
        <v>1.9600947840472698</v>
      </c>
      <c r="AV78">
        <f t="shared" si="4"/>
        <v>0.87962674750256364</v>
      </c>
      <c r="AW78">
        <f t="shared" si="5"/>
        <v>9.8758825154518473</v>
      </c>
    </row>
    <row r="79" spans="1:49" x14ac:dyDescent="0.2">
      <c r="A79" s="8" t="s">
        <v>465</v>
      </c>
      <c r="B79" s="8"/>
      <c r="C79" s="3">
        <v>0.53700000000000003</v>
      </c>
      <c r="D79" s="4">
        <v>8988</v>
      </c>
      <c r="E79" s="2">
        <v>115.09</v>
      </c>
      <c r="F79" s="6">
        <v>71104919108</v>
      </c>
      <c r="G79" s="4">
        <v>645397</v>
      </c>
      <c r="H79" s="2">
        <v>1.9</v>
      </c>
      <c r="I79" s="5">
        <v>13.05</v>
      </c>
      <c r="J79" s="3">
        <v>5.3600000000000002E-2</v>
      </c>
      <c r="K79" s="3">
        <v>0.59299999999999997</v>
      </c>
      <c r="L79" s="1">
        <v>11.01</v>
      </c>
      <c r="M79" s="1">
        <v>0</v>
      </c>
      <c r="N79" s="1">
        <v>934</v>
      </c>
      <c r="O79" s="1">
        <v>33.4</v>
      </c>
      <c r="P79" s="34">
        <v>110172.37</v>
      </c>
      <c r="Q79" s="1">
        <v>0.93</v>
      </c>
      <c r="R79" s="36">
        <v>3.6</v>
      </c>
      <c r="AU79">
        <f t="shared" si="3"/>
        <v>2.3988039507345884</v>
      </c>
      <c r="AV79">
        <f t="shared" si="4"/>
        <v>2.5687881337687024</v>
      </c>
      <c r="AW79">
        <f t="shared" si="5"/>
        <v>11.609801418311131</v>
      </c>
    </row>
    <row r="80" spans="1:49" x14ac:dyDescent="0.2">
      <c r="A80" s="8" t="s">
        <v>469</v>
      </c>
      <c r="B80" s="8"/>
      <c r="C80" s="3">
        <v>0.71199999999999997</v>
      </c>
      <c r="D80" s="4">
        <v>3905</v>
      </c>
      <c r="E80" s="2">
        <v>184.33</v>
      </c>
      <c r="F80" s="6">
        <v>14083906357</v>
      </c>
      <c r="G80" s="4">
        <v>26969307</v>
      </c>
      <c r="H80" s="2">
        <v>38.200000000000003</v>
      </c>
      <c r="I80" s="5">
        <v>0.21</v>
      </c>
      <c r="J80" s="3">
        <v>1.7600000000000001E-2</v>
      </c>
      <c r="K80" s="3">
        <v>0.86099999999999999</v>
      </c>
      <c r="L80" s="1">
        <v>23.5</v>
      </c>
      <c r="M80" s="1">
        <v>1</v>
      </c>
      <c r="N80" s="1">
        <v>1513</v>
      </c>
      <c r="O80" s="1">
        <v>42.6</v>
      </c>
      <c r="P80" s="34">
        <v>522.22</v>
      </c>
      <c r="Q80" s="1">
        <v>0.501</v>
      </c>
      <c r="R80" s="36">
        <v>67.3</v>
      </c>
      <c r="AU80">
        <f t="shared" si="3"/>
        <v>3.1570004211501135</v>
      </c>
      <c r="AV80">
        <f t="shared" si="4"/>
        <v>-1.5606477482646683</v>
      </c>
      <c r="AW80">
        <f t="shared" si="5"/>
        <v>6.2580889550337275</v>
      </c>
    </row>
    <row r="81" spans="1:49" x14ac:dyDescent="0.2">
      <c r="A81" s="8" t="s">
        <v>473</v>
      </c>
      <c r="B81" s="8"/>
      <c r="C81" s="3">
        <v>0.61399999999999999</v>
      </c>
      <c r="D81" s="4">
        <v>1298</v>
      </c>
      <c r="E81" s="2">
        <v>418.34</v>
      </c>
      <c r="F81" s="6">
        <v>7666704427</v>
      </c>
      <c r="G81" s="4">
        <v>18628747</v>
      </c>
      <c r="H81" s="2">
        <v>35.299999999999997</v>
      </c>
      <c r="I81" s="5">
        <v>0.12</v>
      </c>
      <c r="J81" s="3">
        <v>5.6500000000000002E-2</v>
      </c>
      <c r="K81" s="3">
        <v>0.76700000000000002</v>
      </c>
      <c r="L81" s="1">
        <v>24.66</v>
      </c>
      <c r="M81" s="1">
        <v>1</v>
      </c>
      <c r="N81" s="1">
        <v>1181</v>
      </c>
      <c r="O81" s="1">
        <v>38.5</v>
      </c>
      <c r="P81" s="34">
        <v>411.55</v>
      </c>
      <c r="Q81" s="1">
        <v>0.51200000000000001</v>
      </c>
      <c r="R81" s="36">
        <v>83.8</v>
      </c>
      <c r="AU81">
        <f t="shared" si="3"/>
        <v>3.2051824977361982</v>
      </c>
      <c r="AV81">
        <f t="shared" si="4"/>
        <v>-2.120263536200091</v>
      </c>
      <c r="AW81">
        <f t="shared" si="5"/>
        <v>6.0199305194186534</v>
      </c>
    </row>
    <row r="82" spans="1:49" x14ac:dyDescent="0.2">
      <c r="A82" s="8" t="s">
        <v>477</v>
      </c>
      <c r="B82" s="8"/>
      <c r="C82" s="3">
        <v>0.26300000000000001</v>
      </c>
      <c r="D82" s="4">
        <v>248289</v>
      </c>
      <c r="E82" s="2">
        <v>121.46</v>
      </c>
      <c r="F82" s="6">
        <v>364701517788</v>
      </c>
      <c r="G82" s="4">
        <v>32447385</v>
      </c>
      <c r="H82" s="2">
        <v>6.7</v>
      </c>
      <c r="I82" s="5">
        <v>0.93</v>
      </c>
      <c r="J82" s="3">
        <v>3.32E-2</v>
      </c>
      <c r="K82" s="3">
        <v>0.64300000000000002</v>
      </c>
      <c r="L82" s="1">
        <v>26.14</v>
      </c>
      <c r="M82" s="1">
        <v>1</v>
      </c>
      <c r="N82" s="1">
        <v>2875</v>
      </c>
      <c r="O82" s="1">
        <v>41.2</v>
      </c>
      <c r="P82" s="34">
        <v>11239.78</v>
      </c>
      <c r="Q82" s="1">
        <v>0.80300000000000005</v>
      </c>
      <c r="R82" s="36">
        <v>18.3</v>
      </c>
      <c r="AU82">
        <f t="shared" si="3"/>
        <v>3.2634667081960758</v>
      </c>
      <c r="AV82">
        <f t="shared" si="4"/>
        <v>-7.2570692834835374E-2</v>
      </c>
      <c r="AW82">
        <f t="shared" si="5"/>
        <v>9.3272145503023935</v>
      </c>
    </row>
    <row r="83" spans="1:49" x14ac:dyDescent="0.2">
      <c r="A83" s="8" t="s">
        <v>483</v>
      </c>
      <c r="B83" s="8"/>
      <c r="C83" s="3">
        <v>0.26300000000000001</v>
      </c>
      <c r="D83" s="4">
        <v>1445</v>
      </c>
      <c r="E83" s="2">
        <v>99.7</v>
      </c>
      <c r="F83" s="6">
        <v>5729248472</v>
      </c>
      <c r="G83" s="4">
        <v>530953</v>
      </c>
      <c r="H83" s="2">
        <v>7.4</v>
      </c>
      <c r="I83" s="2"/>
      <c r="J83" s="3">
        <v>6.1400000000000003E-2</v>
      </c>
      <c r="K83" s="3">
        <v>0.69799999999999995</v>
      </c>
      <c r="L83" s="1"/>
      <c r="M83" s="1"/>
      <c r="N83" s="1">
        <v>1972</v>
      </c>
      <c r="O83" s="1">
        <v>29.3</v>
      </c>
      <c r="P83" s="34">
        <v>10790.5</v>
      </c>
      <c r="Q83" s="1">
        <v>0.747</v>
      </c>
      <c r="R83" s="36">
        <v>15.9</v>
      </c>
      <c r="AW83">
        <f t="shared" si="5"/>
        <v>9.2864213963815185</v>
      </c>
    </row>
    <row r="84" spans="1:49" x14ac:dyDescent="0.2">
      <c r="A84" s="8" t="s">
        <v>490</v>
      </c>
      <c r="B84" s="8"/>
      <c r="C84" s="3">
        <v>0.32400000000000001</v>
      </c>
      <c r="D84" s="4">
        <v>1342</v>
      </c>
      <c r="E84" s="2">
        <v>113.45</v>
      </c>
      <c r="F84" s="6">
        <v>14786156563</v>
      </c>
      <c r="G84" s="4">
        <v>502653</v>
      </c>
      <c r="H84" s="2">
        <v>6.1</v>
      </c>
      <c r="I84" s="5">
        <v>5.07</v>
      </c>
      <c r="J84" s="3">
        <v>3.4700000000000002E-2</v>
      </c>
      <c r="K84" s="3">
        <v>0.56499999999999995</v>
      </c>
      <c r="L84" s="1">
        <v>19.43</v>
      </c>
      <c r="M84" s="1">
        <v>0</v>
      </c>
      <c r="N84" s="1">
        <v>560</v>
      </c>
      <c r="O84" s="1">
        <v>31.4</v>
      </c>
      <c r="P84" s="34">
        <v>29416.23</v>
      </c>
      <c r="Q84" s="1">
        <v>0.91800000000000004</v>
      </c>
      <c r="R84" s="36">
        <v>8.6</v>
      </c>
      <c r="AU84">
        <f t="shared" si="3"/>
        <v>2.9668182633893485</v>
      </c>
      <c r="AV84">
        <f t="shared" si="4"/>
        <v>1.6233408176030919</v>
      </c>
      <c r="AW84">
        <f t="shared" si="5"/>
        <v>10.289301841824622</v>
      </c>
    </row>
    <row r="85" spans="1:49" x14ac:dyDescent="0.2">
      <c r="A85" s="8" t="s">
        <v>499</v>
      </c>
      <c r="B85" s="8"/>
      <c r="C85" s="3">
        <v>0.38500000000000001</v>
      </c>
      <c r="D85" s="4">
        <v>2739</v>
      </c>
      <c r="E85" s="2">
        <v>135.02000000000001</v>
      </c>
      <c r="F85" s="6">
        <v>7593752450</v>
      </c>
      <c r="G85" s="4">
        <v>4525696</v>
      </c>
      <c r="H85" s="2">
        <v>51.5</v>
      </c>
      <c r="I85" s="5">
        <v>0.53</v>
      </c>
      <c r="J85" s="3">
        <v>9.5500000000000002E-2</v>
      </c>
      <c r="K85" s="3">
        <v>0.45900000000000002</v>
      </c>
      <c r="L85" s="1"/>
      <c r="M85" s="1"/>
      <c r="N85" s="1">
        <v>92</v>
      </c>
      <c r="O85" s="1">
        <v>32.6</v>
      </c>
      <c r="P85" s="34">
        <v>1677.92</v>
      </c>
      <c r="Q85" s="1">
        <v>0.55600000000000005</v>
      </c>
      <c r="R85" s="36">
        <v>55.6</v>
      </c>
      <c r="AV85">
        <f t="shared" si="4"/>
        <v>-0.6348782724359695</v>
      </c>
      <c r="AW85">
        <f t="shared" si="5"/>
        <v>7.4253102100860948</v>
      </c>
    </row>
    <row r="86" spans="1:49" x14ac:dyDescent="0.2">
      <c r="A86" s="8" t="s">
        <v>503</v>
      </c>
      <c r="B86" s="8"/>
      <c r="C86" s="3">
        <v>0.42399999999999999</v>
      </c>
      <c r="D86" s="4">
        <v>4349</v>
      </c>
      <c r="E86" s="2">
        <v>129.91</v>
      </c>
      <c r="F86" s="6">
        <v>14180444557</v>
      </c>
      <c r="G86" s="4">
        <v>1265711</v>
      </c>
      <c r="H86" s="2">
        <v>13.6</v>
      </c>
      <c r="I86" s="5">
        <v>0.38</v>
      </c>
      <c r="J86" s="3">
        <v>6.6699999999999995E-2</v>
      </c>
      <c r="K86" s="3">
        <v>0.58299999999999996</v>
      </c>
      <c r="L86" s="1">
        <v>25</v>
      </c>
      <c r="M86" s="1">
        <v>1</v>
      </c>
      <c r="N86" s="1">
        <v>2041</v>
      </c>
      <c r="O86" s="1">
        <v>36.799999999999997</v>
      </c>
      <c r="P86" s="34">
        <v>11203.54</v>
      </c>
      <c r="Q86" s="1">
        <v>0.80200000000000005</v>
      </c>
      <c r="R86" s="36">
        <v>35.1</v>
      </c>
      <c r="AU86">
        <f t="shared" si="3"/>
        <v>3.2188758248682006</v>
      </c>
      <c r="AV86">
        <f t="shared" si="4"/>
        <v>-0.96758402626170559</v>
      </c>
      <c r="AW86">
        <f t="shared" si="5"/>
        <v>9.323985078771706</v>
      </c>
    </row>
    <row r="87" spans="1:49" x14ac:dyDescent="0.2">
      <c r="A87" s="8" t="s">
        <v>507</v>
      </c>
      <c r="B87" s="8"/>
      <c r="C87" s="3">
        <v>0.54600000000000004</v>
      </c>
      <c r="D87" s="4">
        <v>486406</v>
      </c>
      <c r="E87" s="2">
        <v>141.54</v>
      </c>
      <c r="F87" s="6">
        <v>1258286717125</v>
      </c>
      <c r="G87" s="4">
        <v>126014024</v>
      </c>
      <c r="H87" s="2">
        <v>11</v>
      </c>
      <c r="I87" s="5">
        <v>0.49</v>
      </c>
      <c r="J87" s="3">
        <v>3.4200000000000001E-2</v>
      </c>
      <c r="K87" s="3">
        <v>0.60699999999999998</v>
      </c>
      <c r="L87" s="1">
        <v>21.06</v>
      </c>
      <c r="M87" s="1">
        <v>1</v>
      </c>
      <c r="N87" s="1">
        <v>758</v>
      </c>
      <c r="O87" s="1">
        <v>45.4</v>
      </c>
      <c r="P87" s="34">
        <v>9985.2900000000009</v>
      </c>
      <c r="Q87" s="1">
        <v>0.75800000000000001</v>
      </c>
      <c r="R87" s="36">
        <v>28.5</v>
      </c>
      <c r="AU87">
        <f t="shared" si="3"/>
        <v>3.0473755067058295</v>
      </c>
      <c r="AV87">
        <f t="shared" si="4"/>
        <v>-0.71334988787746478</v>
      </c>
      <c r="AW87">
        <f t="shared" si="5"/>
        <v>9.2088682889935072</v>
      </c>
    </row>
    <row r="88" spans="1:49" x14ac:dyDescent="0.2">
      <c r="A88" s="8" t="s">
        <v>514</v>
      </c>
      <c r="B88" s="8"/>
      <c r="C88" s="3">
        <v>0.74199999999999999</v>
      </c>
      <c r="D88" s="4">
        <v>5115</v>
      </c>
      <c r="E88" s="2">
        <v>166.2</v>
      </c>
      <c r="F88" s="6">
        <v>11955435457</v>
      </c>
      <c r="G88" s="4">
        <v>2657637</v>
      </c>
      <c r="H88" s="2">
        <v>13.6</v>
      </c>
      <c r="I88" s="5">
        <v>0.31</v>
      </c>
      <c r="J88" s="3">
        <v>5.4699999999999999E-2</v>
      </c>
      <c r="K88" s="3">
        <v>0.43099999999999999</v>
      </c>
      <c r="L88" s="1">
        <v>11.23</v>
      </c>
      <c r="M88" s="1">
        <v>0</v>
      </c>
      <c r="N88" s="1">
        <v>450</v>
      </c>
      <c r="O88" s="1">
        <v>25.7</v>
      </c>
      <c r="P88" s="34">
        <v>4498.5200000000004</v>
      </c>
      <c r="Q88" s="1">
        <v>0.76700000000000002</v>
      </c>
      <c r="R88" s="36">
        <v>25.9</v>
      </c>
      <c r="AU88">
        <f t="shared" si="3"/>
        <v>2.418588768750352</v>
      </c>
      <c r="AV88">
        <f t="shared" si="4"/>
        <v>-1.1711829815029451</v>
      </c>
      <c r="AW88">
        <f t="shared" si="5"/>
        <v>8.4115037327737099</v>
      </c>
    </row>
    <row r="89" spans="1:49" x14ac:dyDescent="0.2">
      <c r="A89" s="8" t="s">
        <v>522</v>
      </c>
      <c r="B89" s="8"/>
      <c r="C89" s="3">
        <v>0.71499999999999997</v>
      </c>
      <c r="D89" s="4">
        <v>25368</v>
      </c>
      <c r="E89" s="2">
        <v>195.76</v>
      </c>
      <c r="F89" s="6">
        <v>13852850259</v>
      </c>
      <c r="G89" s="4">
        <v>3225167</v>
      </c>
      <c r="H89" s="2">
        <v>14</v>
      </c>
      <c r="I89" s="5">
        <v>0.65</v>
      </c>
      <c r="J89" s="3">
        <v>6.0100000000000001E-2</v>
      </c>
      <c r="K89" s="3">
        <v>0.59699999999999998</v>
      </c>
      <c r="L89" s="1">
        <v>3.04</v>
      </c>
      <c r="M89" s="1">
        <v>0</v>
      </c>
      <c r="N89" s="1">
        <v>241</v>
      </c>
      <c r="O89" s="1">
        <v>32.700000000000003</v>
      </c>
      <c r="P89" s="34">
        <v>4295.24</v>
      </c>
      <c r="Q89" s="1">
        <v>0.73899999999999999</v>
      </c>
      <c r="R89" s="36">
        <v>6.5</v>
      </c>
      <c r="AU89">
        <f t="shared" si="3"/>
        <v>1.1118575154181303</v>
      </c>
      <c r="AV89">
        <f t="shared" si="4"/>
        <v>-0.43078291609245423</v>
      </c>
      <c r="AW89">
        <f t="shared" si="5"/>
        <v>8.3652627117861744</v>
      </c>
    </row>
    <row r="90" spans="1:49" x14ac:dyDescent="0.2">
      <c r="A90" s="8" t="s">
        <v>527</v>
      </c>
      <c r="B90" s="8"/>
      <c r="C90" s="3">
        <v>0.19</v>
      </c>
      <c r="D90" s="4">
        <v>2017</v>
      </c>
      <c r="E90" s="2">
        <v>116.32</v>
      </c>
      <c r="F90" s="6">
        <v>5494736901</v>
      </c>
      <c r="G90" s="4">
        <v>622137</v>
      </c>
      <c r="H90" s="2">
        <v>2.2999999999999998</v>
      </c>
      <c r="I90" s="5">
        <v>1.23</v>
      </c>
      <c r="J90" s="3">
        <v>0.14879999999999999</v>
      </c>
      <c r="K90" s="3">
        <v>0.54400000000000004</v>
      </c>
      <c r="L90" s="1">
        <v>14.31</v>
      </c>
      <c r="M90" s="1">
        <v>0</v>
      </c>
      <c r="N90" s="1"/>
      <c r="O90" s="1">
        <v>36.799999999999997</v>
      </c>
      <c r="P90" s="34">
        <v>8832.0400000000009</v>
      </c>
      <c r="Q90" s="1">
        <v>0.83199999999999996</v>
      </c>
      <c r="R90" s="36">
        <v>15.4</v>
      </c>
      <c r="AU90">
        <f t="shared" si="3"/>
        <v>2.6609585935683597</v>
      </c>
      <c r="AV90">
        <f t="shared" si="4"/>
        <v>0.20701416938432612</v>
      </c>
      <c r="AW90">
        <f t="shared" si="5"/>
        <v>9.0861412974921283</v>
      </c>
    </row>
    <row r="91" spans="1:49" x14ac:dyDescent="0.2">
      <c r="A91" s="8" t="s">
        <v>536</v>
      </c>
      <c r="B91" s="8"/>
      <c r="C91" s="3">
        <v>0.63500000000000001</v>
      </c>
      <c r="D91" s="4">
        <v>7943</v>
      </c>
      <c r="E91" s="2">
        <v>182.31</v>
      </c>
      <c r="F91" s="6">
        <v>14934159926</v>
      </c>
      <c r="G91" s="4">
        <v>30366036</v>
      </c>
      <c r="H91" s="2">
        <v>54</v>
      </c>
      <c r="I91" s="5">
        <v>0.27</v>
      </c>
      <c r="J91" s="3">
        <v>3.2399999999999998E-2</v>
      </c>
      <c r="K91" s="3">
        <v>0.78100000000000003</v>
      </c>
      <c r="L91" s="1">
        <v>25.22</v>
      </c>
      <c r="M91" s="1">
        <v>1</v>
      </c>
      <c r="N91" s="1">
        <v>1032</v>
      </c>
      <c r="O91" s="1">
        <v>50.5</v>
      </c>
      <c r="P91" s="34">
        <v>491.8</v>
      </c>
      <c r="Q91" s="1">
        <v>0.44600000000000001</v>
      </c>
      <c r="R91" s="36">
        <v>79.2</v>
      </c>
      <c r="AU91">
        <f t="shared" si="3"/>
        <v>3.2276373305367736</v>
      </c>
      <c r="AV91">
        <f t="shared" si="4"/>
        <v>-1.3093333199837622</v>
      </c>
      <c r="AW91">
        <f t="shared" si="5"/>
        <v>6.1980721297820924</v>
      </c>
    </row>
    <row r="92" spans="1:49" x14ac:dyDescent="0.2">
      <c r="A92" s="8" t="s">
        <v>540</v>
      </c>
      <c r="B92" s="8"/>
      <c r="C92" s="3">
        <v>0.19500000000000001</v>
      </c>
      <c r="D92" s="4">
        <v>25280</v>
      </c>
      <c r="E92" s="2">
        <v>168.18</v>
      </c>
      <c r="F92" s="6">
        <v>76085852617</v>
      </c>
      <c r="G92" s="4">
        <v>54045420</v>
      </c>
      <c r="H92" s="2">
        <v>36.799999999999997</v>
      </c>
      <c r="I92" s="5">
        <v>0.39</v>
      </c>
      <c r="J92" s="3">
        <v>1.5800000000000002E-2</v>
      </c>
      <c r="K92" s="3">
        <v>0.61699999999999999</v>
      </c>
      <c r="L92" s="1">
        <v>24.04</v>
      </c>
      <c r="M92" s="1">
        <v>1</v>
      </c>
      <c r="N92" s="1">
        <v>2091</v>
      </c>
      <c r="O92" s="1">
        <v>30.7</v>
      </c>
      <c r="P92" s="34">
        <v>1407.81</v>
      </c>
      <c r="Q92" s="1">
        <v>0.58499999999999996</v>
      </c>
      <c r="R92" s="36">
        <v>32.799999999999997</v>
      </c>
      <c r="AU92">
        <f t="shared" si="3"/>
        <v>3.179719109667007</v>
      </c>
      <c r="AV92">
        <f t="shared" si="4"/>
        <v>-0.94160853985844495</v>
      </c>
      <c r="AW92">
        <f t="shared" si="5"/>
        <v>7.249790584430519</v>
      </c>
    </row>
    <row r="93" spans="1:49" x14ac:dyDescent="0.2">
      <c r="A93" s="8" t="s">
        <v>546</v>
      </c>
      <c r="B93" s="8"/>
      <c r="C93" s="3">
        <v>0.47099999999999997</v>
      </c>
      <c r="D93" s="4">
        <v>4228</v>
      </c>
      <c r="E93" s="2">
        <v>157.97</v>
      </c>
      <c r="F93" s="6">
        <v>12366527719</v>
      </c>
      <c r="G93" s="4">
        <v>2494530</v>
      </c>
      <c r="H93" s="2">
        <v>29</v>
      </c>
      <c r="I93" s="2"/>
      <c r="J93" s="3">
        <v>0.20269999999999999</v>
      </c>
      <c r="K93" s="3">
        <v>0.59499999999999997</v>
      </c>
      <c r="L93" s="1">
        <v>25.35</v>
      </c>
      <c r="M93" s="1">
        <v>1</v>
      </c>
      <c r="N93" s="1">
        <v>285</v>
      </c>
      <c r="O93" s="1">
        <v>59.1</v>
      </c>
      <c r="P93" s="34">
        <v>4957.46</v>
      </c>
      <c r="Q93" s="1">
        <v>0.61499999999999999</v>
      </c>
      <c r="R93" s="36">
        <v>60.1</v>
      </c>
      <c r="AU93">
        <f t="shared" si="3"/>
        <v>3.2327787300371922</v>
      </c>
      <c r="AW93">
        <f t="shared" si="5"/>
        <v>8.5086487917784446</v>
      </c>
    </row>
    <row r="94" spans="1:49" x14ac:dyDescent="0.2">
      <c r="A94" s="8" t="s">
        <v>551</v>
      </c>
      <c r="B94" s="8"/>
      <c r="C94" s="3">
        <v>0.28699999999999998</v>
      </c>
      <c r="D94" s="4">
        <v>9105</v>
      </c>
      <c r="E94" s="2">
        <v>188.73</v>
      </c>
      <c r="F94" s="6">
        <v>30641380604</v>
      </c>
      <c r="G94" s="4">
        <v>28608710</v>
      </c>
      <c r="H94" s="2">
        <v>26.7</v>
      </c>
      <c r="I94" s="5">
        <v>0.36</v>
      </c>
      <c r="J94" s="3">
        <v>1.41E-2</v>
      </c>
      <c r="K94" s="3">
        <v>0.83799999999999997</v>
      </c>
      <c r="L94" s="1">
        <v>28.78</v>
      </c>
      <c r="M94" s="1">
        <v>1</v>
      </c>
      <c r="N94" s="1">
        <v>1500</v>
      </c>
      <c r="O94" s="1">
        <v>32.799999999999997</v>
      </c>
      <c r="P94" s="34">
        <v>1071.05</v>
      </c>
      <c r="Q94" s="1">
        <v>0.60199999999999998</v>
      </c>
      <c r="R94" s="36">
        <v>40.5</v>
      </c>
      <c r="AU94">
        <f t="shared" si="3"/>
        <v>3.3596807014592218</v>
      </c>
      <c r="AV94">
        <f t="shared" si="4"/>
        <v>-1.0216512475319814</v>
      </c>
      <c r="AW94">
        <f t="shared" si="5"/>
        <v>6.9763947546988252</v>
      </c>
    </row>
    <row r="95" spans="1:49" x14ac:dyDescent="0.2">
      <c r="A95" s="8" t="s">
        <v>556</v>
      </c>
      <c r="B95" s="8"/>
      <c r="C95" s="3">
        <v>0.53300000000000003</v>
      </c>
      <c r="D95" s="4">
        <v>170780</v>
      </c>
      <c r="E95" s="2">
        <v>115.91</v>
      </c>
      <c r="F95" s="6">
        <v>909070395161</v>
      </c>
      <c r="G95" s="4">
        <v>17332850</v>
      </c>
      <c r="H95" s="2">
        <v>3.3</v>
      </c>
      <c r="I95" s="5">
        <v>10.29</v>
      </c>
      <c r="J95" s="3">
        <v>3.2000000000000001E-2</v>
      </c>
      <c r="K95" s="3">
        <v>0.63600000000000001</v>
      </c>
      <c r="L95" s="1">
        <v>11.3</v>
      </c>
      <c r="M95" s="1">
        <v>0</v>
      </c>
      <c r="N95" s="1">
        <v>778</v>
      </c>
      <c r="O95" s="1">
        <v>26</v>
      </c>
      <c r="P95" s="34">
        <v>52447.83</v>
      </c>
      <c r="Q95" s="1">
        <v>0.94099999999999995</v>
      </c>
      <c r="R95" s="36">
        <v>6</v>
      </c>
      <c r="AU95">
        <f t="shared" si="3"/>
        <v>2.4248027257182949</v>
      </c>
      <c r="AV95">
        <f t="shared" si="4"/>
        <v>2.3311725498459581</v>
      </c>
      <c r="AW95">
        <f t="shared" si="5"/>
        <v>10.86757424023263</v>
      </c>
    </row>
    <row r="96" spans="1:49" x14ac:dyDescent="0.2">
      <c r="A96" s="8" t="s">
        <v>560</v>
      </c>
      <c r="B96" s="8"/>
      <c r="C96" s="3">
        <v>0.40500000000000003</v>
      </c>
      <c r="D96" s="4">
        <v>34382</v>
      </c>
      <c r="E96" s="2">
        <v>114.24</v>
      </c>
      <c r="F96" s="6">
        <v>206928765544</v>
      </c>
      <c r="G96" s="4">
        <v>4841000</v>
      </c>
      <c r="H96" s="2">
        <v>4.7</v>
      </c>
      <c r="I96" s="5">
        <v>11.49</v>
      </c>
      <c r="J96" s="3">
        <v>4.07E-2</v>
      </c>
      <c r="K96" s="3">
        <v>0.69899999999999995</v>
      </c>
      <c r="L96" s="1">
        <v>11.8</v>
      </c>
      <c r="M96" s="1">
        <v>0</v>
      </c>
      <c r="N96" s="1">
        <v>1732</v>
      </c>
      <c r="O96" s="1"/>
      <c r="P96" s="34">
        <v>42745.05</v>
      </c>
      <c r="Q96" s="1">
        <v>0.93700000000000006</v>
      </c>
      <c r="R96" s="36">
        <v>17.100000000000001</v>
      </c>
      <c r="AU96">
        <f t="shared" si="3"/>
        <v>2.4680995314716192</v>
      </c>
      <c r="AV96">
        <f t="shared" si="4"/>
        <v>2.4414770918606643</v>
      </c>
      <c r="AW96">
        <f t="shared" si="5"/>
        <v>10.663008678187104</v>
      </c>
    </row>
    <row r="97" spans="1:49" x14ac:dyDescent="0.2">
      <c r="A97" s="8" t="s">
        <v>569</v>
      </c>
      <c r="B97" s="8"/>
      <c r="C97" s="3">
        <v>0.36099999999999999</v>
      </c>
      <c r="D97" s="4">
        <v>2017</v>
      </c>
      <c r="E97" s="2">
        <v>109.32</v>
      </c>
      <c r="F97" s="6">
        <v>12928145120</v>
      </c>
      <c r="G97" s="4">
        <v>23310715</v>
      </c>
      <c r="H97" s="2">
        <v>48</v>
      </c>
      <c r="I97" s="5">
        <v>0.28999999999999998</v>
      </c>
      <c r="J97" s="3">
        <v>4.7000000000000002E-3</v>
      </c>
      <c r="K97" s="3">
        <v>0.72</v>
      </c>
      <c r="L97" s="1">
        <v>31.42</v>
      </c>
      <c r="M97" s="1">
        <v>0</v>
      </c>
      <c r="N97" s="1">
        <v>151</v>
      </c>
      <c r="O97" s="1">
        <v>37.299999999999997</v>
      </c>
      <c r="P97" s="34">
        <v>554.6</v>
      </c>
      <c r="Q97" s="1">
        <v>0.4</v>
      </c>
      <c r="R97" s="36">
        <v>75.599999999999994</v>
      </c>
      <c r="AU97">
        <f t="shared" si="3"/>
        <v>3.4474446328274753</v>
      </c>
      <c r="AV97">
        <f t="shared" si="4"/>
        <v>-1.2378743560016174</v>
      </c>
      <c r="AW97">
        <f t="shared" si="5"/>
        <v>6.3182471331816776</v>
      </c>
    </row>
    <row r="98" spans="1:49" x14ac:dyDescent="0.2">
      <c r="A98" s="8" t="s">
        <v>572</v>
      </c>
      <c r="B98" s="8"/>
      <c r="C98" s="3">
        <v>0.77700000000000002</v>
      </c>
      <c r="D98" s="4">
        <v>120369</v>
      </c>
      <c r="E98" s="2">
        <v>267.51</v>
      </c>
      <c r="F98" s="6">
        <v>448120428859</v>
      </c>
      <c r="G98" s="4">
        <v>200963599</v>
      </c>
      <c r="H98" s="2">
        <v>75.7</v>
      </c>
      <c r="I98" s="5">
        <v>0.54</v>
      </c>
      <c r="J98" s="3">
        <v>8.1000000000000003E-2</v>
      </c>
      <c r="K98" s="3">
        <v>0.52900000000000003</v>
      </c>
      <c r="L98" s="1">
        <v>28.96</v>
      </c>
      <c r="M98" s="1">
        <v>1</v>
      </c>
      <c r="N98" s="1">
        <v>1150</v>
      </c>
      <c r="O98" s="1">
        <v>35.1</v>
      </c>
      <c r="P98" s="34">
        <v>2229.86</v>
      </c>
      <c r="Q98" s="1">
        <v>0.53500000000000003</v>
      </c>
      <c r="R98" s="36">
        <v>72</v>
      </c>
      <c r="AU98">
        <f t="shared" si="3"/>
        <v>3.3659155675175159</v>
      </c>
      <c r="AV98">
        <f t="shared" si="4"/>
        <v>-0.61618613942381695</v>
      </c>
      <c r="AW98">
        <f t="shared" si="5"/>
        <v>7.7096940822143427</v>
      </c>
    </row>
    <row r="99" spans="1:49" x14ac:dyDescent="0.2">
      <c r="A99" s="8" t="s">
        <v>582</v>
      </c>
      <c r="B99" s="8"/>
      <c r="C99" s="2"/>
      <c r="D99" s="2"/>
      <c r="E99" s="2"/>
      <c r="F99" s="6">
        <v>10220781069</v>
      </c>
      <c r="G99" s="4">
        <v>1836713</v>
      </c>
      <c r="H99" s="2"/>
      <c r="I99" s="2"/>
      <c r="J99" s="2"/>
      <c r="K99" s="2"/>
      <c r="L99" s="1">
        <v>11.38</v>
      </c>
      <c r="M99" s="1">
        <v>0</v>
      </c>
      <c r="N99" s="1">
        <v>619</v>
      </c>
      <c r="O99" s="1">
        <v>33.5</v>
      </c>
      <c r="P99" s="34">
        <v>5564.71</v>
      </c>
      <c r="Q99" s="1">
        <v>0.77</v>
      </c>
      <c r="R99" s="36">
        <v>26.2</v>
      </c>
      <c r="AU99">
        <f t="shared" si="3"/>
        <v>2.4318574286981849</v>
      </c>
      <c r="AW99">
        <f t="shared" si="5"/>
        <v>8.6242001509411956</v>
      </c>
    </row>
    <row r="100" spans="1:49" x14ac:dyDescent="0.2">
      <c r="A100" s="8" t="s">
        <v>586</v>
      </c>
      <c r="B100" s="8"/>
      <c r="C100" s="3">
        <v>2.7E-2</v>
      </c>
      <c r="D100" s="4">
        <v>41023</v>
      </c>
      <c r="E100" s="2">
        <v>120.27</v>
      </c>
      <c r="F100" s="6">
        <v>403336363636</v>
      </c>
      <c r="G100" s="4">
        <v>5347896</v>
      </c>
      <c r="H100" s="2">
        <v>2.1</v>
      </c>
      <c r="I100" s="2"/>
      <c r="J100" s="3">
        <v>3.3500000000000002E-2</v>
      </c>
      <c r="K100" s="3">
        <v>0.63800000000000001</v>
      </c>
      <c r="L100" s="1">
        <v>0.15</v>
      </c>
      <c r="M100" s="1">
        <v>0</v>
      </c>
      <c r="N100" s="1">
        <v>1414</v>
      </c>
      <c r="O100" s="1">
        <v>27.7</v>
      </c>
      <c r="P100" s="34">
        <v>75419.63</v>
      </c>
      <c r="Q100" s="1">
        <v>0.96099999999999997</v>
      </c>
      <c r="R100" s="36">
        <v>6.8</v>
      </c>
      <c r="AU100">
        <f t="shared" si="3"/>
        <v>-1.8971199848858813</v>
      </c>
      <c r="AW100">
        <f t="shared" si="5"/>
        <v>11.2308228649398</v>
      </c>
    </row>
    <row r="101" spans="1:49" x14ac:dyDescent="0.2">
      <c r="A101" s="8" t="s">
        <v>596</v>
      </c>
      <c r="B101" s="8"/>
      <c r="C101" s="3">
        <v>0.47799999999999998</v>
      </c>
      <c r="D101" s="4">
        <v>201150</v>
      </c>
      <c r="E101" s="2">
        <v>182.32</v>
      </c>
      <c r="F101" s="6">
        <v>304400000000</v>
      </c>
      <c r="G101" s="4">
        <v>216565318</v>
      </c>
      <c r="H101" s="2">
        <v>57.2</v>
      </c>
      <c r="I101" s="5">
        <v>0.69</v>
      </c>
      <c r="J101" s="3">
        <v>4.4499999999999998E-2</v>
      </c>
      <c r="K101" s="3">
        <v>0.52600000000000002</v>
      </c>
      <c r="L101" s="1">
        <v>23.46</v>
      </c>
      <c r="M101" s="1">
        <v>1</v>
      </c>
      <c r="N101" s="1">
        <v>494</v>
      </c>
      <c r="O101" s="1">
        <v>29.6</v>
      </c>
      <c r="P101" s="34">
        <v>1405.58</v>
      </c>
      <c r="Q101" s="1">
        <v>0.54400000000000004</v>
      </c>
      <c r="R101" s="36">
        <v>43.9</v>
      </c>
      <c r="AU101">
        <f t="shared" si="3"/>
        <v>3.1552968432253294</v>
      </c>
      <c r="AV101">
        <f t="shared" si="4"/>
        <v>-0.37106368139083207</v>
      </c>
      <c r="AW101">
        <f t="shared" si="5"/>
        <v>7.2482053079725679</v>
      </c>
    </row>
    <row r="102" spans="1:49" x14ac:dyDescent="0.2">
      <c r="A102" s="8" t="s">
        <v>615</v>
      </c>
      <c r="B102" s="8"/>
      <c r="C102" s="3">
        <v>0.55100000000000005</v>
      </c>
      <c r="D102" s="4">
        <v>7407</v>
      </c>
      <c r="E102" s="2">
        <v>143.82</v>
      </c>
      <c r="F102" s="6">
        <v>38145288940</v>
      </c>
      <c r="G102" s="4">
        <v>7044636</v>
      </c>
      <c r="H102" s="2">
        <v>17.2</v>
      </c>
      <c r="I102" s="5">
        <v>1.55</v>
      </c>
      <c r="J102" s="3">
        <v>4.8099999999999997E-2</v>
      </c>
      <c r="K102" s="3">
        <v>0.72099999999999997</v>
      </c>
      <c r="L102" s="1">
        <v>27.61</v>
      </c>
      <c r="M102" s="1">
        <v>1</v>
      </c>
      <c r="N102" s="1">
        <v>1130</v>
      </c>
      <c r="O102" s="1">
        <v>45.1</v>
      </c>
      <c r="P102" s="34">
        <v>5414.8</v>
      </c>
      <c r="Q102" s="1">
        <v>0.71699999999999997</v>
      </c>
      <c r="R102" s="36">
        <v>29.1</v>
      </c>
      <c r="AU102">
        <f t="shared" si="3"/>
        <v>3.3181780259420632</v>
      </c>
      <c r="AV102">
        <f t="shared" si="4"/>
        <v>0.43825493093115531</v>
      </c>
      <c r="AW102">
        <f t="shared" si="5"/>
        <v>8.5968912243116318</v>
      </c>
    </row>
    <row r="103" spans="1:49" x14ac:dyDescent="0.2">
      <c r="A103" s="8" t="s">
        <v>624</v>
      </c>
      <c r="B103" s="8"/>
      <c r="C103" s="3">
        <v>0.41699999999999998</v>
      </c>
      <c r="D103" s="4">
        <v>122287</v>
      </c>
      <c r="E103" s="2">
        <v>129.61000000000001</v>
      </c>
      <c r="F103" s="6">
        <v>376795508680</v>
      </c>
      <c r="G103" s="4">
        <v>108116615</v>
      </c>
      <c r="H103" s="2">
        <v>22.5</v>
      </c>
      <c r="I103" s="5">
        <v>1.1200000000000001</v>
      </c>
      <c r="J103" s="3">
        <v>2.1499999999999998E-2</v>
      </c>
      <c r="K103" s="3">
        <v>0.59599999999999997</v>
      </c>
      <c r="L103" s="1">
        <v>27.01</v>
      </c>
      <c r="M103" s="1">
        <v>1</v>
      </c>
      <c r="N103" s="1">
        <v>2348</v>
      </c>
      <c r="O103" s="1">
        <v>40.700000000000003</v>
      </c>
      <c r="P103" s="34">
        <v>3485.08</v>
      </c>
      <c r="Q103" s="1">
        <v>0.69899999999999995</v>
      </c>
      <c r="R103" s="36">
        <v>46.1</v>
      </c>
      <c r="AU103">
        <f t="shared" si="3"/>
        <v>3.2962071678045244</v>
      </c>
      <c r="AV103">
        <f t="shared" si="4"/>
        <v>0.11332868530700327</v>
      </c>
      <c r="AW103">
        <f t="shared" si="5"/>
        <v>8.1562462784548231</v>
      </c>
    </row>
    <row r="104" spans="1:49" x14ac:dyDescent="0.2">
      <c r="A104" s="8" t="s">
        <v>628</v>
      </c>
      <c r="B104" s="8"/>
      <c r="C104" s="3">
        <v>0.46899999999999997</v>
      </c>
      <c r="D104" s="4">
        <v>299037</v>
      </c>
      <c r="E104" s="2">
        <v>114.11</v>
      </c>
      <c r="F104" s="6">
        <v>592164400688</v>
      </c>
      <c r="G104" s="4">
        <v>37970874</v>
      </c>
      <c r="H104" s="2">
        <v>3.8</v>
      </c>
      <c r="I104" s="5">
        <v>2.93</v>
      </c>
      <c r="J104" s="3">
        <v>3.4700000000000002E-2</v>
      </c>
      <c r="K104" s="3">
        <v>0.56699999999999995</v>
      </c>
      <c r="L104" s="1">
        <v>9.25</v>
      </c>
      <c r="M104" s="1">
        <v>0</v>
      </c>
      <c r="N104" s="1">
        <v>600</v>
      </c>
      <c r="O104" s="1">
        <v>28.8</v>
      </c>
      <c r="P104" s="34">
        <v>15595.23</v>
      </c>
      <c r="Q104" s="1">
        <v>0.876</v>
      </c>
      <c r="R104" s="36">
        <v>9.1</v>
      </c>
      <c r="AU104">
        <f t="shared" si="3"/>
        <v>2.224623551524334</v>
      </c>
      <c r="AV104">
        <f t="shared" si="4"/>
        <v>1.0750024230289761</v>
      </c>
      <c r="AW104">
        <f t="shared" si="5"/>
        <v>9.6547203772499159</v>
      </c>
    </row>
    <row r="105" spans="1:49" x14ac:dyDescent="0.2">
      <c r="A105" s="8" t="s">
        <v>633</v>
      </c>
      <c r="B105" s="8"/>
      <c r="C105" s="3">
        <v>0.39500000000000002</v>
      </c>
      <c r="D105" s="4">
        <v>48742</v>
      </c>
      <c r="E105" s="2">
        <v>110.62</v>
      </c>
      <c r="F105" s="6">
        <v>237686075635</v>
      </c>
      <c r="G105" s="4">
        <v>10269417</v>
      </c>
      <c r="H105" s="2">
        <v>3.1</v>
      </c>
      <c r="I105" s="5">
        <v>3.78</v>
      </c>
      <c r="J105" s="3">
        <v>6.3299999999999995E-2</v>
      </c>
      <c r="K105" s="3">
        <v>0.58799999999999997</v>
      </c>
      <c r="L105" s="1">
        <v>16.3</v>
      </c>
      <c r="M105" s="1">
        <v>0</v>
      </c>
      <c r="N105" s="1">
        <v>854</v>
      </c>
      <c r="O105" s="1">
        <v>34.700000000000003</v>
      </c>
      <c r="P105" s="34">
        <v>23145.040000000001</v>
      </c>
      <c r="Q105" s="1">
        <v>0.86599999999999999</v>
      </c>
      <c r="R105" s="36">
        <v>15</v>
      </c>
      <c r="AU105">
        <f t="shared" si="3"/>
        <v>2.7911651078127169</v>
      </c>
      <c r="AV105">
        <f t="shared" si="4"/>
        <v>1.3297240096314962</v>
      </c>
      <c r="AW105">
        <f t="shared" si="5"/>
        <v>10.049535781698918</v>
      </c>
    </row>
    <row r="106" spans="1:49" x14ac:dyDescent="0.2">
      <c r="A106" s="8" t="s">
        <v>640</v>
      </c>
      <c r="B106" s="8"/>
      <c r="C106" s="3">
        <v>0.58799999999999997</v>
      </c>
      <c r="D106" s="4">
        <v>69259</v>
      </c>
      <c r="E106" s="2">
        <v>123.78</v>
      </c>
      <c r="F106" s="6">
        <v>250077444017</v>
      </c>
      <c r="G106" s="4">
        <v>19356544</v>
      </c>
      <c r="H106" s="2">
        <v>6.1</v>
      </c>
      <c r="I106" s="5">
        <v>2.25</v>
      </c>
      <c r="J106" s="3">
        <v>3.9800000000000002E-2</v>
      </c>
      <c r="K106" s="3">
        <v>0.54700000000000004</v>
      </c>
      <c r="L106" s="1"/>
      <c r="M106" s="1"/>
      <c r="N106" s="1">
        <v>637</v>
      </c>
      <c r="O106" s="1">
        <v>34.6</v>
      </c>
      <c r="P106" s="34">
        <v>12919.53</v>
      </c>
      <c r="Q106" s="1">
        <v>0.82099999999999995</v>
      </c>
      <c r="R106" s="36">
        <v>18.600000000000001</v>
      </c>
      <c r="AV106">
        <f t="shared" si="4"/>
        <v>0.81093021621632877</v>
      </c>
      <c r="AW106">
        <f t="shared" si="5"/>
        <v>9.4664953989659288</v>
      </c>
    </row>
    <row r="107" spans="1:49" x14ac:dyDescent="0.2">
      <c r="A107" s="8" t="s">
        <v>644</v>
      </c>
      <c r="B107" s="8"/>
      <c r="C107" s="3">
        <v>0.13300000000000001</v>
      </c>
      <c r="D107" s="4">
        <v>1732027</v>
      </c>
      <c r="E107" s="2">
        <v>180.75</v>
      </c>
      <c r="F107" s="6">
        <v>1699876578871</v>
      </c>
      <c r="G107" s="4">
        <v>144373535</v>
      </c>
      <c r="H107" s="2">
        <v>6.1</v>
      </c>
      <c r="I107" s="5">
        <v>0.53</v>
      </c>
      <c r="J107" s="3">
        <v>4.5900000000000003E-2</v>
      </c>
      <c r="K107" s="3">
        <v>0.61799999999999999</v>
      </c>
      <c r="L107" s="1">
        <v>-4.21</v>
      </c>
      <c r="M107" s="1">
        <v>0</v>
      </c>
      <c r="N107" s="1">
        <v>460</v>
      </c>
      <c r="O107" s="1">
        <v>36</v>
      </c>
      <c r="P107" s="34">
        <v>11774.16</v>
      </c>
      <c r="Q107" s="1">
        <v>0.82199999999999995</v>
      </c>
      <c r="R107" s="36">
        <v>5.8</v>
      </c>
      <c r="AV107">
        <f t="shared" si="4"/>
        <v>-0.6348782724359695</v>
      </c>
      <c r="AW107">
        <f t="shared" si="5"/>
        <v>9.3736625787603547</v>
      </c>
    </row>
    <row r="108" spans="1:49" x14ac:dyDescent="0.2">
      <c r="A108" s="8" t="s">
        <v>652</v>
      </c>
      <c r="B108" s="8"/>
      <c r="C108" s="3">
        <v>0.23100000000000001</v>
      </c>
      <c r="D108" s="2">
        <v>238</v>
      </c>
      <c r="E108" s="2">
        <v>104.57</v>
      </c>
      <c r="F108" s="6">
        <v>1050992593</v>
      </c>
      <c r="G108" s="4">
        <v>52823</v>
      </c>
      <c r="H108" s="2">
        <v>9.8000000000000007</v>
      </c>
      <c r="I108" s="5">
        <v>3.33</v>
      </c>
      <c r="J108" s="2"/>
      <c r="K108" s="2"/>
      <c r="L108" s="1"/>
      <c r="M108" s="1"/>
      <c r="N108" s="1">
        <v>1427</v>
      </c>
      <c r="O108" s="1"/>
      <c r="P108" s="34">
        <v>19896.5</v>
      </c>
      <c r="Q108" s="1">
        <v>0.77700000000000002</v>
      </c>
      <c r="R108" s="36">
        <v>34.700000000000003</v>
      </c>
      <c r="AV108">
        <f t="shared" si="4"/>
        <v>1.2029723039923526</v>
      </c>
      <c r="AW108">
        <f t="shared" si="5"/>
        <v>9.8982991158470046</v>
      </c>
    </row>
    <row r="109" spans="1:49" x14ac:dyDescent="0.2">
      <c r="A109" s="8" t="s">
        <v>655</v>
      </c>
      <c r="B109" s="8"/>
      <c r="C109" s="3">
        <v>0.17399999999999999</v>
      </c>
      <c r="D109" s="2">
        <v>414</v>
      </c>
      <c r="E109" s="2">
        <v>110.13</v>
      </c>
      <c r="F109" s="6">
        <v>2122450630</v>
      </c>
      <c r="G109" s="4">
        <v>182790</v>
      </c>
      <c r="H109" s="2">
        <v>14.9</v>
      </c>
      <c r="I109" s="2"/>
      <c r="J109" s="3">
        <v>0.20710000000000001</v>
      </c>
      <c r="K109" s="3">
        <v>0.67100000000000004</v>
      </c>
      <c r="L109" s="1"/>
      <c r="M109" s="1"/>
      <c r="N109" s="1">
        <v>2301</v>
      </c>
      <c r="O109" s="1">
        <v>51.2</v>
      </c>
      <c r="P109" s="34">
        <v>11611.42</v>
      </c>
      <c r="Q109" s="1">
        <v>0.71499999999999997</v>
      </c>
      <c r="R109" s="36">
        <v>25.9</v>
      </c>
      <c r="AW109">
        <f t="shared" si="5"/>
        <v>9.3597443755677467</v>
      </c>
    </row>
    <row r="110" spans="1:49" x14ac:dyDescent="0.2">
      <c r="A110" s="8" t="s">
        <v>658</v>
      </c>
      <c r="B110" s="8"/>
      <c r="C110" s="3">
        <v>0.25600000000000001</v>
      </c>
      <c r="D110" s="2">
        <v>220</v>
      </c>
      <c r="E110" s="2">
        <v>109.67</v>
      </c>
      <c r="F110" s="6">
        <v>825385185</v>
      </c>
      <c r="G110" s="4">
        <v>100455</v>
      </c>
      <c r="H110" s="2">
        <v>14.8</v>
      </c>
      <c r="I110" s="5">
        <v>1.1599999999999999</v>
      </c>
      <c r="J110" s="3">
        <v>0.1888</v>
      </c>
      <c r="K110" s="3">
        <v>0.65900000000000003</v>
      </c>
      <c r="L110" s="1"/>
      <c r="M110" s="1"/>
      <c r="N110" s="1">
        <v>1583</v>
      </c>
      <c r="O110" s="1"/>
      <c r="P110" s="34">
        <v>8216.4699999999993</v>
      </c>
      <c r="Q110" s="1">
        <v>0.751</v>
      </c>
      <c r="R110" s="36">
        <v>34.4</v>
      </c>
      <c r="AV110">
        <f t="shared" si="4"/>
        <v>0.14842000511827322</v>
      </c>
      <c r="AW110">
        <f t="shared" si="5"/>
        <v>9.0138959554249993</v>
      </c>
    </row>
    <row r="111" spans="1:49" x14ac:dyDescent="0.2">
      <c r="A111" s="8" t="s">
        <v>662</v>
      </c>
      <c r="B111" s="8"/>
      <c r="C111" s="3">
        <v>0.124</v>
      </c>
      <c r="D111" s="2">
        <v>246</v>
      </c>
      <c r="E111" s="2">
        <v>117.56</v>
      </c>
      <c r="F111" s="6">
        <v>850655017</v>
      </c>
      <c r="G111" s="4">
        <v>202506</v>
      </c>
      <c r="H111" s="2">
        <v>13.6</v>
      </c>
      <c r="I111" s="5">
        <v>0.78</v>
      </c>
      <c r="J111" s="3">
        <v>8.3599999999999994E-2</v>
      </c>
      <c r="K111" s="3">
        <v>0.437</v>
      </c>
      <c r="L111" s="1"/>
      <c r="M111" s="1"/>
      <c r="N111" s="1">
        <v>2880</v>
      </c>
      <c r="O111" s="1">
        <v>38.700000000000003</v>
      </c>
      <c r="P111" s="34">
        <v>4200.6400000000003</v>
      </c>
      <c r="Q111" s="1">
        <v>0.70699999999999996</v>
      </c>
      <c r="R111" s="36">
        <v>23.7</v>
      </c>
      <c r="AV111">
        <f t="shared" si="4"/>
        <v>-0.24846135929849961</v>
      </c>
      <c r="AW111">
        <f t="shared" si="5"/>
        <v>8.342992173615043</v>
      </c>
    </row>
    <row r="112" spans="1:49" x14ac:dyDescent="0.2">
      <c r="A112" s="8" t="s">
        <v>901</v>
      </c>
      <c r="B112" s="8"/>
      <c r="C112" s="3">
        <v>0.50700000000000001</v>
      </c>
      <c r="D112" s="2">
        <v>121</v>
      </c>
      <c r="E112" s="2">
        <v>185.09</v>
      </c>
      <c r="F112" s="6">
        <v>429016605</v>
      </c>
      <c r="G112" s="4">
        <v>215056</v>
      </c>
      <c r="H112" s="2">
        <v>24.4</v>
      </c>
      <c r="I112" s="2"/>
      <c r="J112" s="3">
        <v>0.13370000000000001</v>
      </c>
      <c r="K112" s="3">
        <v>0.57799999999999996</v>
      </c>
      <c r="L112" s="1"/>
      <c r="M112" s="1"/>
      <c r="N112" s="1">
        <v>3200</v>
      </c>
      <c r="O112" s="1">
        <v>40.700000000000003</v>
      </c>
      <c r="P112" s="34">
        <v>1994.91</v>
      </c>
      <c r="Q112" s="1">
        <v>0.61799999999999999</v>
      </c>
      <c r="R112" s="36">
        <v>58.8</v>
      </c>
      <c r="AW112">
        <f t="shared" si="5"/>
        <v>7.598354215524397</v>
      </c>
    </row>
    <row r="113" spans="1:49" x14ac:dyDescent="0.2">
      <c r="A113" s="8" t="s">
        <v>677</v>
      </c>
      <c r="B113" s="8"/>
      <c r="C113" s="3">
        <v>0.46100000000000002</v>
      </c>
      <c r="D113" s="4">
        <v>10902</v>
      </c>
      <c r="E113" s="2">
        <v>109.25</v>
      </c>
      <c r="F113" s="6">
        <v>23578084052</v>
      </c>
      <c r="G113" s="4">
        <v>16296364</v>
      </c>
      <c r="H113" s="2">
        <v>31.8</v>
      </c>
      <c r="I113" s="5">
        <v>0.31</v>
      </c>
      <c r="J113" s="3">
        <v>6.6000000000000003E-2</v>
      </c>
      <c r="K113" s="3">
        <v>0.45700000000000002</v>
      </c>
      <c r="L113" s="1">
        <v>30.78</v>
      </c>
      <c r="M113" s="1">
        <v>0</v>
      </c>
      <c r="N113" s="1">
        <v>686</v>
      </c>
      <c r="O113" s="1">
        <v>38.299999999999997</v>
      </c>
      <c r="P113" s="34">
        <v>1446.83</v>
      </c>
      <c r="Q113" s="1">
        <v>0.51100000000000001</v>
      </c>
      <c r="R113" s="36">
        <v>52.2</v>
      </c>
      <c r="AU113">
        <f t="shared" si="3"/>
        <v>3.426865128410733</v>
      </c>
      <c r="AV113">
        <f t="shared" si="4"/>
        <v>-1.1711829815029451</v>
      </c>
      <c r="AW113">
        <f t="shared" si="5"/>
        <v>7.2771302352790581</v>
      </c>
    </row>
    <row r="114" spans="1:49" x14ac:dyDescent="0.2">
      <c r="A114" s="8" t="s">
        <v>681</v>
      </c>
      <c r="B114" s="8"/>
      <c r="C114" s="3">
        <v>0.39300000000000002</v>
      </c>
      <c r="D114" s="4">
        <v>45221</v>
      </c>
      <c r="E114" s="2">
        <v>144</v>
      </c>
      <c r="F114" s="6">
        <v>51409167351</v>
      </c>
      <c r="G114" s="4">
        <v>6944975</v>
      </c>
      <c r="H114" s="2">
        <v>4.8</v>
      </c>
      <c r="I114" s="5">
        <v>1.57</v>
      </c>
      <c r="J114" s="3">
        <v>0.12690000000000001</v>
      </c>
      <c r="K114" s="3">
        <v>0.54900000000000004</v>
      </c>
      <c r="L114" s="1">
        <v>11.97</v>
      </c>
      <c r="M114" s="1">
        <v>0</v>
      </c>
      <c r="N114" s="1"/>
      <c r="O114" s="1">
        <v>35</v>
      </c>
      <c r="P114" s="34">
        <v>7402.35</v>
      </c>
      <c r="Q114" s="1">
        <v>0.80200000000000005</v>
      </c>
      <c r="R114" s="36">
        <v>17.5</v>
      </c>
      <c r="AU114">
        <f t="shared" si="3"/>
        <v>2.4824035195698819</v>
      </c>
      <c r="AV114">
        <f t="shared" si="4"/>
        <v>0.45107561936021673</v>
      </c>
      <c r="AW114">
        <f t="shared" si="5"/>
        <v>8.9095527963459222</v>
      </c>
    </row>
    <row r="115" spans="1:49" x14ac:dyDescent="0.2">
      <c r="A115" s="8" t="s">
        <v>686</v>
      </c>
      <c r="B115" s="8"/>
      <c r="C115" s="3">
        <v>3.4000000000000002E-2</v>
      </c>
      <c r="D115" s="2">
        <v>605</v>
      </c>
      <c r="E115" s="2">
        <v>129.96</v>
      </c>
      <c r="F115" s="6">
        <v>1698843063</v>
      </c>
      <c r="G115" s="4">
        <v>97625</v>
      </c>
      <c r="H115" s="2">
        <v>12.4</v>
      </c>
      <c r="I115" s="5">
        <v>2</v>
      </c>
      <c r="J115" s="2"/>
      <c r="K115" s="2"/>
      <c r="L115" s="1">
        <v>27.19</v>
      </c>
      <c r="M115" s="1">
        <v>1</v>
      </c>
      <c r="N115" s="1">
        <v>2330</v>
      </c>
      <c r="O115" s="1">
        <v>32.1</v>
      </c>
      <c r="P115" s="34">
        <v>17401.72</v>
      </c>
      <c r="Q115" s="1">
        <v>0.78500000000000003</v>
      </c>
      <c r="R115" s="36">
        <v>18.5</v>
      </c>
      <c r="AU115">
        <f t="shared" si="3"/>
        <v>3.3028492586443794</v>
      </c>
      <c r="AV115">
        <f t="shared" si="4"/>
        <v>0.69314718055994529</v>
      </c>
      <c r="AW115">
        <f t="shared" si="5"/>
        <v>9.7643243308919363</v>
      </c>
    </row>
    <row r="116" spans="1:49" x14ac:dyDescent="0.2">
      <c r="A116" s="8" t="s">
        <v>690</v>
      </c>
      <c r="B116" s="8"/>
      <c r="C116" s="3">
        <v>0.54700000000000004</v>
      </c>
      <c r="D116" s="4">
        <v>1093</v>
      </c>
      <c r="E116" s="2">
        <v>234.16</v>
      </c>
      <c r="F116" s="6">
        <v>3941474311</v>
      </c>
      <c r="G116" s="4">
        <v>7813215</v>
      </c>
      <c r="H116" s="2">
        <v>78.5</v>
      </c>
      <c r="I116" s="5">
        <v>0.56999999999999995</v>
      </c>
      <c r="J116" s="3">
        <v>4.4299999999999999E-2</v>
      </c>
      <c r="K116" s="3">
        <v>0.57899999999999996</v>
      </c>
      <c r="L116" s="1"/>
      <c r="M116" s="1"/>
      <c r="N116" s="1">
        <v>2526</v>
      </c>
      <c r="O116" s="1">
        <v>35.700000000000003</v>
      </c>
      <c r="P116" s="34">
        <v>504.46</v>
      </c>
      <c r="Q116" s="1">
        <v>0.47699999999999998</v>
      </c>
      <c r="R116" s="36">
        <v>92.2</v>
      </c>
      <c r="AV116">
        <f t="shared" si="4"/>
        <v>-0.56211891815354131</v>
      </c>
      <c r="AW116">
        <f t="shared" si="5"/>
        <v>6.2234885502281285</v>
      </c>
    </row>
    <row r="117" spans="1:49" x14ac:dyDescent="0.2">
      <c r="A117" s="8" t="s">
        <v>694</v>
      </c>
      <c r="B117" s="8"/>
      <c r="C117" s="3">
        <v>8.9999999999999993E-3</v>
      </c>
      <c r="D117" s="4">
        <v>37535</v>
      </c>
      <c r="E117" s="2">
        <v>114.41</v>
      </c>
      <c r="F117" s="6">
        <v>372062527489</v>
      </c>
      <c r="G117" s="4">
        <v>5703569</v>
      </c>
      <c r="H117" s="2">
        <v>2.2999999999999998</v>
      </c>
      <c r="I117" s="2"/>
      <c r="J117" s="3">
        <v>4.1099999999999998E-2</v>
      </c>
      <c r="K117" s="3">
        <v>0.70499999999999996</v>
      </c>
      <c r="L117" s="1">
        <v>28.48</v>
      </c>
      <c r="M117" s="1">
        <v>1</v>
      </c>
      <c r="N117" s="1">
        <v>2497</v>
      </c>
      <c r="O117" s="1"/>
      <c r="P117" s="34">
        <v>65233.279999999999</v>
      </c>
      <c r="Q117" s="1">
        <v>0.93899999999999995</v>
      </c>
      <c r="R117" s="36">
        <v>7.1</v>
      </c>
      <c r="AU117">
        <f t="shared" si="3"/>
        <v>3.3492020865437748</v>
      </c>
      <c r="AW117">
        <f t="shared" si="5"/>
        <v>11.085725047137798</v>
      </c>
    </row>
    <row r="118" spans="1:49" x14ac:dyDescent="0.2">
      <c r="A118" s="8" t="s">
        <v>697</v>
      </c>
      <c r="B118" s="8"/>
      <c r="C118" s="3">
        <v>0.39200000000000002</v>
      </c>
      <c r="D118" s="4">
        <v>32424</v>
      </c>
      <c r="E118" s="2">
        <v>115.34</v>
      </c>
      <c r="F118" s="6">
        <v>105422304976</v>
      </c>
      <c r="G118" s="4">
        <v>5454073</v>
      </c>
      <c r="H118" s="2">
        <v>4.5999999999999996</v>
      </c>
      <c r="I118" s="5">
        <v>3.11</v>
      </c>
      <c r="J118" s="3">
        <v>5.5599999999999997E-2</v>
      </c>
      <c r="K118" s="3">
        <v>0.59499999999999997</v>
      </c>
      <c r="L118" s="1">
        <v>10.79</v>
      </c>
      <c r="M118" s="1">
        <v>0</v>
      </c>
      <c r="N118" s="1">
        <v>824</v>
      </c>
      <c r="O118" s="1">
        <v>23.2</v>
      </c>
      <c r="P118" s="34">
        <v>19329.099999999999</v>
      </c>
      <c r="Q118" s="1">
        <v>0.84799999999999998</v>
      </c>
      <c r="R118" s="36">
        <v>9.6</v>
      </c>
      <c r="AU118">
        <f t="shared" si="3"/>
        <v>2.3786197792700432</v>
      </c>
      <c r="AV118">
        <f t="shared" si="4"/>
        <v>1.1346227261911428</v>
      </c>
      <c r="AW118">
        <f t="shared" si="5"/>
        <v>9.8693670113667569</v>
      </c>
    </row>
    <row r="119" spans="1:49" x14ac:dyDescent="0.2">
      <c r="A119" s="8" t="s">
        <v>701</v>
      </c>
      <c r="B119" s="8"/>
      <c r="C119" s="3">
        <v>0.307</v>
      </c>
      <c r="D119" s="4">
        <v>12633</v>
      </c>
      <c r="E119" s="2">
        <v>111.05</v>
      </c>
      <c r="F119" s="6">
        <v>53742159517</v>
      </c>
      <c r="G119" s="4">
        <v>2087946</v>
      </c>
      <c r="H119" s="2">
        <v>1.7</v>
      </c>
      <c r="I119" s="5">
        <v>5.25</v>
      </c>
      <c r="J119" s="3">
        <v>4.2000000000000003E-2</v>
      </c>
      <c r="K119" s="3">
        <v>0.58399999999999996</v>
      </c>
      <c r="L119" s="1">
        <v>13.15</v>
      </c>
      <c r="M119" s="1">
        <v>0</v>
      </c>
      <c r="N119" s="1">
        <v>1162</v>
      </c>
      <c r="O119" s="1">
        <v>24</v>
      </c>
      <c r="P119" s="34">
        <v>25739.25</v>
      </c>
      <c r="Q119" s="1">
        <v>0.91800000000000004</v>
      </c>
      <c r="R119" s="36">
        <v>8.8000000000000007</v>
      </c>
      <c r="AU119">
        <f t="shared" si="3"/>
        <v>2.5764217586237734</v>
      </c>
      <c r="AV119">
        <f t="shared" si="4"/>
        <v>1.6582280766035324</v>
      </c>
      <c r="AW119">
        <f t="shared" si="5"/>
        <v>10.155772343196475</v>
      </c>
    </row>
    <row r="120" spans="1:49" x14ac:dyDescent="0.2">
      <c r="A120" s="8" t="s">
        <v>709</v>
      </c>
      <c r="B120" s="8"/>
      <c r="C120" s="3">
        <v>0.70299999999999996</v>
      </c>
      <c r="D120" s="2">
        <v>645</v>
      </c>
      <c r="E120" s="2"/>
      <c r="F120" s="6">
        <v>4720727278</v>
      </c>
      <c r="G120" s="4">
        <v>15442905</v>
      </c>
      <c r="H120" s="2">
        <v>76.599999999999994</v>
      </c>
      <c r="I120" s="2"/>
      <c r="J120" s="3">
        <v>0.1135</v>
      </c>
      <c r="K120" s="3">
        <v>0.47399999999999998</v>
      </c>
      <c r="L120" s="1"/>
      <c r="M120" s="1"/>
      <c r="N120" s="1">
        <v>282</v>
      </c>
      <c r="O120" s="1"/>
      <c r="P120" s="34">
        <v>305.69</v>
      </c>
      <c r="Q120" s="1" t="s">
        <v>2275</v>
      </c>
      <c r="R120" s="36">
        <v>82</v>
      </c>
      <c r="AW120">
        <f t="shared" si="5"/>
        <v>5.7225715165527831</v>
      </c>
    </row>
    <row r="121" spans="1:49" x14ac:dyDescent="0.2">
      <c r="A121" s="8" t="s">
        <v>714</v>
      </c>
      <c r="B121" s="8"/>
      <c r="C121" s="3">
        <v>0.79800000000000004</v>
      </c>
      <c r="D121" s="4">
        <v>476644</v>
      </c>
      <c r="E121" s="2">
        <v>158.93</v>
      </c>
      <c r="F121" s="6">
        <v>351431649241</v>
      </c>
      <c r="G121" s="4">
        <v>58558270</v>
      </c>
      <c r="H121" s="2">
        <v>28.5</v>
      </c>
      <c r="I121" s="2"/>
      <c r="J121" s="3">
        <v>0.28179999999999999</v>
      </c>
      <c r="K121" s="3">
        <v>0.56000000000000005</v>
      </c>
      <c r="L121" s="1">
        <v>19.760000000000002</v>
      </c>
      <c r="M121" s="1">
        <v>0</v>
      </c>
      <c r="N121" s="1">
        <v>495</v>
      </c>
      <c r="O121" s="1">
        <v>63</v>
      </c>
      <c r="P121" s="34">
        <v>6001.4</v>
      </c>
      <c r="Q121" s="1">
        <v>0.71299999999999997</v>
      </c>
      <c r="R121" s="36">
        <v>21.4</v>
      </c>
      <c r="AU121">
        <f t="shared" si="3"/>
        <v>2.9836596923197218</v>
      </c>
      <c r="AW121">
        <f t="shared" si="5"/>
        <v>8.6997480543255374</v>
      </c>
    </row>
    <row r="122" spans="1:49" x14ac:dyDescent="0.2">
      <c r="A122" s="8" t="s">
        <v>720</v>
      </c>
      <c r="B122" s="8"/>
      <c r="C122" s="3">
        <v>0.17399999999999999</v>
      </c>
      <c r="D122" s="4">
        <v>620302</v>
      </c>
      <c r="E122" s="2">
        <v>115.16</v>
      </c>
      <c r="F122" s="6">
        <v>2029000000000</v>
      </c>
      <c r="G122" s="4">
        <v>51709098</v>
      </c>
      <c r="H122" s="2">
        <v>2.7</v>
      </c>
      <c r="I122" s="5">
        <v>6.49</v>
      </c>
      <c r="J122" s="3">
        <v>4.1500000000000002E-2</v>
      </c>
      <c r="K122" s="3">
        <v>0.63</v>
      </c>
      <c r="L122" s="1">
        <v>14.49</v>
      </c>
      <c r="M122" s="1">
        <v>0</v>
      </c>
      <c r="N122" s="1">
        <v>1274</v>
      </c>
      <c r="O122" s="1">
        <v>31.4</v>
      </c>
      <c r="P122" s="34">
        <v>39238.74</v>
      </c>
      <c r="Q122" s="1">
        <v>0.92500000000000004</v>
      </c>
      <c r="R122" s="36">
        <v>6.9</v>
      </c>
      <c r="AU122">
        <f t="shared" si="3"/>
        <v>2.6734587563325909</v>
      </c>
      <c r="AV122">
        <f t="shared" si="4"/>
        <v>1.8702625307159986</v>
      </c>
      <c r="AW122">
        <f t="shared" si="5"/>
        <v>10.577419803072017</v>
      </c>
    </row>
    <row r="123" spans="1:49" x14ac:dyDescent="0.2">
      <c r="A123" s="8" t="s">
        <v>724</v>
      </c>
      <c r="B123" s="8"/>
      <c r="C123" s="2"/>
      <c r="D123" s="4">
        <v>1727</v>
      </c>
      <c r="E123" s="7">
        <v>4583.71</v>
      </c>
      <c r="F123" s="6">
        <v>11997800751</v>
      </c>
      <c r="G123" s="4">
        <v>11062113</v>
      </c>
      <c r="H123" s="2">
        <v>63.7</v>
      </c>
      <c r="I123" s="2"/>
      <c r="J123" s="3">
        <v>0.12239999999999999</v>
      </c>
      <c r="K123" s="3">
        <v>0.72399999999999998</v>
      </c>
      <c r="L123" s="1"/>
      <c r="M123" s="1"/>
      <c r="N123" s="1">
        <v>900</v>
      </c>
      <c r="O123" s="1">
        <v>44.1</v>
      </c>
      <c r="P123" s="34">
        <v>1084.58</v>
      </c>
      <c r="Q123" s="1">
        <v>0.38500000000000001</v>
      </c>
      <c r="R123" s="36">
        <v>88.6</v>
      </c>
      <c r="AW123">
        <f t="shared" si="5"/>
        <v>6.9889480942590696</v>
      </c>
    </row>
    <row r="124" spans="1:49" x14ac:dyDescent="0.2">
      <c r="A124" s="8" t="s">
        <v>728</v>
      </c>
      <c r="B124" s="8"/>
      <c r="C124" s="3">
        <v>0.52600000000000002</v>
      </c>
      <c r="D124" s="4">
        <v>244002</v>
      </c>
      <c r="E124" s="2">
        <v>110.96</v>
      </c>
      <c r="F124" s="6">
        <v>1394116310769</v>
      </c>
      <c r="G124" s="4">
        <v>47076781</v>
      </c>
      <c r="H124" s="2">
        <v>2.5</v>
      </c>
      <c r="I124" s="5">
        <v>5.6</v>
      </c>
      <c r="J124" s="3">
        <v>0.1396</v>
      </c>
      <c r="K124" s="3">
        <v>0.57499999999999996</v>
      </c>
      <c r="L124" s="1">
        <v>15.15</v>
      </c>
      <c r="M124" s="1">
        <v>0</v>
      </c>
      <c r="N124" s="1">
        <v>636</v>
      </c>
      <c r="O124" s="1">
        <v>34.9</v>
      </c>
      <c r="P124" s="34">
        <v>29613.67</v>
      </c>
      <c r="Q124" s="1">
        <v>0.90500000000000003</v>
      </c>
      <c r="R124" s="36">
        <v>9.6</v>
      </c>
      <c r="AU124">
        <f t="shared" si="3"/>
        <v>2.7180005319553784</v>
      </c>
      <c r="AV124">
        <f t="shared" si="4"/>
        <v>1.7227665977411035</v>
      </c>
      <c r="AW124">
        <f t="shared" si="5"/>
        <v>10.295991358028445</v>
      </c>
    </row>
    <row r="125" spans="1:49" x14ac:dyDescent="0.2">
      <c r="A125" s="8" t="s">
        <v>731</v>
      </c>
      <c r="B125" s="8"/>
      <c r="C125" s="3">
        <v>0.437</v>
      </c>
      <c r="D125" s="4">
        <v>23362</v>
      </c>
      <c r="E125" s="2">
        <v>155.53</v>
      </c>
      <c r="F125" s="6">
        <v>84008783756</v>
      </c>
      <c r="G125" s="4">
        <v>21803000</v>
      </c>
      <c r="H125" s="2">
        <v>6.4</v>
      </c>
      <c r="I125" s="5">
        <v>0.35</v>
      </c>
      <c r="J125" s="3">
        <v>4.2000000000000003E-2</v>
      </c>
      <c r="K125" s="3">
        <v>0.53900000000000003</v>
      </c>
      <c r="L125" s="1">
        <v>27.7</v>
      </c>
      <c r="M125" s="1">
        <v>1</v>
      </c>
      <c r="N125" s="1">
        <v>1712</v>
      </c>
      <c r="O125" s="1">
        <v>37.700000000000003</v>
      </c>
      <c r="P125" s="34">
        <v>3853.08</v>
      </c>
      <c r="Q125" s="1">
        <v>0.78200000000000003</v>
      </c>
      <c r="R125" s="35">
        <v>11.2</v>
      </c>
      <c r="AU125">
        <f t="shared" si="3"/>
        <v>3.3214324131932926</v>
      </c>
      <c r="AV125">
        <f t="shared" si="4"/>
        <v>-1.0498221244986778</v>
      </c>
      <c r="AW125">
        <f t="shared" si="5"/>
        <v>8.2566281074523946</v>
      </c>
    </row>
    <row r="126" spans="1:49" x14ac:dyDescent="0.2">
      <c r="A126" s="8" t="s">
        <v>736</v>
      </c>
      <c r="B126" s="8"/>
      <c r="C126" s="3">
        <v>0.28699999999999998</v>
      </c>
      <c r="D126" s="4">
        <v>20000</v>
      </c>
      <c r="E126" s="7">
        <v>1344.19</v>
      </c>
      <c r="F126" s="6">
        <v>18902284476</v>
      </c>
      <c r="G126" s="4">
        <v>42813238</v>
      </c>
      <c r="H126" s="2">
        <v>42.1</v>
      </c>
      <c r="I126" s="5">
        <v>0.41</v>
      </c>
      <c r="J126" s="3">
        <v>0.1653</v>
      </c>
      <c r="K126" s="3">
        <v>0.48399999999999999</v>
      </c>
      <c r="L126" s="1">
        <v>31.36</v>
      </c>
      <c r="M126" s="1">
        <v>0</v>
      </c>
      <c r="N126" s="1">
        <v>250</v>
      </c>
      <c r="O126" s="1">
        <v>34.200000000000003</v>
      </c>
      <c r="P126" s="34">
        <v>441.51</v>
      </c>
      <c r="Q126" s="1">
        <v>0.50800000000000001</v>
      </c>
      <c r="R126" s="36">
        <v>52</v>
      </c>
      <c r="AU126">
        <f t="shared" si="3"/>
        <v>3.445533195482207</v>
      </c>
      <c r="AV126">
        <f t="shared" si="4"/>
        <v>-0.89159811928378363</v>
      </c>
      <c r="AW126">
        <f t="shared" si="5"/>
        <v>6.0902006698441316</v>
      </c>
    </row>
    <row r="127" spans="1:49" x14ac:dyDescent="0.2">
      <c r="A127" s="8" t="s">
        <v>741</v>
      </c>
      <c r="B127" s="8"/>
      <c r="C127" s="3">
        <v>6.0000000000000001E-3</v>
      </c>
      <c r="D127" s="4">
        <v>1738</v>
      </c>
      <c r="E127" s="2">
        <v>294.66000000000003</v>
      </c>
      <c r="F127" s="6">
        <v>3985250737</v>
      </c>
      <c r="G127" s="4">
        <v>581372</v>
      </c>
      <c r="H127" s="2">
        <v>16.899999999999999</v>
      </c>
      <c r="I127" s="2"/>
      <c r="J127" s="3">
        <v>7.3300000000000004E-2</v>
      </c>
      <c r="K127" s="3">
        <v>0.51100000000000001</v>
      </c>
      <c r="L127" s="1">
        <v>25.55</v>
      </c>
      <c r="M127" s="1">
        <v>1</v>
      </c>
      <c r="N127" s="1">
        <v>2331</v>
      </c>
      <c r="O127" s="1"/>
      <c r="P127" s="34">
        <v>6854.91</v>
      </c>
      <c r="Q127" s="1">
        <v>0.73</v>
      </c>
      <c r="R127" s="35">
        <v>41.1</v>
      </c>
      <c r="AU127">
        <f t="shared" si="3"/>
        <v>3.2406373166497136</v>
      </c>
      <c r="AW127">
        <f t="shared" si="5"/>
        <v>8.8327204628073819</v>
      </c>
    </row>
    <row r="128" spans="1:49" x14ac:dyDescent="0.2">
      <c r="A128" s="8" t="s">
        <v>745</v>
      </c>
      <c r="B128" s="8"/>
      <c r="C128" s="3">
        <v>7.3999999999999996E-2</v>
      </c>
      <c r="D128" s="4">
        <v>43252</v>
      </c>
      <c r="E128" s="2">
        <v>110.51</v>
      </c>
      <c r="F128" s="6">
        <v>530832908738</v>
      </c>
      <c r="G128" s="4">
        <v>10285453</v>
      </c>
      <c r="H128" s="2">
        <v>2.2000000000000002</v>
      </c>
      <c r="I128" s="2"/>
      <c r="J128" s="3">
        <v>6.4799999999999996E-2</v>
      </c>
      <c r="K128" s="3">
        <v>0.64600000000000002</v>
      </c>
      <c r="L128" s="1">
        <v>2.11</v>
      </c>
      <c r="M128" s="1">
        <v>0</v>
      </c>
      <c r="N128" s="1">
        <v>624</v>
      </c>
      <c r="O128" s="1">
        <v>28.9</v>
      </c>
      <c r="P128" s="34">
        <v>51610.07</v>
      </c>
      <c r="Q128" s="1">
        <v>0.94699999999999995</v>
      </c>
      <c r="R128" s="36">
        <v>6.9</v>
      </c>
      <c r="AU128">
        <f t="shared" si="3"/>
        <v>0.74668794748797507</v>
      </c>
      <c r="AW128">
        <f t="shared" si="5"/>
        <v>10.851472087468146</v>
      </c>
    </row>
    <row r="129" spans="1:49" x14ac:dyDescent="0.2">
      <c r="A129" s="8" t="s">
        <v>750</v>
      </c>
      <c r="B129" s="8"/>
      <c r="C129" s="3">
        <v>0.38400000000000001</v>
      </c>
      <c r="D129" s="4">
        <v>34477</v>
      </c>
      <c r="E129" s="2">
        <v>99.55</v>
      </c>
      <c r="F129" s="6">
        <v>703082435360</v>
      </c>
      <c r="G129" s="4">
        <v>8574832</v>
      </c>
      <c r="H129" s="2">
        <v>3.7</v>
      </c>
      <c r="I129" s="2"/>
      <c r="J129" s="3">
        <v>4.58E-2</v>
      </c>
      <c r="K129" s="3">
        <v>0.68300000000000005</v>
      </c>
      <c r="L129" s="1">
        <v>8.7200000000000006</v>
      </c>
      <c r="M129" s="1">
        <v>0</v>
      </c>
      <c r="N129" s="1">
        <v>1537</v>
      </c>
      <c r="O129" s="1">
        <v>33.1</v>
      </c>
      <c r="P129" s="34">
        <v>81993.73</v>
      </c>
      <c r="Q129" s="1">
        <v>0.96199999999999997</v>
      </c>
      <c r="R129" s="35">
        <v>2.7</v>
      </c>
      <c r="AU129">
        <f t="shared" si="3"/>
        <v>2.1656192379208883</v>
      </c>
      <c r="AW129">
        <f t="shared" si="5"/>
        <v>11.31439805990828</v>
      </c>
    </row>
    <row r="130" spans="1:49" x14ac:dyDescent="0.2">
      <c r="A130" s="8" t="s">
        <v>762</v>
      </c>
      <c r="B130" s="8"/>
      <c r="C130" s="3">
        <v>0.44800000000000001</v>
      </c>
      <c r="D130" s="4">
        <v>11973</v>
      </c>
      <c r="E130" s="2">
        <v>187.43</v>
      </c>
      <c r="F130" s="6">
        <v>63177068175</v>
      </c>
      <c r="G130" s="4">
        <v>58005463</v>
      </c>
      <c r="H130" s="2">
        <v>37.6</v>
      </c>
      <c r="I130" s="5">
        <v>0.09</v>
      </c>
      <c r="J130" s="3">
        <v>1.9800000000000002E-2</v>
      </c>
      <c r="K130" s="3">
        <v>0.83399999999999996</v>
      </c>
      <c r="L130" s="1">
        <v>23.49</v>
      </c>
      <c r="M130" s="1">
        <v>1</v>
      </c>
      <c r="N130" s="1">
        <v>1071</v>
      </c>
      <c r="O130" s="1">
        <v>40.5</v>
      </c>
      <c r="P130" s="34">
        <v>1089.1600000000001</v>
      </c>
      <c r="Q130" s="1">
        <v>0.54900000000000004</v>
      </c>
      <c r="R130" s="36">
        <v>60.9</v>
      </c>
      <c r="AU130">
        <f t="shared" si="3"/>
        <v>3.1565747986708215</v>
      </c>
      <c r="AV130">
        <f t="shared" si="4"/>
        <v>-2.4079456086518722</v>
      </c>
      <c r="AW130">
        <f t="shared" si="5"/>
        <v>6.9931620359240059</v>
      </c>
    </row>
    <row r="131" spans="1:49" x14ac:dyDescent="0.2">
      <c r="A131" s="8" t="s">
        <v>767</v>
      </c>
      <c r="B131" s="8"/>
      <c r="C131" s="3">
        <v>0.433</v>
      </c>
      <c r="D131" s="4">
        <v>283763</v>
      </c>
      <c r="E131" s="2">
        <v>113.27</v>
      </c>
      <c r="F131" s="6">
        <v>543649976166</v>
      </c>
      <c r="G131" s="4">
        <v>69625582</v>
      </c>
      <c r="H131" s="2">
        <v>7.8</v>
      </c>
      <c r="I131" s="5">
        <v>1.06</v>
      </c>
      <c r="J131" s="3">
        <v>7.4999999999999997E-3</v>
      </c>
      <c r="K131" s="3">
        <v>0.67300000000000004</v>
      </c>
      <c r="L131" s="1">
        <v>26.93</v>
      </c>
      <c r="M131" s="1">
        <v>1</v>
      </c>
      <c r="N131" s="1">
        <v>1622</v>
      </c>
      <c r="O131" s="1">
        <v>35.1</v>
      </c>
      <c r="P131" s="34">
        <v>7808.19</v>
      </c>
      <c r="Q131" s="1">
        <v>0.8</v>
      </c>
      <c r="R131" s="36">
        <v>7.5</v>
      </c>
      <c r="AU131">
        <f t="shared" ref="AU131:AU147" si="6">LN(L131)</f>
        <v>3.2932409068235073</v>
      </c>
      <c r="AV131">
        <f t="shared" ref="AV131:AV146" si="7">LN(I131)</f>
        <v>5.8268908123975824E-2</v>
      </c>
      <c r="AW131">
        <f t="shared" ref="AW131:AW147" si="8">LN(P131)</f>
        <v>8.9629284618132541</v>
      </c>
    </row>
    <row r="132" spans="1:49" x14ac:dyDescent="0.2">
      <c r="A132" s="8" t="s">
        <v>775</v>
      </c>
      <c r="B132" s="8"/>
      <c r="C132" s="3">
        <v>0.70199999999999996</v>
      </c>
      <c r="D132" s="4">
        <v>3000</v>
      </c>
      <c r="E132" s="2">
        <v>113.3</v>
      </c>
      <c r="F132" s="6">
        <v>5459979417</v>
      </c>
      <c r="G132" s="4">
        <v>8082366</v>
      </c>
      <c r="H132" s="2">
        <v>47.4</v>
      </c>
      <c r="I132" s="5">
        <v>0.34</v>
      </c>
      <c r="J132" s="3">
        <v>2.0400000000000001E-2</v>
      </c>
      <c r="K132" s="3">
        <v>0.77600000000000002</v>
      </c>
      <c r="L132" s="1">
        <v>29.48</v>
      </c>
      <c r="M132" s="1">
        <v>1</v>
      </c>
      <c r="N132" s="1">
        <v>1168</v>
      </c>
      <c r="O132" s="1">
        <v>42.5</v>
      </c>
      <c r="P132" s="34">
        <v>675.54</v>
      </c>
      <c r="Q132" s="1">
        <v>0.53900000000000003</v>
      </c>
      <c r="R132" s="36">
        <v>65.3</v>
      </c>
      <c r="AU132">
        <f t="shared" si="6"/>
        <v>3.3837120673211358</v>
      </c>
      <c r="AV132">
        <f t="shared" si="7"/>
        <v>-1.0788096613719298</v>
      </c>
      <c r="AW132">
        <f t="shared" si="8"/>
        <v>6.5155123710430942</v>
      </c>
    </row>
    <row r="133" spans="1:49" x14ac:dyDescent="0.2">
      <c r="A133" s="8" t="s">
        <v>778</v>
      </c>
      <c r="B133" s="8"/>
      <c r="C133" s="3">
        <v>0.45800000000000002</v>
      </c>
      <c r="D133" s="2">
        <v>128</v>
      </c>
      <c r="E133" s="2">
        <v>121.09</v>
      </c>
      <c r="F133" s="6">
        <v>450353314</v>
      </c>
      <c r="G133" s="4">
        <v>100209</v>
      </c>
      <c r="H133" s="2">
        <v>13.4</v>
      </c>
      <c r="I133" s="2"/>
      <c r="J133" s="3">
        <v>1.12E-2</v>
      </c>
      <c r="K133" s="3">
        <v>0.59799999999999998</v>
      </c>
      <c r="L133" s="1"/>
      <c r="M133" s="1"/>
      <c r="N133" s="1"/>
      <c r="O133" s="1">
        <v>33.5</v>
      </c>
      <c r="P133" s="34">
        <v>4494.1400000000003</v>
      </c>
      <c r="Q133" s="1">
        <v>0.745</v>
      </c>
      <c r="R133" s="36">
        <v>20.9</v>
      </c>
      <c r="AW133">
        <f t="shared" si="8"/>
        <v>8.4105296049080156</v>
      </c>
    </row>
    <row r="134" spans="1:49" x14ac:dyDescent="0.2">
      <c r="A134" s="8" t="s">
        <v>783</v>
      </c>
      <c r="B134" s="8"/>
      <c r="C134" s="3">
        <v>0.105</v>
      </c>
      <c r="D134" s="4">
        <v>43868</v>
      </c>
      <c r="E134" s="2">
        <v>141.75</v>
      </c>
      <c r="F134" s="6">
        <v>24100202834</v>
      </c>
      <c r="G134" s="4">
        <v>1394973</v>
      </c>
      <c r="H134" s="2">
        <v>16.399999999999999</v>
      </c>
      <c r="I134" s="5">
        <v>2.25</v>
      </c>
      <c r="J134" s="3">
        <v>2.69E-2</v>
      </c>
      <c r="K134" s="3">
        <v>0.6</v>
      </c>
      <c r="L134" s="1"/>
      <c r="M134" s="1"/>
      <c r="N134" s="1">
        <v>2200</v>
      </c>
      <c r="O134" s="1"/>
      <c r="P134" s="34">
        <v>17276.47</v>
      </c>
      <c r="Q134" s="1">
        <v>0.81</v>
      </c>
      <c r="R134" s="36">
        <v>47</v>
      </c>
      <c r="AV134">
        <f t="shared" si="7"/>
        <v>0.81093021621632877</v>
      </c>
      <c r="AW134">
        <f t="shared" si="8"/>
        <v>9.757100739082146</v>
      </c>
    </row>
    <row r="135" spans="1:49" x14ac:dyDescent="0.2">
      <c r="A135" s="8" t="s">
        <v>788</v>
      </c>
      <c r="B135" s="8"/>
      <c r="C135" s="3">
        <v>0.64800000000000002</v>
      </c>
      <c r="D135" s="4">
        <v>29937</v>
      </c>
      <c r="E135" s="2">
        <v>155.33000000000001</v>
      </c>
      <c r="F135" s="6">
        <v>38797709924</v>
      </c>
      <c r="G135" s="4">
        <v>11694719</v>
      </c>
      <c r="H135" s="2">
        <v>14.6</v>
      </c>
      <c r="I135" s="5">
        <v>0.47</v>
      </c>
      <c r="J135" s="3">
        <v>0.16020000000000001</v>
      </c>
      <c r="K135" s="3">
        <v>0.46100000000000002</v>
      </c>
      <c r="L135" s="1">
        <v>21.37</v>
      </c>
      <c r="M135" s="1">
        <v>1</v>
      </c>
      <c r="N135" s="1">
        <v>207</v>
      </c>
      <c r="O135" s="1">
        <v>32.799999999999997</v>
      </c>
      <c r="P135" s="34">
        <v>3317.54</v>
      </c>
      <c r="Q135" s="1">
        <v>0.73099999999999998</v>
      </c>
      <c r="R135" s="36">
        <v>31.6</v>
      </c>
      <c r="AU135">
        <f t="shared" si="6"/>
        <v>3.0619880693310564</v>
      </c>
      <c r="AV135">
        <f t="shared" si="7"/>
        <v>-0.75502258427803282</v>
      </c>
      <c r="AW135">
        <f t="shared" si="8"/>
        <v>8.1069788234057167</v>
      </c>
    </row>
    <row r="136" spans="1:49" x14ac:dyDescent="0.2">
      <c r="A136" s="8" t="s">
        <v>807</v>
      </c>
      <c r="B136" s="8"/>
      <c r="C136" s="3">
        <v>0.71899999999999997</v>
      </c>
      <c r="D136" s="4">
        <v>5680</v>
      </c>
      <c r="E136" s="2">
        <v>173.87</v>
      </c>
      <c r="F136" s="6">
        <v>34387229486</v>
      </c>
      <c r="G136" s="4">
        <v>44269594</v>
      </c>
      <c r="H136" s="2">
        <v>33.799999999999997</v>
      </c>
      <c r="I136" s="5">
        <v>0.01</v>
      </c>
      <c r="J136" s="3">
        <v>1.84E-2</v>
      </c>
      <c r="K136" s="3">
        <v>0.70299999999999996</v>
      </c>
      <c r="L136" s="1">
        <v>26.52</v>
      </c>
      <c r="M136" s="1">
        <v>1</v>
      </c>
      <c r="N136" s="1">
        <v>1180</v>
      </c>
      <c r="O136" s="1">
        <v>42.7</v>
      </c>
      <c r="P136" s="34">
        <v>776.77</v>
      </c>
      <c r="Q136" s="1">
        <v>0.52500000000000002</v>
      </c>
      <c r="R136" s="36">
        <v>76.599999999999994</v>
      </c>
      <c r="AU136">
        <f t="shared" si="6"/>
        <v>3.2778991653176619</v>
      </c>
      <c r="AV136">
        <f t="shared" si="7"/>
        <v>-4.6051701859880909</v>
      </c>
      <c r="AW136">
        <f t="shared" si="8"/>
        <v>6.655144296251942</v>
      </c>
    </row>
    <row r="137" spans="1:49" x14ac:dyDescent="0.2">
      <c r="A137" s="8" t="s">
        <v>812</v>
      </c>
      <c r="B137" s="8"/>
      <c r="C137" s="3">
        <v>0.71699999999999997</v>
      </c>
      <c r="D137" s="4">
        <v>202250</v>
      </c>
      <c r="E137" s="2">
        <v>281.66000000000003</v>
      </c>
      <c r="F137" s="6">
        <v>153781069118</v>
      </c>
      <c r="G137" s="4">
        <v>44385155</v>
      </c>
      <c r="H137" s="2">
        <v>7.5</v>
      </c>
      <c r="I137" s="5">
        <v>0.84</v>
      </c>
      <c r="J137" s="3">
        <v>8.8800000000000004E-2</v>
      </c>
      <c r="K137" s="3">
        <v>0.54200000000000004</v>
      </c>
      <c r="L137" s="1">
        <v>9.7100000000000009</v>
      </c>
      <c r="M137" s="1">
        <v>0</v>
      </c>
      <c r="N137" s="1">
        <v>565</v>
      </c>
      <c r="O137" s="1">
        <v>25.6</v>
      </c>
      <c r="P137" s="34">
        <v>3464.7</v>
      </c>
      <c r="Q137" s="1">
        <v>0.77300000000000002</v>
      </c>
      <c r="R137" s="36">
        <v>31.1</v>
      </c>
      <c r="AU137">
        <f t="shared" si="6"/>
        <v>2.2731562823032334</v>
      </c>
      <c r="AV137">
        <f t="shared" si="7"/>
        <v>-0.1743533871447778</v>
      </c>
      <c r="AW137">
        <f t="shared" si="8"/>
        <v>8.1503813277891517</v>
      </c>
    </row>
    <row r="138" spans="1:49" x14ac:dyDescent="0.2">
      <c r="A138" s="8" t="s">
        <v>817</v>
      </c>
      <c r="B138" s="8"/>
      <c r="C138" s="3">
        <v>5.5E-2</v>
      </c>
      <c r="D138" s="4">
        <v>206324</v>
      </c>
      <c r="E138" s="2">
        <v>114.52</v>
      </c>
      <c r="F138" s="6">
        <v>421142267938</v>
      </c>
      <c r="G138" s="4">
        <v>9770529</v>
      </c>
      <c r="H138" s="2">
        <v>6.5</v>
      </c>
      <c r="I138" s="2"/>
      <c r="J138" s="3">
        <v>2.35E-2</v>
      </c>
      <c r="K138" s="3">
        <v>0.82099999999999995</v>
      </c>
      <c r="L138" s="1">
        <v>32.15</v>
      </c>
      <c r="M138" s="1">
        <v>0</v>
      </c>
      <c r="N138" s="1">
        <v>78</v>
      </c>
      <c r="O138" s="1">
        <v>26</v>
      </c>
      <c r="P138" s="34">
        <v>43103.32</v>
      </c>
      <c r="Q138" s="1">
        <v>0.91100000000000003</v>
      </c>
      <c r="R138" s="36">
        <v>11.5</v>
      </c>
      <c r="AU138">
        <f t="shared" si="6"/>
        <v>3.4704124506836282</v>
      </c>
      <c r="AW138">
        <f t="shared" si="8"/>
        <v>10.671355303287582</v>
      </c>
    </row>
    <row r="139" spans="1:49" x14ac:dyDescent="0.2">
      <c r="A139" s="8" t="s">
        <v>822</v>
      </c>
      <c r="B139" s="8"/>
      <c r="C139" s="3">
        <v>0.71699999999999997</v>
      </c>
      <c r="D139" s="4">
        <v>379025</v>
      </c>
      <c r="E139" s="2">
        <v>119.62</v>
      </c>
      <c r="F139" s="6">
        <v>2827113184696</v>
      </c>
      <c r="G139" s="4">
        <v>66834405</v>
      </c>
      <c r="H139" s="2">
        <v>3.6</v>
      </c>
      <c r="I139" s="5">
        <v>10.130000000000001</v>
      </c>
      <c r="J139" s="3">
        <v>3.85E-2</v>
      </c>
      <c r="K139" s="3">
        <v>0.628</v>
      </c>
      <c r="L139" s="1">
        <v>10.43</v>
      </c>
      <c r="M139" s="1">
        <v>0</v>
      </c>
      <c r="N139" s="1">
        <v>1220</v>
      </c>
      <c r="O139" s="1">
        <v>32.6</v>
      </c>
      <c r="P139" s="34">
        <v>42300.27</v>
      </c>
      <c r="Q139" s="1">
        <v>0.92900000000000005</v>
      </c>
      <c r="R139" s="36">
        <v>5</v>
      </c>
      <c r="AU139">
        <f t="shared" si="6"/>
        <v>2.3446862690126808</v>
      </c>
      <c r="AV139">
        <f t="shared" si="7"/>
        <v>2.3155013182605919</v>
      </c>
      <c r="AW139">
        <f t="shared" si="8"/>
        <v>10.652548747992721</v>
      </c>
    </row>
    <row r="140" spans="1:49" x14ac:dyDescent="0.2">
      <c r="A140" s="8" t="s">
        <v>826</v>
      </c>
      <c r="B140" s="8"/>
      <c r="C140" s="3">
        <v>0.44400000000000001</v>
      </c>
      <c r="D140" s="4">
        <v>5006302</v>
      </c>
      <c r="E140" s="2">
        <v>117.24</v>
      </c>
      <c r="F140" s="6">
        <v>21427700000000</v>
      </c>
      <c r="G140" s="4">
        <v>328239523</v>
      </c>
      <c r="H140" s="2">
        <v>5.6</v>
      </c>
      <c r="I140" s="5">
        <v>7.25</v>
      </c>
      <c r="J140" s="3">
        <v>0.14699999999999999</v>
      </c>
      <c r="K140" s="3">
        <v>0.62</v>
      </c>
      <c r="L140" s="1">
        <v>8.0399999999999991</v>
      </c>
      <c r="M140" s="1">
        <v>0</v>
      </c>
      <c r="N140" s="1">
        <v>715</v>
      </c>
      <c r="O140" s="1">
        <v>39.799999999999997</v>
      </c>
      <c r="P140" s="34">
        <v>65280.68</v>
      </c>
      <c r="Q140" s="1">
        <v>0.92100000000000004</v>
      </c>
      <c r="R140" s="36">
        <v>7.9</v>
      </c>
      <c r="AU140">
        <f t="shared" si="6"/>
        <v>2.0844290831908747</v>
      </c>
      <c r="AV140">
        <f t="shared" si="7"/>
        <v>1.9810014688665833</v>
      </c>
      <c r="AW140">
        <f t="shared" si="8"/>
        <v>11.086451406250402</v>
      </c>
    </row>
    <row r="141" spans="1:49" x14ac:dyDescent="0.2">
      <c r="A141" s="8" t="s">
        <v>830</v>
      </c>
      <c r="B141" s="8"/>
      <c r="C141" s="3">
        <v>0.82599999999999996</v>
      </c>
      <c r="D141" s="4">
        <v>6766</v>
      </c>
      <c r="E141" s="2">
        <v>202.92</v>
      </c>
      <c r="F141" s="6">
        <v>56045912952</v>
      </c>
      <c r="G141" s="4">
        <v>3461734</v>
      </c>
      <c r="H141" s="2">
        <v>6.4</v>
      </c>
      <c r="I141" s="5">
        <v>1.66</v>
      </c>
      <c r="J141" s="3">
        <v>8.7300000000000003E-2</v>
      </c>
      <c r="K141" s="3">
        <v>0.64</v>
      </c>
      <c r="L141" s="1">
        <v>20.39</v>
      </c>
      <c r="M141" s="1">
        <v>1</v>
      </c>
      <c r="N141" s="1">
        <v>1300</v>
      </c>
      <c r="O141" s="1">
        <v>40.799999999999997</v>
      </c>
      <c r="P141" s="34">
        <v>16190.13</v>
      </c>
      <c r="Q141" s="1">
        <v>0.80900000000000005</v>
      </c>
      <c r="R141" s="36">
        <v>16.3</v>
      </c>
      <c r="AU141">
        <f t="shared" si="6"/>
        <v>3.0150445845863638</v>
      </c>
      <c r="AV141">
        <f t="shared" si="7"/>
        <v>0.50681760236845186</v>
      </c>
      <c r="AW141">
        <f t="shared" si="8"/>
        <v>9.6921570762873746</v>
      </c>
    </row>
    <row r="142" spans="1:49" x14ac:dyDescent="0.2">
      <c r="A142" s="8" t="s">
        <v>834</v>
      </c>
      <c r="B142" s="8"/>
      <c r="C142" s="3">
        <v>0.629</v>
      </c>
      <c r="D142" s="4">
        <v>91811</v>
      </c>
      <c r="E142" s="2"/>
      <c r="F142" s="6">
        <v>57921286440</v>
      </c>
      <c r="G142" s="4">
        <v>33580650</v>
      </c>
      <c r="H142" s="2">
        <v>19.100000000000001</v>
      </c>
      <c r="I142" s="5">
        <v>0.24</v>
      </c>
      <c r="J142" s="3">
        <v>5.9200000000000003E-2</v>
      </c>
      <c r="K142" s="3">
        <v>0.65100000000000002</v>
      </c>
      <c r="L142" s="1">
        <v>14.3</v>
      </c>
      <c r="M142" s="1">
        <v>0</v>
      </c>
      <c r="N142" s="1">
        <v>206</v>
      </c>
      <c r="O142" s="1"/>
      <c r="P142" s="34">
        <v>1724.84</v>
      </c>
      <c r="Q142" s="1">
        <v>0.72699999999999998</v>
      </c>
      <c r="R142" s="36">
        <v>28.7</v>
      </c>
      <c r="AU142">
        <f t="shared" si="6"/>
        <v>2.6602595372658615</v>
      </c>
      <c r="AV142">
        <f t="shared" si="7"/>
        <v>-1.4271163556401458</v>
      </c>
      <c r="AW142">
        <f t="shared" si="8"/>
        <v>7.4528895715403882</v>
      </c>
    </row>
    <row r="143" spans="1:49" x14ac:dyDescent="0.2">
      <c r="A143" s="8" t="s">
        <v>839</v>
      </c>
      <c r="B143" s="8"/>
      <c r="C143" s="3">
        <v>0.153</v>
      </c>
      <c r="D143" s="2">
        <v>147</v>
      </c>
      <c r="E143" s="2">
        <v>117.13</v>
      </c>
      <c r="F143" s="6">
        <v>917058851</v>
      </c>
      <c r="G143" s="4">
        <v>299882</v>
      </c>
      <c r="H143" s="2">
        <v>22.3</v>
      </c>
      <c r="I143" s="5">
        <v>1.56</v>
      </c>
      <c r="J143" s="3">
        <v>4.3900000000000002E-2</v>
      </c>
      <c r="K143" s="3">
        <v>0.69899999999999995</v>
      </c>
      <c r="L143" s="1"/>
      <c r="M143" s="1"/>
      <c r="N143" s="1">
        <v>2000</v>
      </c>
      <c r="O143" s="1">
        <v>32.299999999999997</v>
      </c>
      <c r="P143" s="34">
        <v>3058.07</v>
      </c>
      <c r="Q143" s="1">
        <v>0.60699999999999998</v>
      </c>
      <c r="R143" s="36">
        <v>25.5</v>
      </c>
      <c r="AV143">
        <f t="shared" si="7"/>
        <v>0.44468582126144574</v>
      </c>
      <c r="AW143">
        <f t="shared" si="8"/>
        <v>8.0255392770053042</v>
      </c>
    </row>
    <row r="144" spans="1:49" x14ac:dyDescent="0.2">
      <c r="A144" s="8" t="s">
        <v>847</v>
      </c>
      <c r="B144" s="8"/>
      <c r="C144" s="3">
        <v>0.39300000000000002</v>
      </c>
      <c r="D144" s="4">
        <v>192668</v>
      </c>
      <c r="E144" s="2">
        <v>163.52000000000001</v>
      </c>
      <c r="F144" s="6">
        <v>261921244843</v>
      </c>
      <c r="G144" s="4">
        <v>96462106</v>
      </c>
      <c r="H144" s="2">
        <v>16.5</v>
      </c>
      <c r="I144" s="5">
        <v>0.73</v>
      </c>
      <c r="J144" s="3">
        <v>2.01E-2</v>
      </c>
      <c r="K144" s="3">
        <v>0.77400000000000002</v>
      </c>
      <c r="L144" s="1">
        <v>24.66</v>
      </c>
      <c r="M144" s="1">
        <v>1</v>
      </c>
      <c r="N144" s="1">
        <v>1821</v>
      </c>
      <c r="O144" s="1">
        <v>36.799999999999997</v>
      </c>
      <c r="P144" s="34">
        <v>2715.28</v>
      </c>
      <c r="Q144" s="1">
        <v>0.70299999999999996</v>
      </c>
      <c r="R144" s="36">
        <v>10</v>
      </c>
      <c r="AU144">
        <f t="shared" si="6"/>
        <v>3.2051824977361982</v>
      </c>
      <c r="AV144">
        <f t="shared" si="7"/>
        <v>-0.31471074483970024</v>
      </c>
      <c r="AW144">
        <f t="shared" si="8"/>
        <v>7.9066503578054892</v>
      </c>
    </row>
    <row r="145" spans="1:49" x14ac:dyDescent="0.2">
      <c r="A145" s="8" t="s">
        <v>853</v>
      </c>
      <c r="B145" s="8"/>
      <c r="C145" s="3">
        <v>0.44600000000000001</v>
      </c>
      <c r="D145" s="4">
        <v>10609</v>
      </c>
      <c r="E145" s="2">
        <v>157.58000000000001</v>
      </c>
      <c r="F145" s="6">
        <v>26914402224</v>
      </c>
      <c r="G145" s="4">
        <v>29161922</v>
      </c>
      <c r="H145" s="2">
        <v>42.9</v>
      </c>
      <c r="I145" s="2"/>
      <c r="J145" s="3">
        <v>0.12909999999999999</v>
      </c>
      <c r="K145" s="3">
        <v>0.38</v>
      </c>
      <c r="L145" s="1"/>
      <c r="M145" s="1"/>
      <c r="N145" s="1">
        <v>167</v>
      </c>
      <c r="O145" s="1">
        <v>36.700000000000003</v>
      </c>
      <c r="P145" s="34">
        <v>922.93</v>
      </c>
      <c r="Q145" s="1">
        <v>0.45500000000000002</v>
      </c>
      <c r="R145" s="36">
        <v>71.2</v>
      </c>
      <c r="AW145">
        <f t="shared" si="8"/>
        <v>6.8275533919735754</v>
      </c>
    </row>
    <row r="146" spans="1:49" x14ac:dyDescent="0.2">
      <c r="A146" s="8" t="s">
        <v>857</v>
      </c>
      <c r="B146" s="8"/>
      <c r="C146" s="3">
        <v>0.32100000000000001</v>
      </c>
      <c r="D146" s="4">
        <v>5141</v>
      </c>
      <c r="E146" s="2">
        <v>212.31</v>
      </c>
      <c r="F146" s="6">
        <v>23064722446</v>
      </c>
      <c r="G146" s="4">
        <v>17861030</v>
      </c>
      <c r="H146" s="2">
        <v>40.4</v>
      </c>
      <c r="I146" s="5">
        <v>0.24</v>
      </c>
      <c r="J146" s="3">
        <v>0.1143</v>
      </c>
      <c r="K146" s="3">
        <v>0.746</v>
      </c>
      <c r="L146" s="1">
        <v>26.75</v>
      </c>
      <c r="M146" s="1">
        <v>1</v>
      </c>
      <c r="N146" s="1">
        <v>1020</v>
      </c>
      <c r="O146" s="1">
        <v>55.9</v>
      </c>
      <c r="P146" s="34">
        <v>1291.3399999999999</v>
      </c>
      <c r="Q146" s="1">
        <v>0.56499999999999995</v>
      </c>
      <c r="R146" s="36">
        <v>76</v>
      </c>
      <c r="AU146">
        <f t="shared" si="6"/>
        <v>3.2865344733420154</v>
      </c>
      <c r="AV146">
        <f t="shared" si="7"/>
        <v>-1.4271163556401458</v>
      </c>
      <c r="AW146">
        <f t="shared" si="8"/>
        <v>7.1634357179081176</v>
      </c>
    </row>
    <row r="147" spans="1:49" x14ac:dyDescent="0.2">
      <c r="A147" s="8" t="s">
        <v>861</v>
      </c>
      <c r="B147" s="8"/>
      <c r="C147" s="3">
        <v>0.41899999999999998</v>
      </c>
      <c r="D147" s="4">
        <v>10983</v>
      </c>
      <c r="E147" s="2">
        <v>105.51</v>
      </c>
      <c r="F147" s="6">
        <v>21440758800</v>
      </c>
      <c r="G147" s="4">
        <v>14645468</v>
      </c>
      <c r="H147" s="2">
        <v>33.9</v>
      </c>
      <c r="I147" s="2"/>
      <c r="J147" s="3">
        <v>4.9500000000000002E-2</v>
      </c>
      <c r="K147" s="3">
        <v>0.83099999999999996</v>
      </c>
      <c r="L147" s="1">
        <v>25.37</v>
      </c>
      <c r="M147" s="1">
        <v>1</v>
      </c>
      <c r="N147" s="1">
        <v>657</v>
      </c>
      <c r="O147" s="1">
        <v>50.3</v>
      </c>
      <c r="P147" s="34">
        <v>1463.99</v>
      </c>
      <c r="Q147" s="1">
        <v>0.59299999999999997</v>
      </c>
      <c r="R147" s="36">
        <v>77.8</v>
      </c>
      <c r="AU147">
        <f t="shared" si="6"/>
        <v>3.2335673736111907</v>
      </c>
      <c r="AW147">
        <f t="shared" si="8"/>
        <v>7.288920863896835</v>
      </c>
    </row>
    <row r="151" spans="1:49" x14ac:dyDescent="0.2">
      <c r="I151" s="2"/>
      <c r="J151" s="2"/>
      <c r="K151" s="2"/>
      <c r="L151" s="1"/>
      <c r="M151" s="1"/>
      <c r="N151" s="1"/>
      <c r="O151" s="1"/>
      <c r="P151" s="34"/>
      <c r="Q151" s="1"/>
      <c r="R151" s="35"/>
    </row>
    <row r="153" spans="1:49" x14ac:dyDescent="0.2">
      <c r="I153" s="5"/>
      <c r="J153" s="3"/>
      <c r="K153" s="3"/>
      <c r="L153" s="1"/>
      <c r="M153" s="1"/>
      <c r="N153" s="1"/>
      <c r="O153" s="1"/>
      <c r="P153" s="34"/>
      <c r="Q153" s="1"/>
      <c r="R153" s="35"/>
    </row>
    <row r="161" spans="9:18" x14ac:dyDescent="0.2">
      <c r="I161" s="5"/>
      <c r="J161" s="3"/>
      <c r="K161" s="3"/>
      <c r="L161" s="1"/>
      <c r="M161" s="1"/>
      <c r="N161" s="1"/>
      <c r="O161" s="1"/>
      <c r="P161" s="34"/>
      <c r="Q161" s="1"/>
      <c r="R161" s="35"/>
    </row>
    <row r="172" spans="9:18" x14ac:dyDescent="0.2">
      <c r="I172" s="5"/>
      <c r="J172" s="3"/>
      <c r="K172" s="3"/>
      <c r="L172" s="1"/>
      <c r="M172" s="1"/>
      <c r="N172" s="1"/>
      <c r="O172" s="1"/>
      <c r="P172" s="34"/>
      <c r="Q172" s="1"/>
      <c r="R172" s="35"/>
    </row>
    <row r="173" spans="9:18" x14ac:dyDescent="0.2">
      <c r="I173" s="5"/>
      <c r="J173" s="3"/>
      <c r="K173" s="3"/>
      <c r="L173" s="1"/>
      <c r="M173" s="1"/>
      <c r="N173" s="1"/>
      <c r="O173" s="1"/>
      <c r="P173" s="34"/>
      <c r="Q173" s="1"/>
      <c r="R173" s="35"/>
    </row>
    <row r="181" spans="9:18" x14ac:dyDescent="0.2">
      <c r="I181" s="5"/>
      <c r="J181" s="3"/>
      <c r="K181" s="3"/>
      <c r="L181" s="1"/>
      <c r="M181" s="1"/>
      <c r="N181" s="1"/>
      <c r="O181" s="1"/>
      <c r="P181" s="34"/>
      <c r="Q181" s="1"/>
      <c r="R181" s="35"/>
    </row>
    <row r="182" spans="9:18" x14ac:dyDescent="0.2">
      <c r="I182" s="5"/>
      <c r="J182" s="3"/>
      <c r="K182" s="3"/>
      <c r="L182" s="1"/>
      <c r="M182" s="1"/>
      <c r="N182" s="1"/>
      <c r="O182" s="1"/>
      <c r="P182" s="34"/>
      <c r="Q182" s="1"/>
      <c r="R182" s="35"/>
    </row>
    <row r="183" spans="9:18" x14ac:dyDescent="0.2">
      <c r="I183" s="2"/>
      <c r="J183" s="2"/>
      <c r="K183" s="2"/>
      <c r="L183" s="1"/>
      <c r="M183" s="1"/>
      <c r="N183" s="1"/>
      <c r="O183" s="1"/>
      <c r="P183" s="34"/>
      <c r="Q183" s="1"/>
      <c r="R183" s="3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C362-B40A-F645-B67D-6B1F2180A650}">
  <sheetPr codeName="Sheet21"/>
  <dimension ref="A1:Q196"/>
  <sheetViews>
    <sheetView workbookViewId="0">
      <pane xSplit="1" topLeftCell="B1" activePane="topRight" state="frozen"/>
      <selection pane="topRight" activeCell="G15" sqref="G15"/>
    </sheetView>
  </sheetViews>
  <sheetFormatPr baseColWidth="10" defaultRowHeight="16" x14ac:dyDescent="0.2"/>
  <sheetData>
    <row r="1" spans="1:17" x14ac:dyDescent="0.2">
      <c r="A1" s="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2554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2553</v>
      </c>
      <c r="P1" t="s">
        <v>1423</v>
      </c>
      <c r="Q1" t="s">
        <v>959</v>
      </c>
    </row>
    <row r="2" spans="1:17" x14ac:dyDescent="0.2">
      <c r="A2" s="8" t="s">
        <v>35</v>
      </c>
      <c r="B2">
        <v>0.88637719079535504</v>
      </c>
      <c r="C2">
        <v>-0.19744938296181</v>
      </c>
      <c r="D2">
        <v>-0.105936671431292</v>
      </c>
      <c r="E2">
        <v>-0.21115705556936401</v>
      </c>
      <c r="F2">
        <v>-1.2018674889982201E-2</v>
      </c>
      <c r="G2">
        <v>1.3717348692106499</v>
      </c>
      <c r="H2" cm="1">
        <f t="array" ref="H2:H196">STANDARDIZE('Compiled imputated'!R2:R196,'Compiled imputated'!R198,'Compiled imputated'!R199)</f>
        <v>1.212055263013128</v>
      </c>
      <c r="I2">
        <v>0.87185281456615804</v>
      </c>
      <c r="J2">
        <v>-1.38719001666939</v>
      </c>
      <c r="K2">
        <v>0.68605106165840901</v>
      </c>
      <c r="L2">
        <v>-0.81440030896842297</v>
      </c>
      <c r="M2">
        <v>-1.0961952219528199</v>
      </c>
      <c r="N2">
        <v>0.66691007979782102</v>
      </c>
      <c r="O2" cm="1">
        <f t="array" ref="O2:O196">STANDARDIZE(_xlfn.ANCHORARRAY('Compiled imputated'!Q2),'Compiled imputated'!Q198,'Compiled imputated'!Q199)</f>
        <v>-1.5476907172059797</v>
      </c>
      <c r="P2">
        <v>-1.571751274518</v>
      </c>
      <c r="Q2">
        <v>1.65759438584418</v>
      </c>
    </row>
    <row r="3" spans="1:17" x14ac:dyDescent="0.2">
      <c r="A3" s="8" t="s">
        <v>40</v>
      </c>
      <c r="B3">
        <v>0.18954944615609101</v>
      </c>
      <c r="C3">
        <v>-0.202467020044519</v>
      </c>
      <c r="D3">
        <v>-0.18708567364893</v>
      </c>
      <c r="E3">
        <v>-0.21292618794932799</v>
      </c>
      <c r="F3">
        <v>-0.24834812257300801</v>
      </c>
      <c r="G3">
        <v>-0.68893811239930902</v>
      </c>
      <c r="H3">
        <v>-0.50339252112095378</v>
      </c>
      <c r="I3">
        <v>1.1146469142675699</v>
      </c>
      <c r="J3">
        <v>-0.71263740141186704</v>
      </c>
      <c r="K3">
        <v>-0.49230697225686998</v>
      </c>
      <c r="L3">
        <v>-0.81440030896842297</v>
      </c>
      <c r="M3">
        <v>0.40967172297358501</v>
      </c>
      <c r="N3">
        <v>-1.0596647870431</v>
      </c>
      <c r="O3">
        <v>-9.8417739475483018E-2</v>
      </c>
      <c r="P3">
        <v>0.49880250591615899</v>
      </c>
      <c r="Q3">
        <v>-5.6032492854767302E-2</v>
      </c>
    </row>
    <row r="4" spans="1:17" x14ac:dyDescent="0.2">
      <c r="A4" s="24" t="s">
        <v>45</v>
      </c>
      <c r="B4">
        <v>-1.00434875632584</v>
      </c>
      <c r="C4">
        <v>-2.5988377292655102E-2</v>
      </c>
      <c r="D4">
        <v>-0.102096232428447</v>
      </c>
      <c r="E4">
        <v>-0.14133765390775099</v>
      </c>
      <c r="F4">
        <v>2.16386079736803E-2</v>
      </c>
      <c r="G4">
        <v>-5.6861362429169997E-2</v>
      </c>
      <c r="H4">
        <v>0.39128710026924857</v>
      </c>
      <c r="I4">
        <v>0.98823345739824398</v>
      </c>
      <c r="J4">
        <v>-2.15102165453452</v>
      </c>
      <c r="K4">
        <v>0.69234475387323002</v>
      </c>
      <c r="L4">
        <v>1.2216004634526301</v>
      </c>
      <c r="M4">
        <v>-1.40569119163545</v>
      </c>
      <c r="N4">
        <v>-1.3149214225154799</v>
      </c>
      <c r="O4">
        <v>-0.28479142120545164</v>
      </c>
      <c r="P4">
        <v>0.166732559997472</v>
      </c>
      <c r="Q4">
        <v>-0.41952910348787797</v>
      </c>
    </row>
    <row r="5" spans="1:17" x14ac:dyDescent="0.2">
      <c r="A5" s="8" t="s">
        <v>50</v>
      </c>
      <c r="B5">
        <v>4.5538378930643997E-2</v>
      </c>
      <c r="C5">
        <v>-0.207400948965066</v>
      </c>
      <c r="D5">
        <v>-2.0696594783601498E-2</v>
      </c>
      <c r="E5">
        <v>-0.218536296462679</v>
      </c>
      <c r="F5">
        <v>-0.26699955507939399</v>
      </c>
      <c r="G5">
        <v>-0.95101871604546495</v>
      </c>
      <c r="H5">
        <v>-1.5060805131906096</v>
      </c>
      <c r="I5">
        <v>-0.17816583284264501</v>
      </c>
      <c r="J5">
        <v>6.6317133326328007E-2</v>
      </c>
      <c r="K5">
        <v>-0.59285593170824402</v>
      </c>
      <c r="L5">
        <v>-0.81440030896842297</v>
      </c>
      <c r="M5">
        <v>-5.1833097951398998E-3</v>
      </c>
      <c r="N5">
        <v>-0.55861450983841099</v>
      </c>
      <c r="O5">
        <v>1.1466886870753068</v>
      </c>
      <c r="P5">
        <v>0.90249538134671703</v>
      </c>
      <c r="Q5">
        <v>-0.76591263603660498</v>
      </c>
    </row>
    <row r="6" spans="1:17" x14ac:dyDescent="0.2">
      <c r="A6" s="24" t="s">
        <v>55</v>
      </c>
      <c r="B6">
        <v>0.393952251250275</v>
      </c>
      <c r="C6">
        <v>-0.165881700532125</v>
      </c>
      <c r="D6">
        <v>0.18822517356055599</v>
      </c>
      <c r="E6">
        <v>-0.176205422088418</v>
      </c>
      <c r="F6">
        <v>-5.3770140372663602E-2</v>
      </c>
      <c r="G6">
        <v>1.56187177773826</v>
      </c>
      <c r="H6">
        <v>1.2823805935197086</v>
      </c>
      <c r="I6">
        <v>2.3076747014914301E-2</v>
      </c>
      <c r="J6">
        <v>1.4498989239725399</v>
      </c>
      <c r="K6">
        <v>0.73707023046478304</v>
      </c>
      <c r="L6">
        <v>1.2216004634526301</v>
      </c>
      <c r="M6">
        <v>-0.20801981315771501</v>
      </c>
      <c r="N6">
        <v>2.0459576112041198</v>
      </c>
      <c r="O6">
        <v>-0.45842187748397228</v>
      </c>
      <c r="P6">
        <v>-0.86854433021960697</v>
      </c>
      <c r="Q6">
        <v>1.5641238288242401</v>
      </c>
    </row>
    <row r="7" spans="1:17" x14ac:dyDescent="0.2">
      <c r="A7" s="8" t="s">
        <v>60</v>
      </c>
      <c r="B7">
        <v>-0.86033768910039798</v>
      </c>
      <c r="C7">
        <v>-0.207294190729263</v>
      </c>
      <c r="D7">
        <v>-0.20086916705640001</v>
      </c>
      <c r="E7">
        <v>-0.21919628308369499</v>
      </c>
      <c r="F7">
        <v>-0.26686539071436199</v>
      </c>
      <c r="G7">
        <v>-0.83282550263641397</v>
      </c>
      <c r="H7">
        <v>-0.92368936159402204</v>
      </c>
      <c r="I7">
        <v>6.2098074311641098E-2</v>
      </c>
      <c r="J7">
        <v>-7.1354179057909001E-2</v>
      </c>
      <c r="K7">
        <v>-0.15806704216759901</v>
      </c>
      <c r="L7">
        <v>-0.81440030896842297</v>
      </c>
      <c r="M7">
        <v>-0.18201174847850199</v>
      </c>
      <c r="N7">
        <v>5.2662074956640402E-2</v>
      </c>
      <c r="O7">
        <v>0.63708608213137718</v>
      </c>
      <c r="P7">
        <v>0.44671310263479602</v>
      </c>
      <c r="Q7">
        <v>6.1671171540715997E-2</v>
      </c>
    </row>
    <row r="8" spans="1:17" x14ac:dyDescent="0.2">
      <c r="A8" s="8" t="s">
        <v>65</v>
      </c>
      <c r="B8">
        <v>0.70984749548674198</v>
      </c>
      <c r="C8">
        <v>3.6297774327378102E-2</v>
      </c>
      <c r="D8">
        <v>0.11199508979176601</v>
      </c>
      <c r="E8">
        <v>-1.1924443636185399E-2</v>
      </c>
      <c r="F8">
        <v>3.4303210909071999E-2</v>
      </c>
      <c r="G8">
        <v>-0.63754975874319997</v>
      </c>
      <c r="H8">
        <v>-0.38938042602793155</v>
      </c>
      <c r="I8">
        <v>0.60497996117534103</v>
      </c>
      <c r="J8">
        <v>-0.15712348296449699</v>
      </c>
      <c r="K8">
        <v>-0.402856019073764</v>
      </c>
      <c r="L8">
        <v>-0.81440030896842297</v>
      </c>
      <c r="M8">
        <v>-0.75288876818721995</v>
      </c>
      <c r="N8">
        <v>0.72713166126352202</v>
      </c>
      <c r="O8">
        <v>0.28467938551489391</v>
      </c>
      <c r="P8">
        <v>0.79831657478399198</v>
      </c>
      <c r="Q8">
        <v>0.20014607082951999</v>
      </c>
    </row>
    <row r="9" spans="1:17" x14ac:dyDescent="0.2">
      <c r="A9" s="8" t="s">
        <v>70</v>
      </c>
      <c r="B9">
        <v>0.92354133717611497</v>
      </c>
      <c r="C9">
        <v>-0.20171485974682099</v>
      </c>
      <c r="D9">
        <v>-0.160439340019605</v>
      </c>
      <c r="E9">
        <v>-0.213668991818523</v>
      </c>
      <c r="F9">
        <v>-0.247652719171155</v>
      </c>
      <c r="G9">
        <v>-0.52449538069976098</v>
      </c>
      <c r="H9">
        <v>-0.17847527658274151</v>
      </c>
      <c r="I9">
        <v>2.0497051825391601</v>
      </c>
      <c r="J9">
        <v>-0.72255729281271297</v>
      </c>
      <c r="K9">
        <v>-1.45677173670548</v>
      </c>
      <c r="L9">
        <v>-0.81440030896842297</v>
      </c>
      <c r="M9">
        <v>-0.79060046197207801</v>
      </c>
      <c r="N9">
        <v>-1.27237864993675</v>
      </c>
      <c r="O9">
        <v>-0.18822236693374436</v>
      </c>
      <c r="P9">
        <v>0.25788901573985701</v>
      </c>
      <c r="Q9">
        <v>-0.91457686844535202</v>
      </c>
    </row>
    <row r="10" spans="1:17" x14ac:dyDescent="0.2">
      <c r="A10" s="8" t="s">
        <v>75</v>
      </c>
      <c r="B10">
        <v>0.42647087933344102</v>
      </c>
      <c r="C10">
        <v>0.24806729298253299</v>
      </c>
      <c r="D10">
        <v>-0.18511284539404499</v>
      </c>
      <c r="E10">
        <v>0.42443484431519102</v>
      </c>
      <c r="F10">
        <v>-9.4461985425493E-2</v>
      </c>
      <c r="G10">
        <v>-0.93046337458302097</v>
      </c>
      <c r="H10">
        <v>-1.3755070880945246</v>
      </c>
      <c r="I10">
        <v>-0.30198642779194501</v>
      </c>
      <c r="J10">
        <v>0.25951195587103099</v>
      </c>
      <c r="K10">
        <v>0.468717370915467</v>
      </c>
      <c r="L10">
        <v>1.2216004634526301</v>
      </c>
      <c r="M10">
        <v>-0.82701175252297598</v>
      </c>
      <c r="N10">
        <v>-0.36479950159052799</v>
      </c>
      <c r="O10">
        <v>1.3176144298984802</v>
      </c>
      <c r="P10">
        <v>1.50803469449255</v>
      </c>
      <c r="Q10">
        <v>-0.74494511681656705</v>
      </c>
    </row>
    <row r="11" spans="1:17" x14ac:dyDescent="0.2">
      <c r="A11" s="8" t="s">
        <v>81</v>
      </c>
      <c r="B11">
        <v>-0.30752101168658202</v>
      </c>
      <c r="C11">
        <v>-0.13342355736290701</v>
      </c>
      <c r="D11">
        <v>-0.18968980694538001</v>
      </c>
      <c r="E11">
        <v>-1.3473980248305401E-2</v>
      </c>
      <c r="F11">
        <v>-0.20789681429276799</v>
      </c>
      <c r="G11">
        <v>-0.94074104531424296</v>
      </c>
      <c r="H11">
        <v>-1.4385407461254567</v>
      </c>
      <c r="I11">
        <v>-0.42238019623892997</v>
      </c>
      <c r="J11">
        <v>-0.21664283136957199</v>
      </c>
      <c r="K11">
        <v>-1.2870442870759899</v>
      </c>
      <c r="L11">
        <v>-0.81440030896842297</v>
      </c>
      <c r="M11">
        <v>-7.7979489761652004E-2</v>
      </c>
      <c r="N11">
        <v>-1.0029410902714599</v>
      </c>
      <c r="O11">
        <v>1.2733055109840894</v>
      </c>
      <c r="P11">
        <v>1.2801435551365901</v>
      </c>
      <c r="Q11">
        <v>-1.0184330429119499</v>
      </c>
    </row>
    <row r="12" spans="1:17" x14ac:dyDescent="0.2">
      <c r="A12" s="8" t="s">
        <v>85</v>
      </c>
      <c r="B12">
        <v>0.86779511760497396</v>
      </c>
      <c r="C12">
        <v>-0.16233077602992799</v>
      </c>
      <c r="D12">
        <v>-8.9049261569469199E-2</v>
      </c>
      <c r="E12">
        <v>-0.20185363461230801</v>
      </c>
      <c r="F12">
        <v>-0.20019827416550501</v>
      </c>
      <c r="G12">
        <v>-0.10311088071966799</v>
      </c>
      <c r="H12">
        <v>0.34799000749738279</v>
      </c>
      <c r="I12">
        <v>-0.25382892041315103</v>
      </c>
      <c r="J12">
        <v>0.35871086987949002</v>
      </c>
      <c r="K12">
        <v>-0.92350643888312101</v>
      </c>
      <c r="L12">
        <v>-0.81440030896842297</v>
      </c>
      <c r="M12">
        <v>-0.94014683387755105</v>
      </c>
      <c r="N12">
        <v>-0.71316891381888203</v>
      </c>
      <c r="O12">
        <v>-0.2905203664759331</v>
      </c>
      <c r="P12">
        <v>0.166732559997472</v>
      </c>
      <c r="Q12">
        <v>-0.78648758660320806</v>
      </c>
    </row>
    <row r="13" spans="1:17" x14ac:dyDescent="0.2">
      <c r="A13" s="8" t="s">
        <v>90</v>
      </c>
      <c r="B13">
        <v>-1.7476316839410599</v>
      </c>
      <c r="C13">
        <v>-0.205803214913342</v>
      </c>
      <c r="D13">
        <v>-0.19452981226403299</v>
      </c>
      <c r="E13">
        <v>-0.214060367129563</v>
      </c>
      <c r="F13">
        <v>-0.26490179287604598</v>
      </c>
      <c r="G13">
        <v>-0.66324393557125505</v>
      </c>
      <c r="H13">
        <v>-0.44466838366552142</v>
      </c>
      <c r="I13">
        <v>0.71935404119997703</v>
      </c>
      <c r="J13">
        <v>1.162222073348</v>
      </c>
      <c r="K13">
        <v>-0.39404090723436602</v>
      </c>
      <c r="L13">
        <v>-0.81440030896842297</v>
      </c>
      <c r="M13">
        <v>0.158693898819183</v>
      </c>
      <c r="N13">
        <v>-0.39599511834782902</v>
      </c>
      <c r="O13">
        <v>1.0142226046127165</v>
      </c>
      <c r="P13">
        <v>0.60298131247888398</v>
      </c>
      <c r="Q13">
        <v>-0.47145719072117898</v>
      </c>
    </row>
    <row r="14" spans="1:17" x14ac:dyDescent="0.2">
      <c r="A14" s="8" t="s">
        <v>93</v>
      </c>
      <c r="B14">
        <v>-1.2970164090743299</v>
      </c>
      <c r="C14">
        <v>-0.169519972681798</v>
      </c>
      <c r="D14">
        <v>-0.190926112651775</v>
      </c>
      <c r="E14">
        <v>-0.20214650866841399</v>
      </c>
      <c r="F14">
        <v>-0.25743226438869299</v>
      </c>
      <c r="G14">
        <v>-0.77629831361469404</v>
      </c>
      <c r="H14">
        <v>-0.7357445617826246</v>
      </c>
      <c r="I14">
        <v>-1.21697906798903</v>
      </c>
      <c r="J14">
        <v>1.04318337653785</v>
      </c>
      <c r="K14">
        <v>0.99166140490900601</v>
      </c>
      <c r="L14">
        <v>1.2216004634526301</v>
      </c>
      <c r="M14">
        <v>-1.41349361103922</v>
      </c>
      <c r="N14">
        <v>-0.20690733443047801</v>
      </c>
      <c r="O14">
        <v>0.86206372719247482</v>
      </c>
      <c r="P14">
        <v>1.01318536331961</v>
      </c>
      <c r="Q14">
        <v>-0.34519592816009098</v>
      </c>
    </row>
    <row r="15" spans="1:17" x14ac:dyDescent="0.2">
      <c r="A15" s="8" t="s">
        <v>98</v>
      </c>
      <c r="B15">
        <v>1.4670669779947401</v>
      </c>
      <c r="C15">
        <v>-0.105765895319482</v>
      </c>
      <c r="D15">
        <v>-2.76022375239574E-2</v>
      </c>
      <c r="E15">
        <v>-7.9987940723629705E-2</v>
      </c>
      <c r="F15">
        <v>0.85618840225857396</v>
      </c>
      <c r="G15">
        <v>0.20008040585137399</v>
      </c>
      <c r="H15">
        <v>0.60125132919904378</v>
      </c>
      <c r="I15">
        <v>-0.51869521099651805</v>
      </c>
      <c r="J15">
        <v>-0.38528098518395298</v>
      </c>
      <c r="K15">
        <v>0.89188918789708105</v>
      </c>
      <c r="L15">
        <v>1.2216004634526301</v>
      </c>
      <c r="M15">
        <v>1.94544794228109</v>
      </c>
      <c r="N15">
        <v>-0.71932260641327195</v>
      </c>
      <c r="O15">
        <v>-0.76297145849593528</v>
      </c>
      <c r="P15">
        <v>-0.38020617445683302</v>
      </c>
      <c r="Q15">
        <v>-4.2185002925886901E-2</v>
      </c>
    </row>
    <row r="16" spans="1:17" x14ac:dyDescent="0.2">
      <c r="A16" s="8" t="s">
        <v>103</v>
      </c>
      <c r="B16">
        <v>-0.730263176767736</v>
      </c>
      <c r="C16">
        <v>-0.20642192741628701</v>
      </c>
      <c r="D16">
        <v>-0.14752389104428601</v>
      </c>
      <c r="E16">
        <v>-0.21758541975717599</v>
      </c>
      <c r="F16">
        <v>-0.265589922549057</v>
      </c>
      <c r="G16">
        <v>-0.509078874602928</v>
      </c>
      <c r="H16">
        <v>-0.15304357422861364</v>
      </c>
      <c r="I16">
        <v>0.71333435277762802</v>
      </c>
      <c r="J16">
        <v>0.22975228166849301</v>
      </c>
      <c r="K16">
        <v>-3.7714794760956703E-2</v>
      </c>
      <c r="L16">
        <v>-0.81440030896842297</v>
      </c>
      <c r="M16">
        <v>0.327746319234065</v>
      </c>
      <c r="N16">
        <v>2.6444660480059601E-2</v>
      </c>
      <c r="O16">
        <v>0.64928502368011132</v>
      </c>
      <c r="P16">
        <v>0.459735453455137</v>
      </c>
      <c r="Q16">
        <v>3.05143192007351E-2</v>
      </c>
    </row>
    <row r="17" spans="1:17" x14ac:dyDescent="0.2">
      <c r="A17" s="8" t="s">
        <v>107</v>
      </c>
      <c r="B17">
        <v>0.13844874488254499</v>
      </c>
      <c r="C17">
        <v>-0.13726685385179099</v>
      </c>
      <c r="D17">
        <v>1.42338800257248E-2</v>
      </c>
      <c r="E17">
        <v>-0.19080674666151501</v>
      </c>
      <c r="F17">
        <v>-0.203935627534267</v>
      </c>
      <c r="G17">
        <v>-0.95615755141107495</v>
      </c>
      <c r="H17">
        <v>-1.5417509570212935</v>
      </c>
      <c r="I17">
        <v>-0.43843269869852802</v>
      </c>
      <c r="J17">
        <v>0.12063347625918799</v>
      </c>
      <c r="K17">
        <v>-1.4946163707444799</v>
      </c>
      <c r="L17">
        <v>-0.81440030896842297</v>
      </c>
      <c r="M17">
        <v>-0.71777788087028305</v>
      </c>
      <c r="N17">
        <v>-1.7687109966885901</v>
      </c>
      <c r="O17">
        <v>3.5687312425874591E-2</v>
      </c>
      <c r="P17">
        <v>0.57693661083820202</v>
      </c>
      <c r="Q17">
        <v>-0.83653817472945502</v>
      </c>
    </row>
    <row r="18" spans="1:17" x14ac:dyDescent="0.2">
      <c r="A18" s="8" t="s">
        <v>112</v>
      </c>
      <c r="B18">
        <v>0.25923222062001799</v>
      </c>
      <c r="C18">
        <v>-9.0427891055292101E-2</v>
      </c>
      <c r="D18">
        <v>-0.19218872273490201</v>
      </c>
      <c r="E18">
        <v>2.5067445433619402E-2</v>
      </c>
      <c r="F18">
        <v>-0.190387558702767</v>
      </c>
      <c r="G18">
        <v>-0.94074104531424296</v>
      </c>
      <c r="H18">
        <v>-1.4385407461254567</v>
      </c>
      <c r="I18">
        <v>-0.237776417953553</v>
      </c>
      <c r="J18">
        <v>-0.92095512082963205</v>
      </c>
      <c r="K18">
        <v>-0.97855317930349395</v>
      </c>
      <c r="L18">
        <v>-0.81440030896842297</v>
      </c>
      <c r="M18">
        <v>-0.41998554029329799</v>
      </c>
      <c r="N18">
        <v>-1.54181620960203</v>
      </c>
      <c r="O18">
        <v>1.2204077927923205</v>
      </c>
      <c r="P18">
        <v>1.4168782387501699</v>
      </c>
      <c r="Q18">
        <v>-0.94227184830311295</v>
      </c>
    </row>
    <row r="19" spans="1:17" x14ac:dyDescent="0.2">
      <c r="A19" s="8" t="s">
        <v>117</v>
      </c>
      <c r="B19">
        <v>-1.48748265927573</v>
      </c>
      <c r="C19">
        <v>-0.20728084594978799</v>
      </c>
      <c r="D19">
        <v>-0.22225462533936199</v>
      </c>
      <c r="E19">
        <v>-0.219126016013104</v>
      </c>
      <c r="F19">
        <v>-0.26489594299809499</v>
      </c>
      <c r="G19">
        <v>-0.51421770996853899</v>
      </c>
      <c r="H19">
        <v>-0.16144500358833977</v>
      </c>
      <c r="I19">
        <v>-7.3238267742673502E-2</v>
      </c>
      <c r="J19">
        <v>0.219832390267647</v>
      </c>
      <c r="K19">
        <v>0.62468313543985599</v>
      </c>
      <c r="L19">
        <v>1.2216004634526301</v>
      </c>
      <c r="M19">
        <v>0.69576043444492397</v>
      </c>
      <c r="N19">
        <v>0.646078214734357</v>
      </c>
      <c r="O19">
        <v>-0.16324643573884592</v>
      </c>
      <c r="P19">
        <v>-0.23696031543308599</v>
      </c>
      <c r="Q19">
        <v>0.508252721747109</v>
      </c>
    </row>
    <row r="20" spans="1:17" x14ac:dyDescent="0.2">
      <c r="A20" s="24" t="s">
        <v>122</v>
      </c>
      <c r="B20">
        <v>-0.26571134700822702</v>
      </c>
      <c r="C20">
        <v>-0.200113486209786</v>
      </c>
      <c r="D20">
        <v>-0.20902352384326101</v>
      </c>
      <c r="E20">
        <v>-0.21333679705156899</v>
      </c>
      <c r="F20">
        <v>-0.18825785388227401</v>
      </c>
      <c r="G20">
        <v>2.0192281252776199</v>
      </c>
      <c r="H20">
        <v>1.4327751899551742</v>
      </c>
      <c r="I20">
        <v>-0.91198152125666898</v>
      </c>
      <c r="J20">
        <v>0.79518609151671005</v>
      </c>
      <c r="K20">
        <v>1.0834059722762901</v>
      </c>
      <c r="L20">
        <v>1.2216004634526301</v>
      </c>
      <c r="M20">
        <v>-0.170308119372856</v>
      </c>
      <c r="N20">
        <v>0.14571376935422201</v>
      </c>
      <c r="O20">
        <v>-1.0043036838524537</v>
      </c>
      <c r="P20">
        <v>-1.26572603023999</v>
      </c>
      <c r="Q20">
        <v>1.4118014396065499</v>
      </c>
    </row>
    <row r="21" spans="1:17" x14ac:dyDescent="0.2">
      <c r="A21" s="8" t="s">
        <v>127</v>
      </c>
      <c r="B21">
        <v>-1.1808784516344599</v>
      </c>
      <c r="C21">
        <v>-0.20644012484284499</v>
      </c>
      <c r="D21">
        <v>-6.0482708438721798E-2</v>
      </c>
      <c r="E21">
        <v>-0.21886362193210299</v>
      </c>
      <c r="F21">
        <v>-0.26263395437034998</v>
      </c>
      <c r="G21">
        <v>0.18466389975454101</v>
      </c>
      <c r="H21">
        <v>0.58988660814981098</v>
      </c>
      <c r="I21">
        <v>-0.88990933037472097</v>
      </c>
      <c r="J21">
        <v>0.37855065268118199</v>
      </c>
      <c r="K21">
        <v>-0.28244127440419903</v>
      </c>
      <c r="L21">
        <v>-0.81440030896842297</v>
      </c>
      <c r="M21">
        <v>1.33946003525543</v>
      </c>
      <c r="N21">
        <v>-1.1872931047792901</v>
      </c>
      <c r="O21">
        <v>-0.38273651837561995</v>
      </c>
      <c r="P21">
        <v>-0.34765029740598102</v>
      </c>
      <c r="Q21">
        <v>0.100798120202541</v>
      </c>
    </row>
    <row r="22" spans="1:17" x14ac:dyDescent="0.2">
      <c r="A22" s="8" t="s">
        <v>131</v>
      </c>
      <c r="B22">
        <v>-0.19602857254430001</v>
      </c>
      <c r="C22">
        <v>-0.18175834862241</v>
      </c>
      <c r="D22">
        <v>-0.110092762954918</v>
      </c>
      <c r="E22">
        <v>-0.20107240240549201</v>
      </c>
      <c r="F22">
        <v>-0.19019248441450301</v>
      </c>
      <c r="G22">
        <v>3.0498838786215E-2</v>
      </c>
      <c r="H22">
        <v>0.46802434683524918</v>
      </c>
      <c r="I22">
        <v>-0.65714804471054999</v>
      </c>
      <c r="J22">
        <v>0.88446511412432305</v>
      </c>
      <c r="K22">
        <v>0.55587470991439003</v>
      </c>
      <c r="L22">
        <v>1.2216004634526301</v>
      </c>
      <c r="M22">
        <v>-3.1164973339069198E-2</v>
      </c>
      <c r="N22">
        <v>0.57114149514151402</v>
      </c>
      <c r="O22">
        <v>-0.34956219396960797</v>
      </c>
      <c r="P22">
        <v>-0.178359736741554</v>
      </c>
      <c r="Q22">
        <v>0.33340426850333499</v>
      </c>
    </row>
    <row r="23" spans="1:17" x14ac:dyDescent="0.2">
      <c r="A23" s="8" t="s">
        <v>136</v>
      </c>
      <c r="B23">
        <v>0.18954944615609101</v>
      </c>
      <c r="C23">
        <v>-0.18146476347395299</v>
      </c>
      <c r="D23">
        <v>-0.22430636672444401</v>
      </c>
      <c r="E23">
        <v>-0.21071908716771001</v>
      </c>
      <c r="F23">
        <v>-0.24534722921219701</v>
      </c>
      <c r="G23">
        <v>-0.83282550263641397</v>
      </c>
      <c r="H23">
        <v>-0.92368936159402204</v>
      </c>
      <c r="I23">
        <v>2.3366436640044701</v>
      </c>
      <c r="J23">
        <v>-1.6351873016905301</v>
      </c>
      <c r="K23">
        <v>-0.74460453251690994</v>
      </c>
      <c r="L23">
        <v>-0.81440030896842297</v>
      </c>
      <c r="M23">
        <v>-0.18461255494642301</v>
      </c>
      <c r="N23">
        <v>-0.34856622184811598</v>
      </c>
      <c r="O23">
        <v>-2.1092824010579023E-2</v>
      </c>
      <c r="P23">
        <v>0.394623699353433</v>
      </c>
      <c r="Q23">
        <v>-0.65839830476106498</v>
      </c>
    </row>
    <row r="24" spans="1:17" x14ac:dyDescent="0.2">
      <c r="A24" s="24" t="s">
        <v>142</v>
      </c>
      <c r="B24">
        <v>0.30568740359596902</v>
      </c>
      <c r="C24">
        <v>-0.20027847621057199</v>
      </c>
      <c r="D24">
        <v>-0.10633123708226901</v>
      </c>
      <c r="E24">
        <v>-0.21150911802295499</v>
      </c>
      <c r="F24">
        <v>-0.25176007228309</v>
      </c>
      <c r="G24">
        <v>0.45188333876630798</v>
      </c>
      <c r="H24">
        <v>0.76980030638776287</v>
      </c>
      <c r="I24">
        <v>2.2904927194331299</v>
      </c>
      <c r="J24">
        <v>0.78526620011586401</v>
      </c>
      <c r="K24">
        <v>0.664821383663044</v>
      </c>
      <c r="L24">
        <v>1.2216004634526301</v>
      </c>
      <c r="M24">
        <v>-0.98045933413033004</v>
      </c>
      <c r="N24">
        <v>2.3295760950623201</v>
      </c>
      <c r="O24">
        <v>0.1334934047745385</v>
      </c>
      <c r="P24">
        <v>-0.17184856133138299</v>
      </c>
      <c r="Q24">
        <v>0.87521120486243997</v>
      </c>
    </row>
    <row r="25" spans="1:17" x14ac:dyDescent="0.2">
      <c r="A25" s="8" t="s">
        <v>146</v>
      </c>
      <c r="B25">
        <v>-0.23783823722265601</v>
      </c>
      <c r="C25">
        <v>0.35287355149615401</v>
      </c>
      <c r="D25">
        <v>-5.9904012150621903E-2</v>
      </c>
      <c r="E25">
        <v>0.63130955486057705</v>
      </c>
      <c r="F25">
        <v>1.16009042819631</v>
      </c>
      <c r="G25">
        <v>-0.43199634411876497</v>
      </c>
      <c r="H25">
        <v>-3.5237196321511781E-2</v>
      </c>
      <c r="I25">
        <v>1.0644828440813301</v>
      </c>
      <c r="J25">
        <v>0.100793693457496</v>
      </c>
      <c r="K25">
        <v>0.82766799073997999</v>
      </c>
      <c r="L25">
        <v>1.2216004634526301</v>
      </c>
      <c r="M25">
        <v>0.76858301554671904</v>
      </c>
      <c r="N25">
        <v>2.2728523982906799</v>
      </c>
      <c r="O25">
        <v>0.19586212718437074</v>
      </c>
      <c r="P25">
        <v>0.22533313868900501</v>
      </c>
      <c r="Q25">
        <v>8.2442406434036705E-2</v>
      </c>
    </row>
    <row r="26" spans="1:17" x14ac:dyDescent="0.2">
      <c r="A26" s="8" t="s">
        <v>151</v>
      </c>
      <c r="B26">
        <v>-1.68723994607232</v>
      </c>
      <c r="C26">
        <v>-0.198672250026455</v>
      </c>
      <c r="D26">
        <v>-0.23974703586601701</v>
      </c>
      <c r="E26">
        <v>-0.213763100829194</v>
      </c>
      <c r="F26">
        <v>-0.26460759976023202</v>
      </c>
      <c r="G26">
        <v>-0.58616140508709103</v>
      </c>
      <c r="H26">
        <v>-0.28765281085516731</v>
      </c>
      <c r="I26">
        <v>0.470540253076208</v>
      </c>
      <c r="J26">
        <v>0.18015282466426399</v>
      </c>
      <c r="K26">
        <v>0.71642770280714396</v>
      </c>
      <c r="L26">
        <v>1.2216004634526301</v>
      </c>
      <c r="M26">
        <v>2.0182705233828799</v>
      </c>
      <c r="N26">
        <v>0.20057591670727001</v>
      </c>
      <c r="O26">
        <v>0.97888222105608835</v>
      </c>
      <c r="P26">
        <v>0.71367129445177802</v>
      </c>
      <c r="Q26">
        <v>-0.20672401883696101</v>
      </c>
    </row>
    <row r="27" spans="1:17" x14ac:dyDescent="0.2">
      <c r="A27" s="8" t="s">
        <v>156</v>
      </c>
      <c r="B27">
        <v>0.33820603167913399</v>
      </c>
      <c r="C27">
        <v>-0.157371370712201</v>
      </c>
      <c r="D27">
        <v>-0.199264600075759</v>
      </c>
      <c r="E27">
        <v>-0.18020126028782399</v>
      </c>
      <c r="F27">
        <v>-0.22066651354293901</v>
      </c>
      <c r="G27">
        <v>-0.78657598434591602</v>
      </c>
      <c r="H27">
        <v>-0.76725263206785521</v>
      </c>
      <c r="I27">
        <v>-0.48859676888477099</v>
      </c>
      <c r="J27">
        <v>-0.74239707561440504</v>
      </c>
      <c r="K27">
        <v>-0.85813843463392903</v>
      </c>
      <c r="L27">
        <v>-0.81440030896842297</v>
      </c>
      <c r="M27">
        <v>-0.73078191320988894</v>
      </c>
      <c r="N27">
        <v>0.514417798369876</v>
      </c>
      <c r="O27">
        <v>0.41249047960552404</v>
      </c>
      <c r="P27">
        <v>0.492291330505988</v>
      </c>
      <c r="Q27">
        <v>-0.54415651284780098</v>
      </c>
    </row>
    <row r="28" spans="1:17" x14ac:dyDescent="0.2">
      <c r="A28" s="24" t="s">
        <v>161</v>
      </c>
      <c r="B28">
        <v>0.240650147429637</v>
      </c>
      <c r="C28">
        <v>-0.20382333490391699</v>
      </c>
      <c r="D28">
        <v>-0.219887231433499</v>
      </c>
      <c r="E28">
        <v>-0.21270975546135701</v>
      </c>
      <c r="F28">
        <v>-0.13103364255954</v>
      </c>
      <c r="G28">
        <v>1.42826205823237</v>
      </c>
      <c r="H28">
        <v>1.233514802752913</v>
      </c>
      <c r="I28">
        <v>-0.10333670985441901</v>
      </c>
      <c r="J28">
        <v>0.34879097847864399</v>
      </c>
      <c r="K28">
        <v>1.2290504729718601</v>
      </c>
      <c r="L28">
        <v>-0.81440030896842297</v>
      </c>
      <c r="M28">
        <v>-0.54872546045540005</v>
      </c>
      <c r="N28">
        <v>0.86894090319261896</v>
      </c>
      <c r="O28">
        <v>-1.2820167136724723</v>
      </c>
      <c r="P28">
        <v>-1.76057536141293</v>
      </c>
      <c r="Q28">
        <v>0.86828745989799905</v>
      </c>
    </row>
    <row r="29" spans="1:17" x14ac:dyDescent="0.2">
      <c r="A29" s="24" t="s">
        <v>164</v>
      </c>
      <c r="B29">
        <v>1.8665815515879101</v>
      </c>
      <c r="C29">
        <v>-0.20736940675903301</v>
      </c>
      <c r="D29">
        <v>-2.1210273978127098E-2</v>
      </c>
      <c r="E29">
        <v>-0.21860187553903401</v>
      </c>
      <c r="F29">
        <v>-0.19007508387882299</v>
      </c>
      <c r="G29">
        <v>1.0171552289835</v>
      </c>
      <c r="H29">
        <v>1.0650426705237594</v>
      </c>
      <c r="I29">
        <v>-1.0725065458526399</v>
      </c>
      <c r="J29">
        <v>1.6185370777869199</v>
      </c>
      <c r="K29">
        <v>0.55816832409857198</v>
      </c>
      <c r="L29">
        <v>1.2216004634526301</v>
      </c>
      <c r="M29">
        <v>0.135286640607891</v>
      </c>
      <c r="N29">
        <v>0.24498023870459101</v>
      </c>
      <c r="O29">
        <v>-1.9478080434552811</v>
      </c>
      <c r="P29">
        <v>-1.9103323958468501</v>
      </c>
      <c r="Q29">
        <v>0.87983383126646098</v>
      </c>
    </row>
    <row r="30" spans="1:17" x14ac:dyDescent="0.2">
      <c r="A30" s="24" t="s">
        <v>169</v>
      </c>
      <c r="B30">
        <v>1.1976269167342199</v>
      </c>
      <c r="C30">
        <v>-0.196233794867788</v>
      </c>
      <c r="D30">
        <v>-0.20665612993739799</v>
      </c>
      <c r="E30">
        <v>-0.192791035424768</v>
      </c>
      <c r="F30">
        <v>-9.4798209007684806E-2</v>
      </c>
      <c r="G30">
        <v>1.9627009362559</v>
      </c>
      <c r="H30">
        <v>1.4154324175101964</v>
      </c>
      <c r="I30">
        <v>-0.69326617524464595</v>
      </c>
      <c r="J30">
        <v>-0.583678813200872</v>
      </c>
      <c r="K30">
        <v>0.95955080633045498</v>
      </c>
      <c r="L30">
        <v>1.2216004634526301</v>
      </c>
      <c r="M30">
        <v>0.23151647992097801</v>
      </c>
      <c r="N30">
        <v>4.6447300003854601E-2</v>
      </c>
      <c r="O30">
        <v>-0.61941850869239223</v>
      </c>
      <c r="P30">
        <v>-1.1029466449857299</v>
      </c>
      <c r="Q30">
        <v>1.38448767231575</v>
      </c>
    </row>
    <row r="31" spans="1:17" x14ac:dyDescent="0.2">
      <c r="A31" s="24" t="s">
        <v>173</v>
      </c>
      <c r="B31">
        <v>-0.90214735377875399</v>
      </c>
      <c r="C31">
        <v>-0.20731117499405</v>
      </c>
      <c r="D31">
        <v>-0.209575915754629</v>
      </c>
      <c r="E31">
        <v>-0.21907871046345101</v>
      </c>
      <c r="F31">
        <v>-0.26426948218770502</v>
      </c>
      <c r="G31">
        <v>-0.23158176485994</v>
      </c>
      <c r="H31">
        <v>0.21613946956195343</v>
      </c>
      <c r="I31">
        <v>1.09859441180798</v>
      </c>
      <c r="J31">
        <v>-0.23648261417126401</v>
      </c>
      <c r="K31">
        <v>-0.112467683430271</v>
      </c>
      <c r="L31">
        <v>-0.81440030896842297</v>
      </c>
      <c r="M31">
        <v>-1.2249351421149299</v>
      </c>
      <c r="N31">
        <v>0.78385535803516104</v>
      </c>
      <c r="O31">
        <v>-0.2620275017224139</v>
      </c>
      <c r="P31">
        <v>-0.37369499904666198</v>
      </c>
      <c r="Q31">
        <v>0.22437917820506001</v>
      </c>
    </row>
    <row r="32" spans="1:17" x14ac:dyDescent="0.2">
      <c r="A32" s="8" t="s">
        <v>177</v>
      </c>
      <c r="B32">
        <v>-0.37720378615050898</v>
      </c>
      <c r="C32">
        <v>-0.19593657023402</v>
      </c>
      <c r="D32">
        <v>-0.16451651841303599</v>
      </c>
      <c r="E32">
        <v>-0.20746077739541799</v>
      </c>
      <c r="F32">
        <v>-0.15678946639522301</v>
      </c>
      <c r="G32">
        <v>0.143553216829654</v>
      </c>
      <c r="H32">
        <v>0.55889515694257286</v>
      </c>
      <c r="I32">
        <v>-1.22299875641138</v>
      </c>
      <c r="J32">
        <v>1.92605371121314</v>
      </c>
      <c r="K32">
        <v>0.79670419925351998</v>
      </c>
      <c r="L32">
        <v>1.2216004634526301</v>
      </c>
      <c r="M32">
        <v>0.95454067800308995</v>
      </c>
      <c r="N32">
        <v>0.68853375071709899</v>
      </c>
      <c r="O32">
        <v>-0.82167937869390939</v>
      </c>
      <c r="P32">
        <v>-0.82296610234841405</v>
      </c>
      <c r="Q32">
        <v>0.67442260089367401</v>
      </c>
    </row>
    <row r="33" spans="1:17" x14ac:dyDescent="0.2">
      <c r="A33" s="24" t="s">
        <v>181</v>
      </c>
      <c r="B33">
        <v>-0.85569217080280302</v>
      </c>
      <c r="C33">
        <v>-0.19791159759636301</v>
      </c>
      <c r="D33">
        <v>-0.18813784871820299</v>
      </c>
      <c r="E33">
        <v>-0.20206025737532199</v>
      </c>
      <c r="F33">
        <v>-9.3724706031651395E-2</v>
      </c>
      <c r="G33">
        <v>1.5104834240821501</v>
      </c>
      <c r="H33">
        <v>1.263883827477561</v>
      </c>
      <c r="I33">
        <v>-0.68122679839994704</v>
      </c>
      <c r="J33">
        <v>1.3110204443606901</v>
      </c>
      <c r="K33">
        <v>0.70954686025459701</v>
      </c>
      <c r="L33">
        <v>1.2216004634526301</v>
      </c>
      <c r="M33">
        <v>0.56441970781490003</v>
      </c>
      <c r="N33">
        <v>1.37945417413737</v>
      </c>
      <c r="O33">
        <v>-0.87834297596254718</v>
      </c>
      <c r="P33">
        <v>-0.93365608432130998</v>
      </c>
      <c r="Q33">
        <v>0.99291486925792305</v>
      </c>
    </row>
    <row r="34" spans="1:17" x14ac:dyDescent="0.2">
      <c r="A34" s="8" t="s">
        <v>186</v>
      </c>
      <c r="B34">
        <v>-1.4921281775733299</v>
      </c>
      <c r="C34">
        <v>0.45307464792902802</v>
      </c>
      <c r="D34">
        <v>-0.193109375920515</v>
      </c>
      <c r="E34">
        <v>0.58349488069670796</v>
      </c>
      <c r="F34">
        <v>-1.9069241969110501E-2</v>
      </c>
      <c r="G34">
        <v>-0.86879735019569004</v>
      </c>
      <c r="H34">
        <v>-1.0662403065435218</v>
      </c>
      <c r="I34">
        <v>-0.24379610637590199</v>
      </c>
      <c r="J34">
        <v>0.219832390267647</v>
      </c>
      <c r="K34">
        <v>-2.7331680302028598</v>
      </c>
      <c r="L34">
        <v>-0.81440030896842297</v>
      </c>
      <c r="M34">
        <v>-0.82311054282109397</v>
      </c>
      <c r="N34">
        <v>-0.73350353060618201</v>
      </c>
      <c r="O34">
        <v>1.2312519825426231</v>
      </c>
      <c r="P34">
        <v>1.4103670633400001</v>
      </c>
      <c r="Q34">
        <v>-0.92842435837423298</v>
      </c>
    </row>
    <row r="35" spans="1:17" x14ac:dyDescent="0.2">
      <c r="A35" s="24" t="s">
        <v>191</v>
      </c>
      <c r="B35">
        <v>-1.43173643970459</v>
      </c>
      <c r="C35">
        <v>-0.20760961278958801</v>
      </c>
      <c r="D35">
        <v>-8.7156950305166802E-3</v>
      </c>
      <c r="E35">
        <v>-0.21896836788162299</v>
      </c>
      <c r="F35">
        <v>-0.23564768157935601</v>
      </c>
      <c r="G35">
        <v>3.2525486130242398</v>
      </c>
      <c r="H35">
        <v>1.7485590562942315</v>
      </c>
      <c r="I35">
        <v>-0.62102991417645503</v>
      </c>
      <c r="J35">
        <v>0.90430489692601501</v>
      </c>
      <c r="K35">
        <v>1.06690220584046</v>
      </c>
      <c r="L35">
        <v>-0.81440030896842297</v>
      </c>
      <c r="M35">
        <v>0.22501446375117501</v>
      </c>
      <c r="N35">
        <v>0.86894090319261896</v>
      </c>
      <c r="O35">
        <v>-1.5909012749522173</v>
      </c>
      <c r="P35">
        <v>-2.0535782548706001</v>
      </c>
      <c r="Q35">
        <v>1.7268318354885801</v>
      </c>
    </row>
    <row r="36" spans="1:17" x14ac:dyDescent="0.2">
      <c r="A36" s="24" t="s">
        <v>194</v>
      </c>
      <c r="B36">
        <v>3.1601824037858703E-2</v>
      </c>
      <c r="C36">
        <v>-0.20673734947661199</v>
      </c>
      <c r="D36">
        <v>-0.19063676450772499</v>
      </c>
      <c r="E36">
        <v>-0.214760032539308</v>
      </c>
      <c r="F36">
        <v>-0.16041401316230899</v>
      </c>
      <c r="G36">
        <v>2.5793611801292098</v>
      </c>
      <c r="H36">
        <v>1.5893443033431243</v>
      </c>
      <c r="I36">
        <v>-0.98020465670996004</v>
      </c>
      <c r="J36">
        <v>0.77534630871501797</v>
      </c>
      <c r="K36">
        <v>1.2668951070108601</v>
      </c>
      <c r="L36">
        <v>-0.81440030896842297</v>
      </c>
      <c r="M36">
        <v>-1.1026972381226301</v>
      </c>
      <c r="N36">
        <v>8.8990072582583499E-2</v>
      </c>
      <c r="O36">
        <v>-1.3359314914160039</v>
      </c>
      <c r="P36">
        <v>-2.1186900089723002</v>
      </c>
      <c r="Q36">
        <v>1.80681531986788</v>
      </c>
    </row>
    <row r="37" spans="1:17" x14ac:dyDescent="0.2">
      <c r="A37" s="8" t="s">
        <v>197</v>
      </c>
      <c r="B37">
        <v>-0.82781906101723302</v>
      </c>
      <c r="C37">
        <v>-0.103853952369204</v>
      </c>
      <c r="D37">
        <v>-0.15325824517182099</v>
      </c>
      <c r="E37">
        <v>-8.9359589920620194E-2</v>
      </c>
      <c r="F37">
        <v>-0.140230510381568</v>
      </c>
      <c r="G37">
        <v>-0.77115947824908304</v>
      </c>
      <c r="H37">
        <v>-0.72037585601307941</v>
      </c>
      <c r="I37">
        <v>6.3208003163909399E-2</v>
      </c>
      <c r="J37">
        <v>-2.8164894753500199E-2</v>
      </c>
      <c r="K37">
        <v>-1.0496552190131401</v>
      </c>
      <c r="L37">
        <v>-0.81440030896842297</v>
      </c>
      <c r="M37">
        <v>0.45778664263012803</v>
      </c>
      <c r="N37">
        <v>1.1383784628578999</v>
      </c>
      <c r="O37">
        <v>0.52836670974838407</v>
      </c>
      <c r="P37">
        <v>0.88296185511620695</v>
      </c>
      <c r="Q37">
        <v>-0.51299966050781998</v>
      </c>
    </row>
    <row r="38" spans="1:17" x14ac:dyDescent="0.2">
      <c r="A38" s="8" t="s">
        <v>201</v>
      </c>
      <c r="B38">
        <v>0.79811234314104795</v>
      </c>
      <c r="C38">
        <v>11.7938855736799</v>
      </c>
      <c r="D38">
        <v>-0.17122413447964799</v>
      </c>
      <c r="E38">
        <v>8.992894472163</v>
      </c>
      <c r="F38">
        <v>9.3076871678806405</v>
      </c>
      <c r="G38">
        <v>-0.709493453861753</v>
      </c>
      <c r="H38">
        <v>-0.55314898691485748</v>
      </c>
      <c r="I38">
        <v>-0.49260989449967102</v>
      </c>
      <c r="J38">
        <v>0.50750924089217897</v>
      </c>
      <c r="K38">
        <v>-3.8561100125026702</v>
      </c>
      <c r="L38">
        <v>-0.81440030896842297</v>
      </c>
      <c r="M38">
        <v>-0.68266699355334604</v>
      </c>
      <c r="N38">
        <v>3.22663758109447E-2</v>
      </c>
      <c r="O38">
        <v>0.48884018206374519</v>
      </c>
      <c r="P38">
        <v>0.31648959443139002</v>
      </c>
      <c r="Q38">
        <v>-5.3352366202454604</v>
      </c>
    </row>
    <row r="39" spans="1:17" x14ac:dyDescent="0.2">
      <c r="A39" s="8" t="s">
        <v>208</v>
      </c>
      <c r="B39">
        <v>5.94749338234292E-2</v>
      </c>
      <c r="C39">
        <v>-8.93057164175972E-2</v>
      </c>
      <c r="D39">
        <v>-0.129479088606263</v>
      </c>
      <c r="E39">
        <v>-7.0163532068478404E-2</v>
      </c>
      <c r="F39">
        <v>7.0576020546800997E-2</v>
      </c>
      <c r="G39">
        <v>-0.46282935631243</v>
      </c>
      <c r="H39">
        <v>-8.0613329701179307E-2</v>
      </c>
      <c r="I39">
        <v>0.58892745871574304</v>
      </c>
      <c r="J39">
        <v>0.58686837209894605</v>
      </c>
      <c r="K39">
        <v>0.70495963188623201</v>
      </c>
      <c r="L39">
        <v>1.2216004634526301</v>
      </c>
      <c r="M39">
        <v>2.69187939857449</v>
      </c>
      <c r="N39">
        <v>2.0743194595899399</v>
      </c>
      <c r="O39">
        <v>1.4089052340501224E-2</v>
      </c>
      <c r="P39">
        <v>0.212310787868665</v>
      </c>
      <c r="Q39">
        <v>0.19126236713370501</v>
      </c>
    </row>
    <row r="40" spans="1:17" x14ac:dyDescent="0.2">
      <c r="A40" s="24" t="s">
        <v>212</v>
      </c>
      <c r="B40">
        <v>1.50887664267309</v>
      </c>
      <c r="C40">
        <v>-0.20772486315778399</v>
      </c>
      <c r="D40">
        <v>-0.227673326946116</v>
      </c>
      <c r="E40">
        <v>-0.21944709515081501</v>
      </c>
      <c r="F40">
        <v>-0.26180287544096398</v>
      </c>
      <c r="G40">
        <v>1.5464552716414199</v>
      </c>
      <c r="H40">
        <v>1.2768694724843566</v>
      </c>
      <c r="I40">
        <v>-0.48859676888477099</v>
      </c>
      <c r="J40">
        <v>-1.9427039351167601</v>
      </c>
      <c r="K40">
        <v>0.76988163681800703</v>
      </c>
      <c r="L40">
        <v>-0.81440030896842297</v>
      </c>
      <c r="M40">
        <v>-0.35106416889338399</v>
      </c>
      <c r="N40">
        <v>1.1951021596295399</v>
      </c>
      <c r="O40">
        <v>-0.92257990208627272</v>
      </c>
      <c r="P40">
        <v>-1.05085724170437</v>
      </c>
      <c r="Q40">
        <v>1.7302937079708001</v>
      </c>
    </row>
    <row r="41" spans="1:17" x14ac:dyDescent="0.2">
      <c r="A41" s="24" t="s">
        <v>216</v>
      </c>
      <c r="B41">
        <v>-0.367912749555319</v>
      </c>
      <c r="C41">
        <v>-0.20398832490470301</v>
      </c>
      <c r="D41">
        <v>-0.17211848328852999</v>
      </c>
      <c r="E41">
        <v>-0.21498878624950701</v>
      </c>
      <c r="F41">
        <v>-0.23138067582819499</v>
      </c>
      <c r="G41">
        <v>0.77049113143418302</v>
      </c>
      <c r="H41">
        <v>0.94735868761559694</v>
      </c>
      <c r="I41">
        <v>0.54076995133694905</v>
      </c>
      <c r="J41">
        <v>0.64638772050402105</v>
      </c>
      <c r="K41">
        <v>0.78064889996424502</v>
      </c>
      <c r="L41">
        <v>1.2216004634526301</v>
      </c>
      <c r="M41">
        <v>0.619036643641247</v>
      </c>
      <c r="N41">
        <v>1.7056154305742901</v>
      </c>
      <c r="O41">
        <v>-0.69793195678150999</v>
      </c>
      <c r="P41">
        <v>-1.5652400991078299</v>
      </c>
      <c r="Q41">
        <v>1.92415856697513</v>
      </c>
    </row>
    <row r="42" spans="1:17" x14ac:dyDescent="0.2">
      <c r="A42" s="8" t="s">
        <v>218</v>
      </c>
      <c r="B42">
        <v>-0.20996512743708601</v>
      </c>
      <c r="C42">
        <v>-0.19823672495085201</v>
      </c>
      <c r="D42">
        <v>-0.16130738445175499</v>
      </c>
      <c r="E42">
        <v>-0.191411305148175</v>
      </c>
      <c r="F42">
        <v>-0.23361684036785699</v>
      </c>
      <c r="G42">
        <v>-0.69921578313053101</v>
      </c>
      <c r="H42">
        <v>-0.52794337105377198</v>
      </c>
      <c r="I42">
        <v>1.0183318995099899</v>
      </c>
      <c r="J42">
        <v>-7.7764351757729805E-2</v>
      </c>
      <c r="K42">
        <v>0.71298728153086999</v>
      </c>
      <c r="L42">
        <v>1.2216004634526301</v>
      </c>
      <c r="M42">
        <v>2.2835527831108502</v>
      </c>
      <c r="N42">
        <v>1.46453971929482</v>
      </c>
      <c r="O42">
        <v>0.40800199313668523</v>
      </c>
      <c r="P42">
        <v>0.58344778624837301</v>
      </c>
      <c r="Q42">
        <v>-0.61685583497442398</v>
      </c>
    </row>
    <row r="43" spans="1:17" x14ac:dyDescent="0.2">
      <c r="A43" s="8" t="s">
        <v>222</v>
      </c>
      <c r="B43">
        <v>-0.530505889971147</v>
      </c>
      <c r="C43">
        <v>-0.18675414879325</v>
      </c>
      <c r="D43">
        <v>-0.21136461337239201</v>
      </c>
      <c r="E43">
        <v>-0.19203986910718801</v>
      </c>
      <c r="F43">
        <v>-0.24019920229004199</v>
      </c>
      <c r="G43">
        <v>-0.88421385629252303</v>
      </c>
      <c r="H43">
        <v>-1.1345945110392122</v>
      </c>
      <c r="I43">
        <v>3.1102998244713301E-2</v>
      </c>
      <c r="J43">
        <v>-1.1590325144499301</v>
      </c>
      <c r="K43">
        <v>-0.78130235946382598</v>
      </c>
      <c r="L43">
        <v>-0.81440030896842297</v>
      </c>
      <c r="M43">
        <v>-7.4078280059770102E-2</v>
      </c>
      <c r="N43">
        <v>-1.0454838628501899</v>
      </c>
      <c r="O43">
        <v>0.52658758649293025</v>
      </c>
      <c r="P43">
        <v>0.90249538134671703</v>
      </c>
      <c r="Q43">
        <v>-0.80379694901430898</v>
      </c>
    </row>
    <row r="44" spans="1:17" x14ac:dyDescent="0.2">
      <c r="A44" s="8" t="s">
        <v>227</v>
      </c>
      <c r="B44">
        <v>0.96999652015206606</v>
      </c>
      <c r="C44">
        <v>-0.17365685431913799</v>
      </c>
      <c r="D44">
        <v>1.0054967959222999E-2</v>
      </c>
      <c r="E44">
        <v>-0.173712442619535</v>
      </c>
      <c r="F44">
        <v>-0.19139884208140101</v>
      </c>
      <c r="G44">
        <v>-0.89963036238935601</v>
      </c>
      <c r="H44">
        <v>-1.2082802189963027</v>
      </c>
      <c r="I44">
        <v>-1.0303687268962001</v>
      </c>
      <c r="J44">
        <v>-0.92095512082963205</v>
      </c>
      <c r="K44">
        <v>0.70610643897832404</v>
      </c>
      <c r="L44">
        <v>1.2216004634526301</v>
      </c>
      <c r="M44">
        <v>0.21461123787948999</v>
      </c>
      <c r="N44">
        <v>0.147265342864147</v>
      </c>
      <c r="O44">
        <v>0.20778608034308427</v>
      </c>
      <c r="P44">
        <v>0.29044489279070801</v>
      </c>
      <c r="Q44">
        <v>-0.29240111999631302</v>
      </c>
    </row>
    <row r="45" spans="1:17" x14ac:dyDescent="0.2">
      <c r="A45" s="8" t="s">
        <v>231</v>
      </c>
      <c r="B45">
        <v>-1.2459157078007901</v>
      </c>
      <c r="C45">
        <v>-0.19993151194421399</v>
      </c>
      <c r="D45">
        <v>-0.23059311276334701</v>
      </c>
      <c r="E45">
        <v>-0.20862904306874999</v>
      </c>
      <c r="F45">
        <v>-0.25946769953419702</v>
      </c>
      <c r="G45">
        <v>-0.99212939897035202</v>
      </c>
      <c r="H45">
        <v>-1.8382058352166621</v>
      </c>
      <c r="I45">
        <v>9.9326133698004804E-2</v>
      </c>
      <c r="J45">
        <v>2.14345622507294E-2</v>
      </c>
      <c r="K45">
        <v>5.4720010670581902E-2</v>
      </c>
      <c r="L45">
        <v>1.2216004634526301</v>
      </c>
      <c r="M45">
        <v>-0.87382626894555904</v>
      </c>
      <c r="N45">
        <v>-0.73350353060618201</v>
      </c>
      <c r="O45">
        <v>0.72375325951948455</v>
      </c>
      <c r="P45">
        <v>1.1499200469331901</v>
      </c>
      <c r="Q45">
        <v>-0.60193788435065698</v>
      </c>
    </row>
    <row r="46" spans="1:17" x14ac:dyDescent="0.2">
      <c r="A46" s="8" t="s">
        <v>236</v>
      </c>
      <c r="B46">
        <v>0.287105330405588</v>
      </c>
      <c r="C46">
        <v>-8.3962951980399103E-2</v>
      </c>
      <c r="D46">
        <v>-0.19384589846900599</v>
      </c>
      <c r="E46">
        <v>-0.10593858812507</v>
      </c>
      <c r="F46">
        <v>-0.19585693265182</v>
      </c>
      <c r="G46">
        <v>-0.95101871604546495</v>
      </c>
      <c r="H46">
        <v>-1.5060805131906096</v>
      </c>
      <c r="I46">
        <v>-0.97217840548016099</v>
      </c>
      <c r="J46">
        <v>-0.226562722770418</v>
      </c>
      <c r="K46">
        <v>-1.1723635778668799</v>
      </c>
      <c r="L46">
        <v>-0.81440030896842297</v>
      </c>
      <c r="M46">
        <v>-0.64105409006660496</v>
      </c>
      <c r="N46">
        <v>-1.5134543612162099</v>
      </c>
      <c r="O46">
        <v>0.79707843350781826</v>
      </c>
      <c r="P46">
        <v>1.10434181906199</v>
      </c>
      <c r="Q46">
        <v>-0.85572503624761098</v>
      </c>
    </row>
    <row r="47" spans="1:17" x14ac:dyDescent="0.2">
      <c r="A47" s="24" t="s">
        <v>241</v>
      </c>
      <c r="B47">
        <v>-1.2737888175863601</v>
      </c>
      <c r="C47">
        <v>-0.205518121897279</v>
      </c>
      <c r="D47">
        <v>-0.14815519608584901</v>
      </c>
      <c r="E47">
        <v>-0.198099706118327</v>
      </c>
      <c r="F47">
        <v>0.31539189490404101</v>
      </c>
      <c r="G47">
        <v>2.4149184484296602</v>
      </c>
      <c r="H47">
        <v>1.5460058426062815</v>
      </c>
      <c r="I47">
        <v>-0.50866239695926896</v>
      </c>
      <c r="J47">
        <v>6.1114127854113097E-2</v>
      </c>
      <c r="K47">
        <v>1.1742317223714001</v>
      </c>
      <c r="L47">
        <v>-0.81440030896842297</v>
      </c>
      <c r="M47">
        <v>0.48509511054330101</v>
      </c>
      <c r="N47">
        <v>0.74131258545643197</v>
      </c>
      <c r="O47">
        <v>-1.4972583737886667</v>
      </c>
      <c r="P47">
        <v>-1.5652400991078299</v>
      </c>
      <c r="Q47">
        <v>1.5225813590375901</v>
      </c>
    </row>
    <row r="48" spans="1:17" x14ac:dyDescent="0.2">
      <c r="A48" s="8" t="s">
        <v>245</v>
      </c>
      <c r="B48">
        <v>1.0675524044015601</v>
      </c>
      <c r="C48">
        <v>-0.169408361798913</v>
      </c>
      <c r="D48">
        <v>-0.20997048140560601</v>
      </c>
      <c r="E48">
        <v>-5.8930742090624801E-2</v>
      </c>
      <c r="F48">
        <v>-0.228438643925892</v>
      </c>
      <c r="G48">
        <v>-0.904769197754967</v>
      </c>
      <c r="H48">
        <v>-1.2341764849280588</v>
      </c>
      <c r="I48">
        <v>-0.37422268886013599</v>
      </c>
      <c r="J48">
        <v>-6.7844460356883907E-2</v>
      </c>
      <c r="K48">
        <v>-1.2262635111951701</v>
      </c>
      <c r="L48">
        <v>-0.81440030896842297</v>
      </c>
      <c r="M48">
        <v>-0.60724360598362903</v>
      </c>
      <c r="N48">
        <v>-1.32910234670839</v>
      </c>
      <c r="O48">
        <v>1.3797535949525481</v>
      </c>
      <c r="P48">
        <v>1.4885011682620399</v>
      </c>
      <c r="Q48">
        <v>-0.90419125099869202</v>
      </c>
    </row>
    <row r="49" spans="1:17" x14ac:dyDescent="0.2">
      <c r="A49" s="24" t="s">
        <v>250</v>
      </c>
      <c r="B49">
        <v>1.5971414903273999</v>
      </c>
      <c r="C49">
        <v>-0.20721776153772301</v>
      </c>
      <c r="D49">
        <v>-0.18392914844111299</v>
      </c>
      <c r="E49">
        <v>-0.21846010462402299</v>
      </c>
      <c r="F49">
        <v>-0.26097896277997501</v>
      </c>
      <c r="G49">
        <v>1.4693727411572599</v>
      </c>
      <c r="H49">
        <v>1.2488212843162634</v>
      </c>
      <c r="I49">
        <v>0.70731466435527801</v>
      </c>
      <c r="J49">
        <v>-0.26624228837380198</v>
      </c>
      <c r="K49">
        <v>0.20805631727190699</v>
      </c>
      <c r="L49">
        <v>-0.81440030896842297</v>
      </c>
      <c r="M49">
        <v>-1.2353383679866099</v>
      </c>
      <c r="N49">
        <v>0.670407964491883</v>
      </c>
      <c r="O49">
        <v>-0.37476620778798042</v>
      </c>
      <c r="P49">
        <v>-1.36990483680272</v>
      </c>
      <c r="Q49">
        <v>0.70904132571587497</v>
      </c>
    </row>
    <row r="50" spans="1:17" x14ac:dyDescent="0.2">
      <c r="A50" s="8" t="s">
        <v>254</v>
      </c>
      <c r="B50">
        <v>-0.26571134700822702</v>
      </c>
      <c r="C50">
        <v>-0.20775155271673501</v>
      </c>
      <c r="D50">
        <v>-0.22701571752781999</v>
      </c>
      <c r="E50">
        <v>-0.219719962979886</v>
      </c>
      <c r="F50">
        <v>-0.267035379705099</v>
      </c>
      <c r="G50">
        <v>0.60090956436902299</v>
      </c>
      <c r="H50">
        <v>0.85701470619130982</v>
      </c>
      <c r="I50">
        <v>-0.14977788468756001</v>
      </c>
      <c r="J50">
        <v>0.29334159027213802</v>
      </c>
      <c r="K50">
        <v>0.47636702078522403</v>
      </c>
      <c r="L50">
        <v>-0.81440030896842297</v>
      </c>
      <c r="M50">
        <v>1.1873128568820399</v>
      </c>
      <c r="N50">
        <v>0.31420654607326198</v>
      </c>
      <c r="O50">
        <v>0.17022282774819353</v>
      </c>
      <c r="P50">
        <v>3.9531747432148502E-3</v>
      </c>
      <c r="Q50">
        <v>0.54368773403814596</v>
      </c>
    </row>
    <row r="51" spans="1:17" x14ac:dyDescent="0.2">
      <c r="A51" s="8" t="s">
        <v>257</v>
      </c>
      <c r="B51">
        <v>0.44969847082141601</v>
      </c>
      <c r="C51">
        <v>-0.17732788183661299</v>
      </c>
      <c r="D51">
        <v>-0.14381497392510001</v>
      </c>
      <c r="E51">
        <v>-0.178840242809095</v>
      </c>
      <c r="F51">
        <v>-0.195391837131491</v>
      </c>
      <c r="G51">
        <v>0.14869205219526499</v>
      </c>
      <c r="H51">
        <v>0.56282511927683576</v>
      </c>
      <c r="I51">
        <v>-0.18761234776730901</v>
      </c>
      <c r="J51">
        <v>0.14047325906088001</v>
      </c>
      <c r="K51">
        <v>0.51688326878329305</v>
      </c>
      <c r="L51">
        <v>1.2216004634526301</v>
      </c>
      <c r="M51">
        <v>0.312141480426537</v>
      </c>
      <c r="N51">
        <v>0.23079931451168101</v>
      </c>
      <c r="O51">
        <v>0.16887421508179443</v>
      </c>
      <c r="P51">
        <v>0.30997841902121898</v>
      </c>
      <c r="Q51">
        <v>0.72635068812697501</v>
      </c>
    </row>
    <row r="52" spans="1:17" x14ac:dyDescent="0.2">
      <c r="A52" s="8" t="s">
        <v>261</v>
      </c>
      <c r="B52">
        <v>-0.78136387804128205</v>
      </c>
      <c r="C52">
        <v>-0.15804224917127699</v>
      </c>
      <c r="D52">
        <v>-0.173696745892438</v>
      </c>
      <c r="E52">
        <v>-0.170282403995767</v>
      </c>
      <c r="F52">
        <v>-0.15083132204664801</v>
      </c>
      <c r="G52">
        <v>-0.46282935631243</v>
      </c>
      <c r="H52">
        <v>-8.0613329701179307E-2</v>
      </c>
      <c r="I52">
        <v>-0.56283959276041196</v>
      </c>
      <c r="J52">
        <v>0.50750924089217897</v>
      </c>
      <c r="K52">
        <v>0.52147049715165705</v>
      </c>
      <c r="L52">
        <v>1.2216004634526301</v>
      </c>
      <c r="M52">
        <v>1.43568987456852</v>
      </c>
      <c r="N52">
        <v>1.22346400801536</v>
      </c>
      <c r="O52">
        <v>-1.0044903928076209E-2</v>
      </c>
      <c r="P52">
        <v>0.134176682946621</v>
      </c>
      <c r="Q52">
        <v>0.20360794331174001</v>
      </c>
    </row>
    <row r="53" spans="1:17" x14ac:dyDescent="0.2">
      <c r="A53" s="24" t="s">
        <v>265</v>
      </c>
      <c r="B53">
        <v>-1.6361392447987699</v>
      </c>
      <c r="C53">
        <v>8.14419501305155E-2</v>
      </c>
      <c r="D53">
        <v>0.25882612070873801</v>
      </c>
      <c r="E53">
        <v>-7.9708512297324299E-2</v>
      </c>
      <c r="F53">
        <v>0.40671652238241002</v>
      </c>
      <c r="G53">
        <v>-0.159638069741387</v>
      </c>
      <c r="H53">
        <v>0.29222745553415164</v>
      </c>
      <c r="I53">
        <v>0.79961655349796701</v>
      </c>
      <c r="J53">
        <v>-1.6351873016905301</v>
      </c>
      <c r="K53">
        <v>0.69349156096532105</v>
      </c>
      <c r="L53">
        <v>1.2216004634526301</v>
      </c>
      <c r="M53">
        <v>-1.4978897809232601</v>
      </c>
      <c r="N53">
        <v>1.34745334306437E-2</v>
      </c>
      <c r="O53">
        <v>-0.44893164697094046</v>
      </c>
      <c r="P53">
        <v>7.5576104255088303E-2</v>
      </c>
      <c r="Q53">
        <v>-0.12526994249916901</v>
      </c>
    </row>
    <row r="54" spans="1:17" x14ac:dyDescent="0.2">
      <c r="A54" s="8" t="s">
        <v>270</v>
      </c>
      <c r="B54">
        <v>1.73650703925525</v>
      </c>
      <c r="C54">
        <v>-0.199272765102843</v>
      </c>
      <c r="D54">
        <v>-0.20765569625320701</v>
      </c>
      <c r="E54">
        <v>-0.207491664309576</v>
      </c>
      <c r="F54">
        <v>-0.224173807532456</v>
      </c>
      <c r="G54">
        <v>-0.48338469777487397</v>
      </c>
      <c r="H54">
        <v>-0.11212139998640991</v>
      </c>
      <c r="I54">
        <v>-0.53474771345611605</v>
      </c>
      <c r="J54">
        <v>-0.375361093783107</v>
      </c>
      <c r="K54">
        <v>0.91023810137053796</v>
      </c>
      <c r="L54">
        <v>1.2216004634526301</v>
      </c>
      <c r="M54">
        <v>0.79849228992781396</v>
      </c>
      <c r="N54">
        <v>0.27334208709040902</v>
      </c>
      <c r="O54">
        <v>-0.24881420578686261</v>
      </c>
      <c r="P54">
        <v>-0.28904971871444801</v>
      </c>
      <c r="Q54">
        <v>0.59826140628483104</v>
      </c>
    </row>
    <row r="55" spans="1:17" x14ac:dyDescent="0.2">
      <c r="A55" s="24" t="s">
        <v>273</v>
      </c>
      <c r="B55">
        <v>-1.34347159205028</v>
      </c>
      <c r="C55">
        <v>-0.20110949202335099</v>
      </c>
      <c r="D55">
        <v>-0.17314435398107</v>
      </c>
      <c r="E55">
        <v>-0.21489337947669099</v>
      </c>
      <c r="F55">
        <v>-0.25841048353179202</v>
      </c>
      <c r="G55">
        <v>2.1271436679554498</v>
      </c>
      <c r="H55">
        <v>1.4650256723591846</v>
      </c>
      <c r="I55">
        <v>-6.9225142127774197E-2</v>
      </c>
      <c r="J55">
        <v>-8.7684243158575703E-2</v>
      </c>
      <c r="K55">
        <v>0.84831051839761895</v>
      </c>
      <c r="L55">
        <v>1.2216004634526301</v>
      </c>
      <c r="M55">
        <v>1.2822422929611601</v>
      </c>
      <c r="N55">
        <v>0.78784142560620596</v>
      </c>
      <c r="O55">
        <v>0.15766673780886048</v>
      </c>
      <c r="P55">
        <v>-0.80343257611790297</v>
      </c>
      <c r="Q55">
        <v>1.62119579926242</v>
      </c>
    </row>
    <row r="56" spans="1:17" x14ac:dyDescent="0.2">
      <c r="A56" s="24" t="s">
        <v>276</v>
      </c>
      <c r="B56">
        <v>1.68076081968411</v>
      </c>
      <c r="C56">
        <v>-0.20710736381660899</v>
      </c>
      <c r="D56">
        <v>1.9785577024044598E-2</v>
      </c>
      <c r="E56">
        <v>-0.21904023200835501</v>
      </c>
      <c r="F56">
        <v>-0.22498256827076299</v>
      </c>
      <c r="G56">
        <v>0.51868819851924897</v>
      </c>
      <c r="H56">
        <v>0.80989444027773971</v>
      </c>
      <c r="I56">
        <v>-0.32807174428879099</v>
      </c>
      <c r="J56">
        <v>1.5391779465801501</v>
      </c>
      <c r="K56">
        <v>0.12899530391920599</v>
      </c>
      <c r="L56">
        <v>-0.81440030896842297</v>
      </c>
      <c r="M56">
        <v>-1.0220722376170699</v>
      </c>
      <c r="N56">
        <v>6.7801748555631702E-2</v>
      </c>
      <c r="O56">
        <v>-1.8120867807530208</v>
      </c>
      <c r="P56">
        <v>-1.4805948187756099</v>
      </c>
      <c r="Q56">
        <v>0.48366925213214201</v>
      </c>
    </row>
    <row r="57" spans="1:17" x14ac:dyDescent="0.2">
      <c r="A57" s="8" t="s">
        <v>281</v>
      </c>
      <c r="B57">
        <v>-0.73955421336292604</v>
      </c>
      <c r="C57">
        <v>-0.18784356806314201</v>
      </c>
      <c r="D57">
        <v>-0.17895762123880099</v>
      </c>
      <c r="E57">
        <v>-0.20547218119507901</v>
      </c>
      <c r="F57">
        <v>-0.25857276223563103</v>
      </c>
      <c r="G57">
        <v>-0.98185172823913003</v>
      </c>
      <c r="H57">
        <v>-1.743611496013781</v>
      </c>
      <c r="I57">
        <v>-0.334091432711141</v>
      </c>
      <c r="J57">
        <v>7.1034019254959002E-2</v>
      </c>
      <c r="K57">
        <v>-1.7125097182417901</v>
      </c>
      <c r="L57">
        <v>-0.81440030896842297</v>
      </c>
      <c r="M57">
        <v>-0.70737465499859797</v>
      </c>
      <c r="N57">
        <v>-0.87531277253527895</v>
      </c>
      <c r="O57">
        <v>0.80928547600075551</v>
      </c>
      <c r="P57">
        <v>1.1108529944721599</v>
      </c>
      <c r="Q57">
        <v>-0.79687320404986905</v>
      </c>
    </row>
    <row r="58" spans="1:17" x14ac:dyDescent="0.2">
      <c r="A58" s="24" t="s">
        <v>285</v>
      </c>
      <c r="B58">
        <v>0.31135203329587702</v>
      </c>
      <c r="C58">
        <v>-0.246789734053492</v>
      </c>
      <c r="D58">
        <v>1.5302178380887399E-2</v>
      </c>
      <c r="E58">
        <v>-0.218241425504517</v>
      </c>
      <c r="F58">
        <v>-0.26017517208722901</v>
      </c>
      <c r="G58">
        <v>0.94232882297625697</v>
      </c>
      <c r="H58">
        <v>1.0308653771146836</v>
      </c>
      <c r="I58">
        <v>0.82657384003441903</v>
      </c>
      <c r="J58">
        <v>0.15261686706189601</v>
      </c>
      <c r="K58">
        <v>0.64701143587777199</v>
      </c>
      <c r="L58">
        <v>-0.81440030896842297</v>
      </c>
      <c r="M58">
        <v>-0.49670933109697502</v>
      </c>
      <c r="N58">
        <v>2.5139281095701498</v>
      </c>
      <c r="O58">
        <v>-0.36423769194413397</v>
      </c>
      <c r="P58">
        <v>-0.79692140070773299</v>
      </c>
      <c r="Q58">
        <v>1.2871740302466299</v>
      </c>
    </row>
    <row r="59" spans="1:17" x14ac:dyDescent="0.2">
      <c r="A59" s="24" t="s">
        <v>287</v>
      </c>
      <c r="B59">
        <v>-0.12634579808037399</v>
      </c>
      <c r="C59">
        <v>-0.18993020630836899</v>
      </c>
      <c r="D59">
        <v>-0.12182451497730599</v>
      </c>
      <c r="E59">
        <v>-0.175524174189754</v>
      </c>
      <c r="F59">
        <v>0.48523422228284602</v>
      </c>
      <c r="G59">
        <v>0.91951735703689896</v>
      </c>
      <c r="H59">
        <v>1.0201954640522144</v>
      </c>
      <c r="I59">
        <v>-0.94207996336841504</v>
      </c>
      <c r="J59">
        <v>1.6582166433903001</v>
      </c>
      <c r="K59">
        <v>0.59142572976921404</v>
      </c>
      <c r="L59">
        <v>1.2216004634526301</v>
      </c>
      <c r="M59">
        <v>-0.41868513705933702</v>
      </c>
      <c r="N59">
        <v>-0.26553303224016001</v>
      </c>
      <c r="O59">
        <v>-1.2199400532429125</v>
      </c>
      <c r="P59">
        <v>-1.44152776631459</v>
      </c>
      <c r="Q59">
        <v>0.95829614443572197</v>
      </c>
    </row>
    <row r="60" spans="1:17" x14ac:dyDescent="0.2">
      <c r="A60" s="8" t="s">
        <v>292</v>
      </c>
      <c r="B60">
        <v>-0.730263176767736</v>
      </c>
      <c r="C60">
        <v>-0.20548779285301699</v>
      </c>
      <c r="D60">
        <v>-0.15223237447928001</v>
      </c>
      <c r="E60">
        <v>-0.21743431680209699</v>
      </c>
      <c r="F60">
        <v>-0.26154049061674001</v>
      </c>
      <c r="G60">
        <v>2.0221168054993299E-2</v>
      </c>
      <c r="H60">
        <v>0.45931318305372615</v>
      </c>
      <c r="I60">
        <v>-0.53675427626356498</v>
      </c>
      <c r="J60">
        <v>-0.524159464795796</v>
      </c>
      <c r="K60">
        <v>0.70610643897832404</v>
      </c>
      <c r="L60">
        <v>1.2216004634526301</v>
      </c>
      <c r="M60">
        <v>1.8492181029679999</v>
      </c>
      <c r="N60">
        <v>-0.87531277253527895</v>
      </c>
      <c r="O60">
        <v>-6.468166518442179E-3</v>
      </c>
      <c r="P60">
        <v>6.9064928844917994E-2</v>
      </c>
      <c r="Q60">
        <v>-0.201431137108011</v>
      </c>
    </row>
    <row r="61" spans="1:17" x14ac:dyDescent="0.2">
      <c r="A61" s="8" t="s">
        <v>297</v>
      </c>
      <c r="B61">
        <v>-1.4642550677877599</v>
      </c>
      <c r="C61">
        <v>-0.152320978261689</v>
      </c>
      <c r="D61">
        <v>-0.20476221481270801</v>
      </c>
      <c r="E61">
        <v>-9.5632757649665404E-2</v>
      </c>
      <c r="F61">
        <v>-0.23044169989619401</v>
      </c>
      <c r="G61">
        <v>-1.0178235757984</v>
      </c>
      <c r="H61">
        <v>-2.1268386998326752</v>
      </c>
      <c r="I61">
        <v>-3.7120137208578097E-2</v>
      </c>
      <c r="J61">
        <v>-0.375361093783107</v>
      </c>
      <c r="K61">
        <v>-2.3570153039969899</v>
      </c>
      <c r="L61">
        <v>-0.81440030896842297</v>
      </c>
      <c r="M61">
        <v>-0.82441094605505505</v>
      </c>
      <c r="N61">
        <v>-1.38582604348003</v>
      </c>
      <c r="O61">
        <v>1.2536079432285288</v>
      </c>
      <c r="P61">
        <v>1.43641176498068</v>
      </c>
      <c r="Q61">
        <v>-0.69994077454770598</v>
      </c>
    </row>
    <row r="62" spans="1:17" x14ac:dyDescent="0.2">
      <c r="A62" s="8" t="s">
        <v>301</v>
      </c>
      <c r="B62">
        <v>0.621582647832435</v>
      </c>
      <c r="C62">
        <v>0.15995292726896099</v>
      </c>
      <c r="D62">
        <v>-0.21075961270756099</v>
      </c>
      <c r="E62">
        <v>1.03654726976227</v>
      </c>
      <c r="F62">
        <v>0.18287516713831001</v>
      </c>
      <c r="G62">
        <v>-0.91504686848618799</v>
      </c>
      <c r="H62">
        <v>-1.2882000215347236</v>
      </c>
      <c r="I62">
        <v>0.33208741936217501</v>
      </c>
      <c r="J62">
        <v>-0.77215674981694304</v>
      </c>
      <c r="K62">
        <v>-0.85469801335765505</v>
      </c>
      <c r="L62">
        <v>-0.81440030896842297</v>
      </c>
      <c r="M62">
        <v>-0.39397747561408503</v>
      </c>
      <c r="N62">
        <v>-0.87531277253527895</v>
      </c>
      <c r="O62">
        <v>1.1407819762454263</v>
      </c>
      <c r="P62">
        <v>1.1954982748043801</v>
      </c>
      <c r="Q62">
        <v>-0.93534810333867302</v>
      </c>
    </row>
    <row r="63" spans="1:17" x14ac:dyDescent="0.2">
      <c r="A63" s="24" t="s">
        <v>304</v>
      </c>
      <c r="B63">
        <v>-0.88356528058837402</v>
      </c>
      <c r="C63">
        <v>-0.201514688054692</v>
      </c>
      <c r="D63">
        <v>-0.17882609935514199</v>
      </c>
      <c r="E63">
        <v>-0.21228767923011499</v>
      </c>
      <c r="F63">
        <v>-0.25292601810655502</v>
      </c>
      <c r="G63">
        <v>0.590631893637802</v>
      </c>
      <c r="H63">
        <v>0.85125155065414371</v>
      </c>
      <c r="I63">
        <v>2.6536805875815301</v>
      </c>
      <c r="J63">
        <v>-0.99039436063555297</v>
      </c>
      <c r="K63">
        <v>0.72445535245178105</v>
      </c>
      <c r="L63">
        <v>1.2216004634526301</v>
      </c>
      <c r="M63">
        <v>0.85961124192396399</v>
      </c>
      <c r="N63">
        <v>0.15989469354713201</v>
      </c>
      <c r="O63">
        <v>0.12164288838157673</v>
      </c>
      <c r="P63">
        <v>-8.7203280999169505E-2</v>
      </c>
      <c r="Q63">
        <v>0.61541530156051705</v>
      </c>
    </row>
    <row r="64" spans="1:17" x14ac:dyDescent="0.2">
      <c r="A64" s="24" t="s">
        <v>307</v>
      </c>
      <c r="B64">
        <v>0.96535100185447098</v>
      </c>
      <c r="C64">
        <v>-0.20732451977352501</v>
      </c>
      <c r="D64">
        <v>-4.5883779352566399E-2</v>
      </c>
      <c r="E64">
        <v>-0.21917959725356001</v>
      </c>
      <c r="F64">
        <v>-0.25174981652691197</v>
      </c>
      <c r="G64">
        <v>0.91437852167128797</v>
      </c>
      <c r="H64">
        <v>1.0177750924871265</v>
      </c>
      <c r="I64">
        <v>0.45850087623150998</v>
      </c>
      <c r="J64">
        <v>-0.345601419580569</v>
      </c>
      <c r="K64">
        <v>1.2221696304193099</v>
      </c>
      <c r="L64">
        <v>-0.81440030896842297</v>
      </c>
      <c r="M64">
        <v>-0.43428997586686502</v>
      </c>
      <c r="N64">
        <v>0.27334208709040902</v>
      </c>
      <c r="O64">
        <v>-1.300914193094044</v>
      </c>
      <c r="P64">
        <v>-1.42850541549425</v>
      </c>
      <c r="Q64">
        <v>0.99983861422236298</v>
      </c>
    </row>
    <row r="65" spans="1:17" x14ac:dyDescent="0.2">
      <c r="A65" s="8" t="s">
        <v>312</v>
      </c>
      <c r="B65">
        <v>-0.20996512743708601</v>
      </c>
      <c r="C65">
        <v>-0.19568301942399</v>
      </c>
      <c r="D65">
        <v>-0.14878650112741301</v>
      </c>
      <c r="E65">
        <v>-0.21178551167972001</v>
      </c>
      <c r="F65">
        <v>-0.242530543202194</v>
      </c>
      <c r="G65">
        <v>-0.64268859410881096</v>
      </c>
      <c r="H65">
        <v>-0.4001823102251173</v>
      </c>
      <c r="I65">
        <v>1.5300054154096701</v>
      </c>
      <c r="J65">
        <v>0.53726891509471697</v>
      </c>
      <c r="K65">
        <v>-1.36732078352237</v>
      </c>
      <c r="L65">
        <v>-0.81440030896842297</v>
      </c>
      <c r="M65">
        <v>-0.187213361414345</v>
      </c>
      <c r="N65">
        <v>-0.37898042578343699</v>
      </c>
      <c r="O65">
        <v>-0.16912195612981612</v>
      </c>
      <c r="P65">
        <v>0.53786955837717998</v>
      </c>
      <c r="Q65">
        <v>0.165527346007319</v>
      </c>
    </row>
    <row r="66" spans="1:17" x14ac:dyDescent="0.2">
      <c r="A66" s="8" t="s">
        <v>317</v>
      </c>
      <c r="B66">
        <v>0.40324328784546498</v>
      </c>
      <c r="C66">
        <v>0.67517909170691204</v>
      </c>
      <c r="D66">
        <v>-0.20339438722265399</v>
      </c>
      <c r="E66">
        <v>1.5594802465395301</v>
      </c>
      <c r="F66">
        <v>0.29082530894318198</v>
      </c>
      <c r="G66">
        <v>-0.93046337458302097</v>
      </c>
      <c r="H66">
        <v>-1.3755070880945246</v>
      </c>
      <c r="I66">
        <v>-0.74944993385323899</v>
      </c>
      <c r="J66">
        <v>-0.20672293996872601</v>
      </c>
      <c r="K66">
        <v>-1.19071249134034</v>
      </c>
      <c r="L66">
        <v>-0.81440030896842297</v>
      </c>
      <c r="M66">
        <v>-0.61114481568551104</v>
      </c>
      <c r="N66">
        <v>-0.73350353060618201</v>
      </c>
      <c r="O66">
        <v>1.2222929269926259</v>
      </c>
      <c r="P66">
        <v>1.44943411580102</v>
      </c>
      <c r="Q66">
        <v>-1.0184330429119499</v>
      </c>
    </row>
    <row r="67" spans="1:17" x14ac:dyDescent="0.2">
      <c r="A67" s="24" t="s">
        <v>320</v>
      </c>
      <c r="B67">
        <v>1.39273868523321</v>
      </c>
      <c r="C67">
        <v>-0.187746515121504</v>
      </c>
      <c r="D67">
        <v>0.205664975333747</v>
      </c>
      <c r="E67">
        <v>-0.18900064203452299</v>
      </c>
      <c r="F67">
        <v>-6.0705953129558399E-2</v>
      </c>
      <c r="G67">
        <v>0.70368627168124098</v>
      </c>
      <c r="H67">
        <v>0.91279222058961051</v>
      </c>
      <c r="I67">
        <v>-0.49060333169222098</v>
      </c>
      <c r="J67">
        <v>0.48766945809048701</v>
      </c>
      <c r="K67">
        <v>1.05014856660565</v>
      </c>
      <c r="L67">
        <v>1.2216004634526301</v>
      </c>
      <c r="M67">
        <v>2.2151559253316602E-2</v>
      </c>
      <c r="N67">
        <v>0.93984552415716804</v>
      </c>
      <c r="O67">
        <v>-0.64985534614406448</v>
      </c>
      <c r="P67">
        <v>-0.56903026135177204</v>
      </c>
      <c r="Q67">
        <v>0.23130292316950099</v>
      </c>
    </row>
    <row r="68" spans="1:17" x14ac:dyDescent="0.2">
      <c r="A68" s="8" t="s">
        <v>324</v>
      </c>
      <c r="B68">
        <v>0.39859776954787002</v>
      </c>
      <c r="C68">
        <v>-0.132227379857213</v>
      </c>
      <c r="D68">
        <v>-0.23227659287418301</v>
      </c>
      <c r="E68">
        <v>-0.12289127049345699</v>
      </c>
      <c r="F68">
        <v>-0.19554386679543101</v>
      </c>
      <c r="G68">
        <v>-0.904769197754967</v>
      </c>
      <c r="H68">
        <v>-1.2341764849280588</v>
      </c>
      <c r="I68">
        <v>2.0998692527254001</v>
      </c>
      <c r="J68">
        <v>-1.0995131660448501</v>
      </c>
      <c r="K68">
        <v>-0.49460058644105198</v>
      </c>
      <c r="L68">
        <v>-0.81440030896842297</v>
      </c>
      <c r="M68">
        <v>-0.67356417091562104</v>
      </c>
      <c r="N68">
        <v>-0.46406597094089602</v>
      </c>
      <c r="O68">
        <v>0.69586661254610549</v>
      </c>
      <c r="P68">
        <v>1.09131946824165</v>
      </c>
      <c r="Q68">
        <v>-0.93534810333867302</v>
      </c>
    </row>
    <row r="69" spans="1:17" x14ac:dyDescent="0.2">
      <c r="A69" s="8" t="s">
        <v>328</v>
      </c>
      <c r="B69">
        <v>-0.72097214017254596</v>
      </c>
      <c r="C69">
        <v>-0.20764479448093201</v>
      </c>
      <c r="D69">
        <v>-0.21765135941129499</v>
      </c>
      <c r="E69">
        <v>-0.21942745624277801</v>
      </c>
      <c r="F69">
        <v>-0.26676541891953298</v>
      </c>
      <c r="G69">
        <v>-0.38574682582826703</v>
      </c>
      <c r="H69">
        <v>2.8986682971928527E-2</v>
      </c>
      <c r="I69">
        <v>-4.4119143441492099E-2</v>
      </c>
      <c r="J69">
        <v>0.156311821202993</v>
      </c>
      <c r="K69">
        <v>0.140464466032798</v>
      </c>
      <c r="L69">
        <v>-0.81440030896842297</v>
      </c>
      <c r="M69">
        <v>1.53452052034953</v>
      </c>
      <c r="N69">
        <v>4.2051179076852902E-3</v>
      </c>
      <c r="O69">
        <v>0.34074767900183983</v>
      </c>
      <c r="P69">
        <v>0.492291330505988</v>
      </c>
      <c r="Q69">
        <v>-0.27413045923463297</v>
      </c>
    </row>
    <row r="70" spans="1:17" x14ac:dyDescent="0.2">
      <c r="A70" s="8" t="s">
        <v>331</v>
      </c>
      <c r="B70">
        <v>-0.140282352973159</v>
      </c>
      <c r="C70">
        <v>-0.187616706812062</v>
      </c>
      <c r="D70">
        <v>-0.124297126390096</v>
      </c>
      <c r="E70">
        <v>-0.184499813538444</v>
      </c>
      <c r="F70">
        <v>-0.156000411215937</v>
      </c>
      <c r="G70">
        <v>4.5915344883047701E-2</v>
      </c>
      <c r="H70">
        <v>0.48094237817272079</v>
      </c>
      <c r="I70">
        <v>-0.86583057668532404</v>
      </c>
      <c r="J70">
        <v>-5.7924568956037897E-2</v>
      </c>
      <c r="K70">
        <v>0.42284508723182301</v>
      </c>
      <c r="L70">
        <v>1.2216004634526301</v>
      </c>
      <c r="M70">
        <v>1.07417777552746</v>
      </c>
      <c r="N70">
        <v>1.62052988541683</v>
      </c>
      <c r="O70">
        <v>-0.18858630447238392</v>
      </c>
      <c r="P70">
        <v>-0.60158613840262398</v>
      </c>
      <c r="Q70">
        <v>0.96868176188238198</v>
      </c>
    </row>
    <row r="71" spans="1:17" x14ac:dyDescent="0.2">
      <c r="A71" s="24" t="s">
        <v>335</v>
      </c>
      <c r="B71">
        <v>0.92818685547371005</v>
      </c>
      <c r="C71">
        <v>-0.20433528917106</v>
      </c>
      <c r="D71">
        <v>0.19143430752183699</v>
      </c>
      <c r="E71">
        <v>-0.21370717619409099</v>
      </c>
      <c r="F71">
        <v>-0.181742426384494</v>
      </c>
      <c r="G71">
        <v>2.2453368813645</v>
      </c>
      <c r="H71">
        <v>1.4991290665515058</v>
      </c>
      <c r="I71">
        <v>-0.49662302011456999</v>
      </c>
      <c r="J71">
        <v>-0.137283700162805</v>
      </c>
      <c r="K71">
        <v>0.867806238963168</v>
      </c>
      <c r="L71">
        <v>1.2216004634526301</v>
      </c>
      <c r="M71">
        <v>0.62553865981104995</v>
      </c>
      <c r="N71">
        <v>-1.0313029386572801</v>
      </c>
      <c r="O71">
        <v>-1.0877287710388368</v>
      </c>
      <c r="P71">
        <v>-1.65639655485021</v>
      </c>
      <c r="Q71">
        <v>1.44988203691097</v>
      </c>
    </row>
    <row r="72" spans="1:17" x14ac:dyDescent="0.2">
      <c r="A72" s="24" t="s">
        <v>340</v>
      </c>
      <c r="B72">
        <v>0.88173167249775997</v>
      </c>
      <c r="C72">
        <v>-0.20761446543667</v>
      </c>
      <c r="D72">
        <v>-0.206550912430471</v>
      </c>
      <c r="E72">
        <v>-0.21937552948702199</v>
      </c>
      <c r="F72">
        <v>-0.25461621642507998</v>
      </c>
      <c r="G72">
        <v>1.6852038265129199</v>
      </c>
      <c r="H72">
        <v>1.3253495645803615</v>
      </c>
      <c r="I72">
        <v>-0.863824013877875</v>
      </c>
      <c r="J72">
        <v>0.90430489692601501</v>
      </c>
      <c r="K72">
        <v>0.84711766595073601</v>
      </c>
      <c r="L72">
        <v>-0.81440030896842297</v>
      </c>
      <c r="M72">
        <v>0.52930882049796302</v>
      </c>
      <c r="N72">
        <v>-0.29389488062598002</v>
      </c>
      <c r="O72">
        <v>-1.3461628994367238</v>
      </c>
      <c r="P72">
        <v>-1.53919539746714</v>
      </c>
      <c r="Q72">
        <v>1.5987425536464399</v>
      </c>
    </row>
    <row r="73" spans="1:17" x14ac:dyDescent="0.2">
      <c r="A73" s="8" t="s">
        <v>343</v>
      </c>
      <c r="B73">
        <v>-1.4131543665142099</v>
      </c>
      <c r="C73">
        <v>-0.20507774417459401</v>
      </c>
      <c r="D73">
        <v>-0.19460872539422899</v>
      </c>
      <c r="E73">
        <v>-0.218015087651516</v>
      </c>
      <c r="F73">
        <v>-0.26226038828367398</v>
      </c>
      <c r="G73">
        <v>0.20008040585137399</v>
      </c>
      <c r="H73">
        <v>0.60125132919904378</v>
      </c>
      <c r="I73">
        <v>1.0183318995099899</v>
      </c>
      <c r="J73">
        <v>-0.66303794440763797</v>
      </c>
      <c r="K73">
        <v>0.62238952125567404</v>
      </c>
      <c r="L73">
        <v>1.2216004634526301</v>
      </c>
      <c r="M73">
        <v>1.58263544000607</v>
      </c>
      <c r="N73">
        <v>0.53813263503158604</v>
      </c>
      <c r="O73">
        <v>-8.5344505974002588E-2</v>
      </c>
      <c r="P73">
        <v>-3.5113877717807003E-2</v>
      </c>
      <c r="Q73">
        <v>0.46040986888434898</v>
      </c>
    </row>
    <row r="74" spans="1:17" x14ac:dyDescent="0.2">
      <c r="A74" s="8" t="s">
        <v>347</v>
      </c>
      <c r="B74">
        <v>1.2905372826861199</v>
      </c>
      <c r="C74">
        <v>-0.204357126082929</v>
      </c>
      <c r="D74">
        <v>-2.8628108216497999E-2</v>
      </c>
      <c r="E74">
        <v>-0.21606305705529699</v>
      </c>
      <c r="F74">
        <v>-0.19187170833512701</v>
      </c>
      <c r="G74">
        <v>1.45395623506043</v>
      </c>
      <c r="H74">
        <v>1.2431103631364924</v>
      </c>
      <c r="I74">
        <v>1.40559852134779</v>
      </c>
      <c r="J74">
        <v>0.42815010968541201</v>
      </c>
      <c r="K74">
        <v>0.36550473262726801</v>
      </c>
      <c r="L74">
        <v>1.2216004634526301</v>
      </c>
      <c r="M74">
        <v>0.35115357744535602</v>
      </c>
      <c r="N74">
        <v>0.59950334352733403</v>
      </c>
      <c r="O74">
        <v>-1.2982356723870603</v>
      </c>
      <c r="P74">
        <v>-1.2006142761382901</v>
      </c>
      <c r="Q74">
        <v>1.82376426499074</v>
      </c>
    </row>
    <row r="75" spans="1:17" x14ac:dyDescent="0.2">
      <c r="A75" s="8" t="s">
        <v>351</v>
      </c>
      <c r="B75">
        <v>0.11177198174698599</v>
      </c>
      <c r="C75">
        <v>-0.21420838858320901</v>
      </c>
      <c r="D75">
        <v>1.7042930776581401E-2</v>
      </c>
      <c r="E75">
        <v>-0.166333787651606</v>
      </c>
      <c r="F75">
        <v>-0.26751204737205098</v>
      </c>
      <c r="G75">
        <v>0.13049211204869801</v>
      </c>
      <c r="H75">
        <v>0.54883240760685226</v>
      </c>
      <c r="I75">
        <v>0.32017065956226498</v>
      </c>
      <c r="J75">
        <v>-0.14310113938958699</v>
      </c>
      <c r="K75">
        <v>0.234963108399561</v>
      </c>
      <c r="L75">
        <v>-0.81440030896842297</v>
      </c>
      <c r="M75">
        <v>1.50680432547771E-2</v>
      </c>
      <c r="N75">
        <v>0.137125935451922</v>
      </c>
      <c r="O75">
        <v>6.1251184690907881</v>
      </c>
      <c r="P75">
        <v>-0.218376122373899</v>
      </c>
      <c r="Q75">
        <v>0.30157461921782103</v>
      </c>
    </row>
    <row r="76" spans="1:17" x14ac:dyDescent="0.2">
      <c r="A76" s="8" t="s">
        <v>353</v>
      </c>
      <c r="B76">
        <v>-0.47011415210241098</v>
      </c>
      <c r="C76">
        <v>-0.196065165381691</v>
      </c>
      <c r="D76">
        <v>-0.104779278855092</v>
      </c>
      <c r="E76">
        <v>-0.208383451967348</v>
      </c>
      <c r="F76">
        <v>-0.20206003308376699</v>
      </c>
      <c r="G76">
        <v>-0.313803130709714</v>
      </c>
      <c r="H76">
        <v>0.12094919428658316</v>
      </c>
      <c r="I76">
        <v>-0.27790767410254802</v>
      </c>
      <c r="J76">
        <v>0.58686837209894605</v>
      </c>
      <c r="K76">
        <v>0.45380887871828302</v>
      </c>
      <c r="L76">
        <v>1.2216004634526301</v>
      </c>
      <c r="M76">
        <v>1.0481697108482499</v>
      </c>
      <c r="N76">
        <v>1.6063489612239199</v>
      </c>
      <c r="O76">
        <v>-0.54657953251893499</v>
      </c>
      <c r="P76">
        <v>-0.64065319086364503</v>
      </c>
      <c r="Q76">
        <v>0.81982124514691801</v>
      </c>
    </row>
    <row r="77" spans="1:17" x14ac:dyDescent="0.2">
      <c r="A77" s="8" t="s">
        <v>357</v>
      </c>
      <c r="B77">
        <v>0.90031374568814004</v>
      </c>
      <c r="C77">
        <v>-0.15272617429303001</v>
      </c>
      <c r="D77">
        <v>-0.18027284007539099</v>
      </c>
      <c r="E77">
        <v>-0.14551194871730799</v>
      </c>
      <c r="F77">
        <v>-0.20189997075159699</v>
      </c>
      <c r="G77">
        <v>-0.904769197754967</v>
      </c>
      <c r="H77">
        <v>-1.2341764849280588</v>
      </c>
      <c r="I77">
        <v>-0.67721367278504796</v>
      </c>
      <c r="J77">
        <v>-0.63327827020510097</v>
      </c>
      <c r="K77">
        <v>-0.90286391122548104</v>
      </c>
      <c r="L77">
        <v>-0.81440030896842297</v>
      </c>
      <c r="M77">
        <v>-0.75548957465514099</v>
      </c>
      <c r="N77">
        <v>-1.01712201446437</v>
      </c>
      <c r="O77">
        <v>0.59007551550663551</v>
      </c>
      <c r="P77">
        <v>0.82436127642467405</v>
      </c>
      <c r="Q77">
        <v>-0.66878392220772498</v>
      </c>
    </row>
    <row r="78" spans="1:17" x14ac:dyDescent="0.2">
      <c r="A78" s="8" t="s">
        <v>362</v>
      </c>
      <c r="B78">
        <v>-0.94395701845711</v>
      </c>
      <c r="C78">
        <v>-0.20546474277937801</v>
      </c>
      <c r="D78">
        <v>-0.16091281880077801</v>
      </c>
      <c r="E78">
        <v>-0.208803311618382</v>
      </c>
      <c r="F78">
        <v>-0.26509098370496997</v>
      </c>
      <c r="G78">
        <v>-1.0126847404327901</v>
      </c>
      <c r="H78">
        <v>-2.0616297713832079</v>
      </c>
      <c r="I78">
        <v>-0.78958119000223403</v>
      </c>
      <c r="J78">
        <v>1.2019016389513899</v>
      </c>
      <c r="K78">
        <v>-2.2171048387618701</v>
      </c>
      <c r="L78">
        <v>-0.81440030896842297</v>
      </c>
      <c r="M78">
        <v>1.00135519442567</v>
      </c>
      <c r="N78">
        <v>-1.52763528540912</v>
      </c>
      <c r="O78">
        <v>1.4486444904004678</v>
      </c>
      <c r="P78">
        <v>1.5601240977739099</v>
      </c>
      <c r="Q78">
        <v>-0.91803874092757198</v>
      </c>
    </row>
    <row r="79" spans="1:17" x14ac:dyDescent="0.2">
      <c r="A79" s="8" t="s">
        <v>367</v>
      </c>
      <c r="B79">
        <v>0.99322411164004198</v>
      </c>
      <c r="C79">
        <v>2.7129257044220001</v>
      </c>
      <c r="D79">
        <v>-2.56031048923397E-2</v>
      </c>
      <c r="E79">
        <v>0.98818386503695099</v>
      </c>
      <c r="F79">
        <v>9.3083890054766094</v>
      </c>
      <c r="G79">
        <v>0.44674450340069699</v>
      </c>
      <c r="H79">
        <v>0.76664452856564425</v>
      </c>
      <c r="I79">
        <v>-0.28392736252489698</v>
      </c>
      <c r="J79">
        <v>-1.3475104510660001</v>
      </c>
      <c r="K79">
        <v>1.03524007440846</v>
      </c>
      <c r="L79">
        <v>1.2216004634526301</v>
      </c>
      <c r="M79">
        <v>-0.113090377078589</v>
      </c>
      <c r="N79">
        <v>-0.37898042578343699</v>
      </c>
      <c r="O79">
        <v>-0.75528356907016037</v>
      </c>
      <c r="P79">
        <v>-0.56251908594160205</v>
      </c>
      <c r="Q79">
        <v>-3.8823928873106301</v>
      </c>
    </row>
    <row r="80" spans="1:17" x14ac:dyDescent="0.2">
      <c r="A80" s="8" t="s">
        <v>373</v>
      </c>
      <c r="B80">
        <v>-0.34933067636493798</v>
      </c>
      <c r="C80">
        <v>0.47543443252076301</v>
      </c>
      <c r="D80">
        <v>-0.10256971120962</v>
      </c>
      <c r="E80">
        <v>0.29788378519910402</v>
      </c>
      <c r="F80">
        <v>1.5472469029702001</v>
      </c>
      <c r="G80">
        <v>-5.4730087730611304E-3</v>
      </c>
      <c r="H80">
        <v>0.43717740362915697</v>
      </c>
      <c r="I80">
        <v>-0.41836707062403</v>
      </c>
      <c r="J80">
        <v>0.45790978388795001</v>
      </c>
      <c r="K80">
        <v>0.76574040776706098</v>
      </c>
      <c r="L80">
        <v>1.2216004634526301</v>
      </c>
      <c r="M80">
        <v>1.9922624587036699</v>
      </c>
      <c r="N80">
        <v>0.14571376935422201</v>
      </c>
      <c r="O80">
        <v>-0.25546480531431776</v>
      </c>
      <c r="P80">
        <v>-9.3714456409339897E-2</v>
      </c>
      <c r="Q80">
        <v>-0.99419993553641495</v>
      </c>
    </row>
    <row r="81" spans="1:17" x14ac:dyDescent="0.2">
      <c r="A81" s="8" t="s">
        <v>379</v>
      </c>
      <c r="B81">
        <v>-0.502632780185576</v>
      </c>
      <c r="C81">
        <v>0.59479135330953203</v>
      </c>
      <c r="D81">
        <v>0.94894774864454601</v>
      </c>
      <c r="E81">
        <v>-1.3922574153904599E-2</v>
      </c>
      <c r="F81">
        <v>0.289355162750004</v>
      </c>
      <c r="G81">
        <v>-0.45255168558120801</v>
      </c>
      <c r="H81">
        <v>-6.5244623931634285E-2</v>
      </c>
      <c r="I81">
        <v>0.924023447559852</v>
      </c>
      <c r="J81">
        <v>-1.80382545550491</v>
      </c>
      <c r="K81">
        <v>-6.4547926906891706E-2</v>
      </c>
      <c r="L81">
        <v>-0.81440030896842297</v>
      </c>
      <c r="M81">
        <v>-1.2249351421149299</v>
      </c>
      <c r="N81">
        <v>0.57114149514151402</v>
      </c>
      <c r="O81">
        <v>-9.6325428000821084E-2</v>
      </c>
      <c r="P81">
        <v>0.35555664689241201</v>
      </c>
      <c r="Q81">
        <v>0.32823535267166398</v>
      </c>
    </row>
    <row r="82" spans="1:17" x14ac:dyDescent="0.2">
      <c r="A82" s="8" t="s">
        <v>384</v>
      </c>
      <c r="B82">
        <v>-0.81852802442204198</v>
      </c>
      <c r="C82">
        <v>2.2604817423959499E-2</v>
      </c>
      <c r="D82">
        <v>-0.184955019133654</v>
      </c>
      <c r="E82">
        <v>-0.11167418031984901</v>
      </c>
      <c r="F82">
        <v>-3.5022398866244001E-3</v>
      </c>
      <c r="G82">
        <v>6.6470686345491206E-2</v>
      </c>
      <c r="H82">
        <v>0.4978962781252117</v>
      </c>
      <c r="I82">
        <v>1.21296849183261</v>
      </c>
      <c r="J82">
        <v>-1.97246360931929</v>
      </c>
      <c r="K82">
        <v>0.471010985099649</v>
      </c>
      <c r="L82">
        <v>1.2216004634526301</v>
      </c>
      <c r="M82">
        <v>-1.24053998092245</v>
      </c>
      <c r="N82">
        <v>-1.0454838628501899</v>
      </c>
      <c r="O82">
        <v>-3.3124524056036928E-2</v>
      </c>
      <c r="P82">
        <v>-0.21742678920257499</v>
      </c>
      <c r="Q82">
        <v>-3.6416668414216903E-2</v>
      </c>
    </row>
    <row r="83" spans="1:17" x14ac:dyDescent="0.2">
      <c r="A83" s="8" t="s">
        <v>388</v>
      </c>
      <c r="B83">
        <v>1.1836903618414401</v>
      </c>
      <c r="C83">
        <v>-0.162220378308814</v>
      </c>
      <c r="D83">
        <v>-0.219887231433499</v>
      </c>
      <c r="E83">
        <v>-4.0134459577337099E-2</v>
      </c>
      <c r="F83">
        <v>-0.23388879588792499</v>
      </c>
      <c r="G83">
        <v>-0.93046337458302097</v>
      </c>
      <c r="H83">
        <v>-1.3755070880945246</v>
      </c>
      <c r="I83">
        <v>-0.37020956324523602</v>
      </c>
      <c r="J83">
        <v>-7.7764351757729805E-2</v>
      </c>
      <c r="K83">
        <v>-1.0186914275266801</v>
      </c>
      <c r="L83">
        <v>-0.81440030896842297</v>
      </c>
      <c r="M83">
        <v>-6.7576263889966903E-2</v>
      </c>
      <c r="N83">
        <v>-1.0880266354289201</v>
      </c>
      <c r="O83">
        <v>1.5393314050970237</v>
      </c>
      <c r="P83">
        <v>1.4689676420315301</v>
      </c>
      <c r="Q83">
        <v>-0.97689057312531402</v>
      </c>
    </row>
    <row r="84" spans="1:17" x14ac:dyDescent="0.2">
      <c r="A84" s="8" t="s">
        <v>392</v>
      </c>
      <c r="B84">
        <v>-0.66987143889900003</v>
      </c>
      <c r="C84">
        <v>-0.12891302190025899</v>
      </c>
      <c r="D84">
        <v>-0.21575744428660501</v>
      </c>
      <c r="E84">
        <v>-3.7173029097854797E-2</v>
      </c>
      <c r="F84">
        <v>-0.20671318450989501</v>
      </c>
      <c r="G84">
        <v>-0.93560220994863197</v>
      </c>
      <c r="H84">
        <v>-1.4064985393017628</v>
      </c>
      <c r="I84">
        <v>-0.58491178364235896</v>
      </c>
      <c r="J84">
        <v>0.110713584858342</v>
      </c>
      <c r="K84">
        <v>0.12926247165650301</v>
      </c>
      <c r="L84">
        <v>1.2216004634526301</v>
      </c>
      <c r="M84">
        <v>-0.95575167268507899</v>
      </c>
      <c r="N84">
        <v>0.24498023870459101</v>
      </c>
      <c r="O84">
        <v>1.1866224701656072</v>
      </c>
      <c r="P84">
        <v>1.2996770813670999</v>
      </c>
      <c r="Q84">
        <v>-0.66532204972550502</v>
      </c>
    </row>
    <row r="85" spans="1:17" x14ac:dyDescent="0.2">
      <c r="A85" s="8" t="s">
        <v>397</v>
      </c>
      <c r="B85">
        <v>0.194194964453686</v>
      </c>
      <c r="C85">
        <v>0.18074045420615201</v>
      </c>
      <c r="D85">
        <v>-0.209260263233848</v>
      </c>
      <c r="E85">
        <v>0.70603361457299296</v>
      </c>
      <c r="F85">
        <v>0.13745639906416299</v>
      </c>
      <c r="G85">
        <v>-0.95615755141107495</v>
      </c>
      <c r="H85">
        <v>-1.5417509570212935</v>
      </c>
      <c r="I85">
        <v>0.625045589249839</v>
      </c>
      <c r="J85">
        <v>-1.31775077686346</v>
      </c>
      <c r="K85">
        <v>-0.59896003182134105</v>
      </c>
      <c r="L85">
        <v>-0.81440030896842297</v>
      </c>
      <c r="M85">
        <v>-0.439491588802707</v>
      </c>
      <c r="N85">
        <v>-0.23717118385434</v>
      </c>
      <c r="O85">
        <v>1.0189659860129876</v>
      </c>
      <c r="P85">
        <v>1.14340887152301</v>
      </c>
      <c r="Q85">
        <v>-0.94919559326755298</v>
      </c>
    </row>
    <row r="86" spans="1:17" x14ac:dyDescent="0.2">
      <c r="A86" s="8" t="s">
        <v>400</v>
      </c>
      <c r="B86">
        <v>9.1993561906594606E-2</v>
      </c>
      <c r="C86">
        <v>-0.19799166627321499</v>
      </c>
      <c r="D86">
        <v>-7.2872069879405102E-2</v>
      </c>
      <c r="E86">
        <v>-0.21238017329794001</v>
      </c>
      <c r="F86">
        <v>-0.24771620142877801</v>
      </c>
      <c r="G86">
        <v>-0.45255168558120801</v>
      </c>
      <c r="H86">
        <v>-6.5244623931634285E-2</v>
      </c>
      <c r="I86">
        <v>0.24580521864183599</v>
      </c>
      <c r="J86">
        <v>0.309111412875261</v>
      </c>
      <c r="K86">
        <v>0.85404455385807498</v>
      </c>
      <c r="L86">
        <v>1.2216004634526301</v>
      </c>
      <c r="M86">
        <v>1.1456999533953001</v>
      </c>
      <c r="N86">
        <v>0.93867657049249598</v>
      </c>
      <c r="O86">
        <v>-7.27191633888081E-2</v>
      </c>
      <c r="P86">
        <v>-6.7669754768658594E-2</v>
      </c>
      <c r="Q86">
        <v>0.84405435252245897</v>
      </c>
    </row>
    <row r="87" spans="1:17" x14ac:dyDescent="0.2">
      <c r="A87" s="8" t="s">
        <v>405</v>
      </c>
      <c r="B87">
        <v>-1.2412701895031899</v>
      </c>
      <c r="C87">
        <v>1.1700435489891099</v>
      </c>
      <c r="D87">
        <v>-0.222780712873999</v>
      </c>
      <c r="E87">
        <v>2.1314751052041898</v>
      </c>
      <c r="F87">
        <v>0.58025503234715603</v>
      </c>
      <c r="G87">
        <v>-0.99726823433596301</v>
      </c>
      <c r="H87">
        <v>-1.8893077170095038</v>
      </c>
      <c r="I87">
        <v>-0.89994214441196996</v>
      </c>
      <c r="J87">
        <v>-0.117443917361113</v>
      </c>
      <c r="K87">
        <v>-0.89598306867293498</v>
      </c>
      <c r="L87">
        <v>-0.81440030896842297</v>
      </c>
      <c r="M87">
        <v>0.64764551478838095</v>
      </c>
      <c r="N87">
        <v>-0.56333244029126495</v>
      </c>
      <c r="O87">
        <v>1.1372204635517396</v>
      </c>
      <c r="P87">
        <v>1.3387441338281201</v>
      </c>
      <c r="Q87">
        <v>-1.0045855529830701</v>
      </c>
    </row>
    <row r="88" spans="1:17" x14ac:dyDescent="0.2">
      <c r="A88" s="8" t="s">
        <v>408</v>
      </c>
      <c r="B88">
        <v>-1.25520674439598</v>
      </c>
      <c r="C88">
        <v>-0.177509856102185</v>
      </c>
      <c r="D88">
        <v>-0.16985630688959399</v>
      </c>
      <c r="E88">
        <v>-0.19975439961559099</v>
      </c>
      <c r="F88">
        <v>-0.199671879177832</v>
      </c>
      <c r="G88">
        <v>-0.37546915509704498</v>
      </c>
      <c r="H88">
        <v>4.2684815196928426E-2</v>
      </c>
      <c r="I88">
        <v>1.59421542524806</v>
      </c>
      <c r="J88">
        <v>-2.3394995911505898</v>
      </c>
      <c r="K88">
        <v>0.13155608584068501</v>
      </c>
      <c r="L88">
        <v>1.2216004634526301</v>
      </c>
      <c r="M88">
        <v>-1.37708232048832</v>
      </c>
      <c r="N88">
        <v>-8.0094021561819398E-2</v>
      </c>
      <c r="O88">
        <v>-0.22823801461878099</v>
      </c>
      <c r="P88">
        <v>3.9531747432148502E-3</v>
      </c>
      <c r="Q88">
        <v>-5.6453838035299103E-2</v>
      </c>
    </row>
    <row r="89" spans="1:17" x14ac:dyDescent="0.2">
      <c r="A89" s="8" t="s">
        <v>412</v>
      </c>
      <c r="B89">
        <v>1.9223277711590601</v>
      </c>
      <c r="C89">
        <v>9.1932159959864299E-2</v>
      </c>
      <c r="D89">
        <v>-1.9526793867291201E-2</v>
      </c>
      <c r="E89">
        <v>-0.136630100775193</v>
      </c>
      <c r="F89">
        <v>-0.14317296540937199</v>
      </c>
      <c r="G89">
        <v>-0.63754975874319997</v>
      </c>
      <c r="H89">
        <v>-0.38938042602793155</v>
      </c>
      <c r="I89">
        <v>-0.43843269869852802</v>
      </c>
      <c r="J89">
        <v>0.58686837209894605</v>
      </c>
      <c r="K89">
        <v>-1.34209102749637</v>
      </c>
      <c r="L89">
        <v>-0.81440030896842297</v>
      </c>
      <c r="M89">
        <v>-1.19632627096779</v>
      </c>
      <c r="N89">
        <v>-1.28655957412966</v>
      </c>
      <c r="O89">
        <v>0.26761295865032925</v>
      </c>
      <c r="P89">
        <v>0.59647013706871299</v>
      </c>
      <c r="Q89">
        <v>-1.09113236503857</v>
      </c>
    </row>
    <row r="90" spans="1:17" x14ac:dyDescent="0.2">
      <c r="A90" s="24" t="s">
        <v>417</v>
      </c>
      <c r="B90">
        <v>0.44040743422622602</v>
      </c>
      <c r="C90">
        <v>-0.18624219452610699</v>
      </c>
      <c r="D90">
        <v>-2.5418974255217001E-2</v>
      </c>
      <c r="E90">
        <v>-0.17580392670665801</v>
      </c>
      <c r="F90">
        <v>8.5583744745579698E-2</v>
      </c>
      <c r="G90">
        <v>0.48271635095997301</v>
      </c>
      <c r="H90">
        <v>0.78851685026595575</v>
      </c>
      <c r="I90">
        <v>-0.82971244615122897</v>
      </c>
      <c r="J90">
        <v>1.17214196474885</v>
      </c>
      <c r="K90">
        <v>0.52261730424374797</v>
      </c>
      <c r="L90">
        <v>1.2216004634526301</v>
      </c>
      <c r="M90">
        <v>-0.70217304206275499</v>
      </c>
      <c r="N90">
        <v>0.25916116289750002</v>
      </c>
      <c r="O90">
        <v>-0.76023159937495033</v>
      </c>
      <c r="P90">
        <v>-0.94016725973147997</v>
      </c>
      <c r="Q90">
        <v>1.3529496074088101</v>
      </c>
    </row>
    <row r="91" spans="1:17" x14ac:dyDescent="0.2">
      <c r="A91" s="8" t="s">
        <v>422</v>
      </c>
      <c r="B91">
        <v>0.13844874488254499</v>
      </c>
      <c r="C91">
        <v>-0.207889853158569</v>
      </c>
      <c r="D91">
        <v>-0.23837920827596301</v>
      </c>
      <c r="E91">
        <v>-0.21990569509274599</v>
      </c>
      <c r="F91">
        <v>-0.26672778761510402</v>
      </c>
      <c r="G91">
        <v>1.02743289971472</v>
      </c>
      <c r="H91">
        <v>1.069641971958037</v>
      </c>
      <c r="I91">
        <v>-0.287536204181779</v>
      </c>
      <c r="J91">
        <v>-9.8332954880854501E-2</v>
      </c>
      <c r="K91">
        <v>0.19761492740284101</v>
      </c>
      <c r="L91">
        <v>-0.81440030896842297</v>
      </c>
      <c r="M91">
        <v>5.3100624678578496E-3</v>
      </c>
      <c r="N91">
        <v>-1.28655957412966</v>
      </c>
      <c r="O91">
        <v>-0.81723892898497763</v>
      </c>
      <c r="P91">
        <v>-0.62111966463313495</v>
      </c>
      <c r="Q91">
        <v>0.362854077493865</v>
      </c>
    </row>
    <row r="92" spans="1:17" x14ac:dyDescent="0.2">
      <c r="A92" s="8" t="s">
        <v>425</v>
      </c>
      <c r="B92">
        <v>-1.4224454031094</v>
      </c>
      <c r="C92">
        <v>-8.8189607588754701E-2</v>
      </c>
      <c r="D92">
        <v>-0.167225869216413</v>
      </c>
      <c r="E92">
        <v>-0.15763814759811801</v>
      </c>
      <c r="F92">
        <v>-0.23926172408798699</v>
      </c>
      <c r="G92">
        <v>-0.74546530142102896</v>
      </c>
      <c r="H92">
        <v>-0.64707133563109109</v>
      </c>
      <c r="I92">
        <v>-0.92201433529391696</v>
      </c>
      <c r="J92">
        <v>1.0531032679387</v>
      </c>
      <c r="K92">
        <v>0.88730195952871604</v>
      </c>
      <c r="L92">
        <v>1.2216004634526301</v>
      </c>
      <c r="M92">
        <v>-1.3640782881487099</v>
      </c>
      <c r="N92">
        <v>-0.48913623624283797</v>
      </c>
      <c r="O92">
        <v>0.99722540523663006</v>
      </c>
      <c r="P92">
        <v>0.72669364527211899</v>
      </c>
      <c r="Q92">
        <v>-0.75879260674544802</v>
      </c>
    </row>
    <row r="93" spans="1:17" x14ac:dyDescent="0.2">
      <c r="A93" s="8" t="s">
        <v>429</v>
      </c>
      <c r="B93">
        <v>0.74236612356990705</v>
      </c>
      <c r="C93">
        <v>-0.19609670758772399</v>
      </c>
      <c r="D93">
        <v>-9.0732741680305096E-2</v>
      </c>
      <c r="E93">
        <v>-0.21608358463937399</v>
      </c>
      <c r="F93">
        <v>-0.22415132815071001</v>
      </c>
      <c r="G93">
        <v>-0.22130409412871799</v>
      </c>
      <c r="H93">
        <v>0.22739144268615069</v>
      </c>
      <c r="I93">
        <v>-8.9290770202271705E-2</v>
      </c>
      <c r="J93">
        <v>-0.30592185397718602</v>
      </c>
      <c r="K93">
        <v>-1.86274144730572</v>
      </c>
      <c r="L93">
        <v>-0.81440030896842297</v>
      </c>
      <c r="M93">
        <v>-0.82831215575693695</v>
      </c>
      <c r="N93">
        <v>-1.11638848381474</v>
      </c>
      <c r="O93">
        <v>-0.96071448656040415</v>
      </c>
      <c r="P93">
        <v>-0.178359736741554</v>
      </c>
      <c r="Q93">
        <v>-0.96304308319643395</v>
      </c>
    </row>
    <row r="94" spans="1:17" x14ac:dyDescent="0.2">
      <c r="A94" s="8" t="s">
        <v>433</v>
      </c>
      <c r="B94">
        <v>-1.3341805554550901</v>
      </c>
      <c r="C94">
        <v>-0.18642052930636799</v>
      </c>
      <c r="D94">
        <v>-0.142841711986023</v>
      </c>
      <c r="E94">
        <v>-0.21158624146435101</v>
      </c>
      <c r="F94">
        <v>-0.21936561083366299</v>
      </c>
      <c r="G94">
        <v>0.84243482655273505</v>
      </c>
      <c r="H94">
        <v>0.98322251345813783</v>
      </c>
      <c r="I94">
        <v>-1.2330315704486201</v>
      </c>
      <c r="J94">
        <v>1.5490978379810001</v>
      </c>
      <c r="K94">
        <v>0.46986417800755798</v>
      </c>
      <c r="L94">
        <v>1.2216004634526301</v>
      </c>
      <c r="M94">
        <v>0.863512451625845</v>
      </c>
      <c r="N94">
        <v>0.27334208709040902</v>
      </c>
      <c r="O94">
        <v>-0.55617085700624536</v>
      </c>
      <c r="P94">
        <v>-0.73180964660602998</v>
      </c>
      <c r="Q94">
        <v>8.2442406434036705E-2</v>
      </c>
    </row>
    <row r="95" spans="1:17" x14ac:dyDescent="0.2">
      <c r="A95" s="8" t="s">
        <v>438</v>
      </c>
      <c r="B95">
        <v>-0.367912749555319</v>
      </c>
      <c r="C95">
        <v>-0.19947293679497199</v>
      </c>
      <c r="D95">
        <v>-0.19284633215319699</v>
      </c>
      <c r="E95">
        <v>-0.20420882020662701</v>
      </c>
      <c r="F95">
        <v>-0.25467083991230499</v>
      </c>
      <c r="G95">
        <v>-0.92018570385179899</v>
      </c>
      <c r="H95">
        <v>-1.3164156863719279</v>
      </c>
      <c r="I95">
        <v>-5.1166076860726502E-2</v>
      </c>
      <c r="J95">
        <v>-0.14720359156365101</v>
      </c>
      <c r="K95">
        <v>-1.5920949735722301</v>
      </c>
      <c r="L95">
        <v>-0.81440030896842297</v>
      </c>
      <c r="M95">
        <v>-0.65405812240621197</v>
      </c>
      <c r="N95">
        <v>-0.166266562889791</v>
      </c>
      <c r="O95">
        <v>0.63866940946113049</v>
      </c>
      <c r="P95">
        <v>0.93505125839756897</v>
      </c>
      <c r="Q95">
        <v>-0.80033507653208902</v>
      </c>
    </row>
    <row r="96" spans="1:17" x14ac:dyDescent="0.2">
      <c r="A96" s="8" t="s">
        <v>442</v>
      </c>
      <c r="B96">
        <v>1.1743993252462499</v>
      </c>
      <c r="C96">
        <v>-0.17788836257457499</v>
      </c>
      <c r="D96">
        <v>-0.15822977237413299</v>
      </c>
      <c r="E96">
        <v>-0.19530140381445699</v>
      </c>
      <c r="F96">
        <v>-0.221472789258465</v>
      </c>
      <c r="G96">
        <v>-0.76088180751786205</v>
      </c>
      <c r="H96">
        <v>-0.69036842840295687</v>
      </c>
      <c r="I96">
        <v>-0.109356398276769</v>
      </c>
      <c r="J96">
        <v>-1.5756679532854601</v>
      </c>
      <c r="K96">
        <v>-6.22543127227096E-2</v>
      </c>
      <c r="L96">
        <v>-0.81440030896842297</v>
      </c>
      <c r="M96">
        <v>-0.661860541809976</v>
      </c>
      <c r="N96">
        <v>-0.71932260641327195</v>
      </c>
      <c r="O96">
        <v>0.13091323906147631</v>
      </c>
      <c r="P96">
        <v>-8.7203280999169505E-2</v>
      </c>
      <c r="Q96">
        <v>0.14821798359621799</v>
      </c>
    </row>
    <row r="97" spans="1:17" x14ac:dyDescent="0.2">
      <c r="A97" s="24" t="s">
        <v>447</v>
      </c>
      <c r="B97">
        <v>1.79225325882639</v>
      </c>
      <c r="C97">
        <v>-0.20492245946797299</v>
      </c>
      <c r="D97">
        <v>-9.0259262899132497E-2</v>
      </c>
      <c r="E97">
        <v>-0.21885742215995899</v>
      </c>
      <c r="F97">
        <v>-0.25324377192483899</v>
      </c>
      <c r="G97">
        <v>2.2864475642893902</v>
      </c>
      <c r="H97">
        <v>1.5107084405361049</v>
      </c>
      <c r="I97">
        <v>3.3379185049219</v>
      </c>
      <c r="J97">
        <v>0.49758934949133299</v>
      </c>
      <c r="K97">
        <v>-0.44070065311277001</v>
      </c>
      <c r="L97">
        <v>-0.81440030896842297</v>
      </c>
      <c r="M97">
        <v>-0.49670933109697502</v>
      </c>
      <c r="N97">
        <v>1.1383784628578999</v>
      </c>
      <c r="O97">
        <v>-1.0362052144023213</v>
      </c>
      <c r="P97">
        <v>-1.33734895975186</v>
      </c>
      <c r="Q97">
        <v>0.83020686259357801</v>
      </c>
    </row>
    <row r="98" spans="1:17" x14ac:dyDescent="0.2">
      <c r="A98" s="24" t="s">
        <v>450</v>
      </c>
      <c r="B98">
        <v>-0.51192381678076604</v>
      </c>
      <c r="C98">
        <v>-0.20628847962153499</v>
      </c>
      <c r="D98">
        <v>8.6690279375763707E-2</v>
      </c>
      <c r="E98">
        <v>-0.21857495260578499</v>
      </c>
      <c r="F98">
        <v>-0.23435688686814601</v>
      </c>
      <c r="G98">
        <v>1.65950964968486</v>
      </c>
      <c r="H98">
        <v>1.3165573655538232</v>
      </c>
      <c r="I98">
        <v>-0.79560087842458305</v>
      </c>
      <c r="J98">
        <v>1.3308602271623899</v>
      </c>
      <c r="K98">
        <v>1.14666572655193</v>
      </c>
      <c r="L98">
        <v>-0.81440030896842297</v>
      </c>
      <c r="M98">
        <v>1.5878370529419099</v>
      </c>
      <c r="N98">
        <v>-0.22299025966143099</v>
      </c>
      <c r="O98">
        <v>-1.4166757049047503</v>
      </c>
      <c r="P98">
        <v>-1.5522177482874799</v>
      </c>
      <c r="Q98">
        <v>1.71644621804192</v>
      </c>
    </row>
    <row r="99" spans="1:17" x14ac:dyDescent="0.2">
      <c r="A99" s="24" t="s">
        <v>453</v>
      </c>
      <c r="B99">
        <v>-1.4085088482166099</v>
      </c>
      <c r="C99">
        <v>-0.14662761007282199</v>
      </c>
      <c r="D99">
        <v>-0.16956695874554401</v>
      </c>
      <c r="E99">
        <v>-0.19589868753044101</v>
      </c>
      <c r="F99">
        <v>-0.221998411874192</v>
      </c>
      <c r="G99">
        <v>-0.56560606362464805</v>
      </c>
      <c r="H99">
        <v>-0.24984158563438408</v>
      </c>
      <c r="I99">
        <v>2.36473554330877</v>
      </c>
      <c r="J99">
        <v>-1.3078308854626199</v>
      </c>
      <c r="K99">
        <v>-0.23312469307258801</v>
      </c>
      <c r="L99">
        <v>-0.81440030896842297</v>
      </c>
      <c r="M99">
        <v>-1.4486044983561499</v>
      </c>
      <c r="N99">
        <v>6.5702113062308096E-2</v>
      </c>
      <c r="O99">
        <v>0.12295007307429447</v>
      </c>
      <c r="P99">
        <v>-9.0691760771257797E-3</v>
      </c>
      <c r="Q99">
        <v>0.290154755367242</v>
      </c>
    </row>
    <row r="100" spans="1:17" x14ac:dyDescent="0.2">
      <c r="A100" s="8" t="s">
        <v>456</v>
      </c>
      <c r="B100">
        <v>-0.31681204828177301</v>
      </c>
      <c r="C100">
        <v>-0.20790805058512701</v>
      </c>
      <c r="D100">
        <v>-0.15164436668741799</v>
      </c>
      <c r="E100">
        <v>-0.216963580327004</v>
      </c>
      <c r="F100">
        <v>-0.26726231601517397</v>
      </c>
      <c r="G100">
        <v>-1.7984258832911</v>
      </c>
      <c r="H100">
        <v>3.5193047793333022E-2</v>
      </c>
      <c r="I100">
        <v>-2.1820413360793101</v>
      </c>
      <c r="J100">
        <v>1.2329926101387401</v>
      </c>
      <c r="K100">
        <v>-2.3422965180198401</v>
      </c>
      <c r="L100">
        <v>-0.81440030896842297</v>
      </c>
      <c r="M100">
        <v>-3.9978895344315403E-2</v>
      </c>
      <c r="N100">
        <v>-2.2073671850953498</v>
      </c>
      <c r="O100">
        <v>2.0277900360754479</v>
      </c>
      <c r="P100">
        <v>1.40385588792983</v>
      </c>
      <c r="Q100">
        <v>-2.47766157482098</v>
      </c>
    </row>
    <row r="101" spans="1:17" x14ac:dyDescent="0.2">
      <c r="A101" s="8" t="s">
        <v>461</v>
      </c>
      <c r="B101">
        <v>0.38001569635749</v>
      </c>
      <c r="C101">
        <v>-0.19224370580467601</v>
      </c>
      <c r="D101">
        <v>-0.188848066889962</v>
      </c>
      <c r="E101">
        <v>-0.194907034119745</v>
      </c>
      <c r="F101">
        <v>-0.24880044373299001</v>
      </c>
      <c r="G101">
        <v>-0.92018570385179899</v>
      </c>
      <c r="H101">
        <v>-1.3164156863719279</v>
      </c>
      <c r="I101">
        <v>-8.5277644587372095E-2</v>
      </c>
      <c r="J101">
        <v>-0.12736380876195899</v>
      </c>
      <c r="K101">
        <v>-1.50952486294167</v>
      </c>
      <c r="L101">
        <v>-0.81440030896842297</v>
      </c>
      <c r="M101">
        <v>-0.66836255797977895</v>
      </c>
      <c r="N101">
        <v>-0.123723790311062</v>
      </c>
      <c r="O101">
        <v>0.69187947517152337</v>
      </c>
      <c r="P101">
        <v>1.01318536331961</v>
      </c>
      <c r="Q101">
        <v>-0.84533941880094998</v>
      </c>
    </row>
    <row r="102" spans="1:17" x14ac:dyDescent="0.2">
      <c r="A102" s="8" t="s">
        <v>465</v>
      </c>
      <c r="B102">
        <v>0.68197438570117097</v>
      </c>
      <c r="C102">
        <v>-0.19706602384233801</v>
      </c>
      <c r="D102">
        <v>-0.19750220683472799</v>
      </c>
      <c r="E102">
        <v>-0.187093613141179</v>
      </c>
      <c r="F102">
        <v>-0.26318299664671302</v>
      </c>
      <c r="G102">
        <v>-0.99212939897035202</v>
      </c>
      <c r="H102">
        <v>-1.8382058352166621</v>
      </c>
      <c r="I102">
        <v>-0.28392736252489698</v>
      </c>
      <c r="J102">
        <v>-0.35552131098141498</v>
      </c>
      <c r="K102">
        <v>-1.0611232899340499</v>
      </c>
      <c r="L102">
        <v>-0.81440030896842297</v>
      </c>
      <c r="M102">
        <v>-0.30685045893872298</v>
      </c>
      <c r="N102">
        <v>-0.49242781932671598</v>
      </c>
      <c r="O102">
        <v>1.7537271226901332</v>
      </c>
      <c r="P102">
        <v>1.3713000108789799</v>
      </c>
      <c r="Q102">
        <v>-1.07728487510969</v>
      </c>
    </row>
    <row r="103" spans="1:17" x14ac:dyDescent="0.2">
      <c r="A103" s="24" t="s">
        <v>469</v>
      </c>
      <c r="B103">
        <v>1.4949400877803101</v>
      </c>
      <c r="C103">
        <v>-0.20323252512169299</v>
      </c>
      <c r="D103">
        <v>-1.5370702343664999E-2</v>
      </c>
      <c r="E103">
        <v>-0.213478762895327</v>
      </c>
      <c r="F103">
        <v>-8.6384304700991801E-2</v>
      </c>
      <c r="G103">
        <v>0.87326783874640102</v>
      </c>
      <c r="H103">
        <v>0.99818569531033841</v>
      </c>
      <c r="I103">
        <v>-1.0062899732068</v>
      </c>
      <c r="J103">
        <v>2.3030095844452898</v>
      </c>
      <c r="K103">
        <v>0.37123876808772399</v>
      </c>
      <c r="L103">
        <v>1.2216004634526301</v>
      </c>
      <c r="M103">
        <v>0.44608301352448199</v>
      </c>
      <c r="N103">
        <v>0.81221720642098105</v>
      </c>
      <c r="O103">
        <v>-1.5236489413301657</v>
      </c>
      <c r="P103">
        <v>-1.4219942400840799</v>
      </c>
      <c r="Q103">
        <v>1.1279278960645001</v>
      </c>
    </row>
    <row r="104" spans="1:17" x14ac:dyDescent="0.2">
      <c r="A104" s="24" t="s">
        <v>473</v>
      </c>
      <c r="B104">
        <v>1.0396792946159901</v>
      </c>
      <c r="C104">
        <v>-0.20639523785733699</v>
      </c>
      <c r="D104">
        <v>0.60017801755745703</v>
      </c>
      <c r="E104">
        <v>-0.21644817409580899</v>
      </c>
      <c r="F104">
        <v>-0.14240182254293901</v>
      </c>
      <c r="G104">
        <v>0.72424161314368496</v>
      </c>
      <c r="H104">
        <v>0.92356332952086151</v>
      </c>
      <c r="I104">
        <v>-0.22573704110885401</v>
      </c>
      <c r="J104">
        <v>1.3705397927657701</v>
      </c>
      <c r="K104">
        <v>0.50426839077029095</v>
      </c>
      <c r="L104">
        <v>1.2216004634526301</v>
      </c>
      <c r="M104">
        <v>1.43491398495528E-2</v>
      </c>
      <c r="N104">
        <v>0.23079931451168101</v>
      </c>
      <c r="O104">
        <v>-1.6694928873956254</v>
      </c>
      <c r="P104">
        <v>-1.3503713105721999</v>
      </c>
      <c r="Q104">
        <v>1.69913685563082</v>
      </c>
    </row>
    <row r="105" spans="1:17" x14ac:dyDescent="0.2">
      <c r="A105" s="8" t="s">
        <v>477</v>
      </c>
      <c r="B105">
        <v>-0.59089762783988298</v>
      </c>
      <c r="C105">
        <v>9.3244800995524693E-2</v>
      </c>
      <c r="D105">
        <v>-0.180746318856564</v>
      </c>
      <c r="E105">
        <v>-5.1238603737750403E-2</v>
      </c>
      <c r="F105">
        <v>-4.9592011125431198E-2</v>
      </c>
      <c r="G105">
        <v>-0.74546530142102896</v>
      </c>
      <c r="H105">
        <v>-0.64707133563109109</v>
      </c>
      <c r="I105">
        <v>-0.69326617524464595</v>
      </c>
      <c r="J105">
        <v>0.14047325906088001</v>
      </c>
      <c r="K105">
        <v>0.67399584039977301</v>
      </c>
      <c r="L105">
        <v>1.2216004634526301</v>
      </c>
      <c r="M105">
        <v>2.21723221817886</v>
      </c>
      <c r="N105">
        <v>0.61368426772024398</v>
      </c>
      <c r="O105">
        <v>0.35587648685774659</v>
      </c>
      <c r="P105">
        <v>0.54438073378735097</v>
      </c>
      <c r="Q105">
        <v>-0.56838962022334205</v>
      </c>
    </row>
    <row r="106" spans="1:17" x14ac:dyDescent="0.2">
      <c r="A106" s="8" t="s">
        <v>483</v>
      </c>
      <c r="B106">
        <v>-0.59089762783988298</v>
      </c>
      <c r="C106">
        <v>-0.20621690307707599</v>
      </c>
      <c r="D106">
        <v>-0.237984642624986</v>
      </c>
      <c r="E106">
        <v>-0.217344686855728</v>
      </c>
      <c r="F106">
        <v>-0.26395163434153301</v>
      </c>
      <c r="G106">
        <v>-0.709493453861753</v>
      </c>
      <c r="H106">
        <v>-0.55314898691485748</v>
      </c>
      <c r="I106">
        <v>-0.127415463543816</v>
      </c>
      <c r="J106">
        <v>0.68606728610740497</v>
      </c>
      <c r="K106">
        <v>-0.164546288229558</v>
      </c>
      <c r="L106">
        <v>-0.81440030896842297</v>
      </c>
      <c r="M106">
        <v>1.0429680979124101</v>
      </c>
      <c r="N106">
        <v>-1.07384571123601</v>
      </c>
      <c r="O106">
        <v>0.33089478909685816</v>
      </c>
      <c r="P106">
        <v>0.179754910817813</v>
      </c>
      <c r="Q106">
        <v>-0.65147455979662405</v>
      </c>
    </row>
    <row r="107" spans="1:17" x14ac:dyDescent="0.2">
      <c r="A107" s="24" t="s">
        <v>487</v>
      </c>
      <c r="B107">
        <v>-0.242483755520251</v>
      </c>
      <c r="C107">
        <v>-0.20411328056706199</v>
      </c>
      <c r="D107">
        <v>-0.21423179043616</v>
      </c>
      <c r="E107">
        <v>-0.211893352284417</v>
      </c>
      <c r="F107">
        <v>-0.135488865279346</v>
      </c>
      <c r="G107">
        <v>2.0963106557617901</v>
      </c>
      <c r="H107">
        <v>1.4559229896764463</v>
      </c>
      <c r="I107">
        <v>8.9293319660756001E-2</v>
      </c>
      <c r="J107">
        <v>0.78526620011586401</v>
      </c>
      <c r="K107">
        <v>0.53176731317003101</v>
      </c>
      <c r="L107">
        <v>-0.81440030896842297</v>
      </c>
      <c r="M107">
        <v>-1.1547133674810499</v>
      </c>
      <c r="N107">
        <v>-0.123723790311062</v>
      </c>
      <c r="O107">
        <v>-1.196652547301382</v>
      </c>
      <c r="P107">
        <v>-1.8973100450265099</v>
      </c>
      <c r="Q107">
        <v>1.3593611524046201</v>
      </c>
    </row>
    <row r="108" spans="1:17" x14ac:dyDescent="0.2">
      <c r="A108" s="8" t="s">
        <v>490</v>
      </c>
      <c r="B108">
        <v>-0.30752101168658202</v>
      </c>
      <c r="C108">
        <v>-0.206341858739436</v>
      </c>
      <c r="D108">
        <v>-0.20181612461874501</v>
      </c>
      <c r="E108">
        <v>-0.21315381291713001</v>
      </c>
      <c r="F108">
        <v>-0.264141705002847</v>
      </c>
      <c r="G108">
        <v>-0.77629831361469404</v>
      </c>
      <c r="H108">
        <v>-0.7357445617826246</v>
      </c>
      <c r="I108">
        <v>-0.66316773313290001</v>
      </c>
      <c r="J108">
        <v>-0.63327827020510097</v>
      </c>
      <c r="K108">
        <v>-9.5511718393351194E-2</v>
      </c>
      <c r="L108">
        <v>-0.81440030896842297</v>
      </c>
      <c r="M108">
        <v>-0.79320126843999905</v>
      </c>
      <c r="N108">
        <v>-0.77604630318491097</v>
      </c>
      <c r="O108">
        <v>0.94505635764982887</v>
      </c>
      <c r="P108">
        <v>1.29316590595693</v>
      </c>
      <c r="Q108">
        <v>-0.90419125099869202</v>
      </c>
    </row>
    <row r="109" spans="1:17" x14ac:dyDescent="0.2">
      <c r="A109" s="8" t="s">
        <v>495</v>
      </c>
      <c r="B109">
        <v>1.15581725205587</v>
      </c>
      <c r="C109">
        <v>-0.20779643970224199</v>
      </c>
      <c r="D109">
        <v>1.6308908149592301E-2</v>
      </c>
      <c r="E109">
        <v>-0.219893372309277</v>
      </c>
      <c r="F109">
        <v>-0.26712280549302497</v>
      </c>
      <c r="G109">
        <v>0.31827361926042402</v>
      </c>
      <c r="H109">
        <v>0.68411791505337383</v>
      </c>
      <c r="I109">
        <v>8.7361883716194896E-2</v>
      </c>
      <c r="J109">
        <v>-7.8560941697150805E-2</v>
      </c>
      <c r="K109">
        <v>0.194969023483064</v>
      </c>
      <c r="L109">
        <v>-0.81440030896842297</v>
      </c>
      <c r="M109">
        <v>4.6647388542179003E-3</v>
      </c>
      <c r="N109">
        <v>-0.19462841127561101</v>
      </c>
      <c r="O109">
        <v>-0.31410384434466004</v>
      </c>
      <c r="P109">
        <v>-0.52345203348058</v>
      </c>
      <c r="Q109">
        <v>0.31777122893816101</v>
      </c>
    </row>
    <row r="110" spans="1:17" x14ac:dyDescent="0.2">
      <c r="A110" s="24" t="s">
        <v>499</v>
      </c>
      <c r="B110">
        <v>-2.41443955332824E-2</v>
      </c>
      <c r="C110">
        <v>-0.20464707174607399</v>
      </c>
      <c r="D110">
        <v>-0.14507758400822701</v>
      </c>
      <c r="E110">
        <v>-0.216481930929389</v>
      </c>
      <c r="F110">
        <v>-0.23712183067409401</v>
      </c>
      <c r="G110">
        <v>1.5567329423726399</v>
      </c>
      <c r="H110">
        <v>1.2805471214032271</v>
      </c>
      <c r="I110">
        <v>0.55682245379654705</v>
      </c>
      <c r="J110">
        <v>-1.68478675869476</v>
      </c>
      <c r="K110">
        <v>0.15664975949183399</v>
      </c>
      <c r="L110">
        <v>-0.81440030896842297</v>
      </c>
      <c r="M110">
        <v>-1.40178998193357</v>
      </c>
      <c r="N110">
        <v>-0.60587521286999402</v>
      </c>
      <c r="O110">
        <v>-0.80884550506996589</v>
      </c>
      <c r="P110">
        <v>-1.06387959252471</v>
      </c>
      <c r="Q110">
        <v>0.72288881564475505</v>
      </c>
    </row>
    <row r="111" spans="1:17" x14ac:dyDescent="0.2">
      <c r="A111" s="24" t="s">
        <v>503</v>
      </c>
      <c r="B111">
        <v>0.15703081807292599</v>
      </c>
      <c r="C111">
        <v>-0.20269388129559901</v>
      </c>
      <c r="D111">
        <v>-0.15851912051818301</v>
      </c>
      <c r="E111">
        <v>-0.21343409208467101</v>
      </c>
      <c r="F111">
        <v>-0.259016795508827</v>
      </c>
      <c r="G111">
        <v>-0.39088566119387802</v>
      </c>
      <c r="H111">
        <v>2.2062442628167096E-2</v>
      </c>
      <c r="I111">
        <v>-2.1067634748980199E-2</v>
      </c>
      <c r="J111">
        <v>-0.45472022498987402</v>
      </c>
      <c r="K111">
        <v>0.54325983190138805</v>
      </c>
      <c r="L111">
        <v>1.2216004634526301</v>
      </c>
      <c r="M111">
        <v>1.1326959210556899</v>
      </c>
      <c r="N111">
        <v>-1.02763967677851E-2</v>
      </c>
      <c r="O111">
        <v>0.35389871626578534</v>
      </c>
      <c r="P111">
        <v>0.53786955837717998</v>
      </c>
      <c r="Q111">
        <v>1.3204956789634599E-2</v>
      </c>
    </row>
    <row r="112" spans="1:17" x14ac:dyDescent="0.2">
      <c r="A112" s="8" t="s">
        <v>507</v>
      </c>
      <c r="B112">
        <v>0.72378405037952698</v>
      </c>
      <c r="C112">
        <v>0.38211924229713801</v>
      </c>
      <c r="D112">
        <v>-0.12792713037908601</v>
      </c>
      <c r="E112">
        <v>0.36224720026847701</v>
      </c>
      <c r="F112">
        <v>0.57882752780163405</v>
      </c>
      <c r="G112">
        <v>-0.52449538069976098</v>
      </c>
      <c r="H112">
        <v>-0.17847527658274151</v>
      </c>
      <c r="I112">
        <v>-0.67320054717014799</v>
      </c>
      <c r="J112">
        <v>-0.21664283136957199</v>
      </c>
      <c r="K112">
        <v>9.1417837617497E-2</v>
      </c>
      <c r="L112">
        <v>1.2216004634526301</v>
      </c>
      <c r="M112">
        <v>-0.53572142811579404</v>
      </c>
      <c r="N112">
        <v>1.20928308382245</v>
      </c>
      <c r="O112">
        <v>0.28340150930546154</v>
      </c>
      <c r="P112">
        <v>0.25137784032968602</v>
      </c>
      <c r="Q112">
        <v>-0.21527862703689199</v>
      </c>
    </row>
    <row r="113" spans="1:17" x14ac:dyDescent="0.2">
      <c r="A113" s="8" t="s">
        <v>511</v>
      </c>
      <c r="B113">
        <v>-0.35397619466253299</v>
      </c>
      <c r="C113">
        <v>-0.20779643970224199</v>
      </c>
      <c r="D113">
        <v>-0.205367215477539</v>
      </c>
      <c r="E113">
        <v>-0.21980977873604601</v>
      </c>
      <c r="F113">
        <v>-0.26675324902418701</v>
      </c>
      <c r="G113">
        <v>0.22577458267942799</v>
      </c>
      <c r="H113">
        <v>0.61989403575993351</v>
      </c>
      <c r="I113">
        <v>0.191013106576643</v>
      </c>
      <c r="J113">
        <v>-6.5959261550419701E-2</v>
      </c>
      <c r="K113">
        <v>0.16917113316999599</v>
      </c>
      <c r="L113">
        <v>-0.81440030896842297</v>
      </c>
      <c r="M113">
        <v>4.7879310513110696E-3</v>
      </c>
      <c r="N113">
        <v>0.135561444444117</v>
      </c>
      <c r="O113">
        <v>-0.35312689458665808</v>
      </c>
      <c r="P113">
        <v>-0.59507496299245299</v>
      </c>
      <c r="Q113">
        <v>0.31756198710940697</v>
      </c>
    </row>
    <row r="114" spans="1:17" x14ac:dyDescent="0.2">
      <c r="A114" s="8" t="s">
        <v>514</v>
      </c>
      <c r="B114">
        <v>1.6343056367081601</v>
      </c>
      <c r="C114">
        <v>-0.20176459937941099</v>
      </c>
      <c r="D114">
        <v>-6.3060537358439403E-2</v>
      </c>
      <c r="E114">
        <v>-0.214463663386118</v>
      </c>
      <c r="F114">
        <v>-0.24966823383674899</v>
      </c>
      <c r="G114">
        <v>-0.39088566119387802</v>
      </c>
      <c r="H114">
        <v>2.2062442628167096E-2</v>
      </c>
      <c r="I114">
        <v>-0.26185517164295002</v>
      </c>
      <c r="J114">
        <v>-1.9625437179184499</v>
      </c>
      <c r="K114">
        <v>-1.03589353390804</v>
      </c>
      <c r="L114">
        <v>-0.81440030896842297</v>
      </c>
      <c r="M114">
        <v>-0.93624562417566903</v>
      </c>
      <c r="N114">
        <v>-1.58435898218076</v>
      </c>
      <c r="O114">
        <v>-0.20490257851211255</v>
      </c>
      <c r="P114">
        <v>0.30997841902121898</v>
      </c>
      <c r="Q114">
        <v>-0.30528731157461397</v>
      </c>
    </row>
    <row r="115" spans="1:17" x14ac:dyDescent="0.2">
      <c r="A115" s="8" t="s">
        <v>519</v>
      </c>
      <c r="B115">
        <v>-1.5279699861451199</v>
      </c>
      <c r="C115">
        <v>-0.24839339716824699</v>
      </c>
      <c r="D115">
        <v>-0.16491859474277001</v>
      </c>
      <c r="E115">
        <v>-0.21667114373141</v>
      </c>
      <c r="F115">
        <v>-0.26725596913266703</v>
      </c>
      <c r="G115">
        <v>-0.95615755141107495</v>
      </c>
      <c r="H115">
        <v>-1.5417509570212935</v>
      </c>
      <c r="I115">
        <v>-2.3912312012062</v>
      </c>
      <c r="J115">
        <v>1.4222178782909101</v>
      </c>
      <c r="K115">
        <v>-2.2173782428563702</v>
      </c>
      <c r="L115">
        <v>-0.81440030896842297</v>
      </c>
      <c r="M115">
        <v>-2.9998627740336899E-2</v>
      </c>
      <c r="N115">
        <v>-2.4627968745684101</v>
      </c>
      <c r="O115">
        <v>2.0691393192472765</v>
      </c>
      <c r="P115">
        <v>2.7805132133989798</v>
      </c>
      <c r="Q115">
        <v>-2.1200582488522</v>
      </c>
    </row>
    <row r="116" spans="1:17" x14ac:dyDescent="0.2">
      <c r="A116" s="8" t="s">
        <v>522</v>
      </c>
      <c r="B116">
        <v>1.50887664267309</v>
      </c>
      <c r="C116">
        <v>-0.17719443404186</v>
      </c>
      <c r="D116">
        <v>1.46952002607955E-2</v>
      </c>
      <c r="E116">
        <v>-0.21358567874008699</v>
      </c>
      <c r="F116">
        <v>-0.245856544705462</v>
      </c>
      <c r="G116">
        <v>-0.37033031973143399</v>
      </c>
      <c r="H116">
        <v>4.9460145856850303E-2</v>
      </c>
      <c r="I116">
        <v>-0.153500780040663</v>
      </c>
      <c r="J116">
        <v>-0.315841745378032</v>
      </c>
      <c r="K116">
        <v>-1.9751285423306499</v>
      </c>
      <c r="L116">
        <v>-0.81440030896842297</v>
      </c>
      <c r="M116">
        <v>-1.20802990007344</v>
      </c>
      <c r="N116">
        <v>-0.59169428867708396</v>
      </c>
      <c r="O116">
        <v>-0.23322129349952625</v>
      </c>
      <c r="P116">
        <v>0.12766550753645001</v>
      </c>
      <c r="Q116">
        <v>-0.97689057312531402</v>
      </c>
    </row>
    <row r="117" spans="1:17" x14ac:dyDescent="0.2">
      <c r="A117" s="8" t="s">
        <v>527</v>
      </c>
      <c r="B117">
        <v>-0.930020463564325</v>
      </c>
      <c r="C117">
        <v>-0.205522974544361</v>
      </c>
      <c r="D117">
        <v>-0.19426676849671501</v>
      </c>
      <c r="E117">
        <v>-0.21745320164039</v>
      </c>
      <c r="F117">
        <v>-0.26333921726799098</v>
      </c>
      <c r="G117">
        <v>-0.97157405750790804</v>
      </c>
      <c r="H117">
        <v>-1.6576291032232453</v>
      </c>
      <c r="I117">
        <v>1.62632043016726</v>
      </c>
      <c r="J117">
        <v>-0.84159598962286497</v>
      </c>
      <c r="K117">
        <v>-0.68267694954399105</v>
      </c>
      <c r="L117">
        <v>-0.81440030896842297</v>
      </c>
      <c r="M117">
        <v>3.4137835928198098E-3</v>
      </c>
      <c r="N117">
        <v>-1.02763967677851E-2</v>
      </c>
      <c r="O117">
        <v>0.20824350610831333</v>
      </c>
      <c r="P117">
        <v>0.73320482068228898</v>
      </c>
      <c r="Q117">
        <v>-0.66878392220772498</v>
      </c>
    </row>
    <row r="118" spans="1:17" x14ac:dyDescent="0.2">
      <c r="A118" s="24" t="s">
        <v>531</v>
      </c>
      <c r="B118">
        <v>1.3695110937452399</v>
      </c>
      <c r="C118">
        <v>-0.13363222118743001</v>
      </c>
      <c r="D118">
        <v>-0.208076566280916</v>
      </c>
      <c r="E118">
        <v>-0.16505839696027499</v>
      </c>
      <c r="F118">
        <v>-1.9616088022637999E-2</v>
      </c>
      <c r="G118">
        <v>-0.10311088071966799</v>
      </c>
      <c r="H118">
        <v>0.34799000749738279</v>
      </c>
      <c r="I118">
        <v>0.45047462500171098</v>
      </c>
      <c r="J118">
        <v>-1.74430610709984</v>
      </c>
      <c r="K118">
        <v>-3.4730942512523101E-2</v>
      </c>
      <c r="L118">
        <v>-0.81440030896842297</v>
      </c>
      <c r="M118">
        <v>-1.07148756050757</v>
      </c>
      <c r="N118">
        <v>0.372608556440778</v>
      </c>
      <c r="O118">
        <v>-0.41032160264923656</v>
      </c>
      <c r="P118">
        <v>-0.23696031543308599</v>
      </c>
      <c r="Q118">
        <v>8.6796188854719694E-2</v>
      </c>
    </row>
    <row r="119" spans="1:17" x14ac:dyDescent="0.2">
      <c r="A119" s="24" t="s">
        <v>536</v>
      </c>
      <c r="B119">
        <v>1.13723517886549</v>
      </c>
      <c r="C119">
        <v>-0.19833377789249099</v>
      </c>
      <c r="D119">
        <v>-2.06841864434909E-2</v>
      </c>
      <c r="E119">
        <v>-0.21308532779719899</v>
      </c>
      <c r="F119">
        <v>-6.3570929176835295E-2</v>
      </c>
      <c r="G119">
        <v>1.6852038265129199</v>
      </c>
      <c r="H119">
        <v>1.3253495645803615</v>
      </c>
      <c r="I119">
        <v>-0.70931867770424395</v>
      </c>
      <c r="J119">
        <v>1.5094182723776099</v>
      </c>
      <c r="K119">
        <v>0.56848958792739201</v>
      </c>
      <c r="L119">
        <v>1.2216004634526301</v>
      </c>
      <c r="M119">
        <v>-0.179410942010581</v>
      </c>
      <c r="N119">
        <v>1.93251021766085</v>
      </c>
      <c r="O119">
        <v>-1.5603969956386425</v>
      </c>
      <c r="P119">
        <v>-1.7801088876434501</v>
      </c>
      <c r="Q119">
        <v>1.5398907214486901</v>
      </c>
    </row>
    <row r="120" spans="1:17" x14ac:dyDescent="0.2">
      <c r="A120" s="8" t="s">
        <v>540</v>
      </c>
      <c r="B120">
        <v>-0.90679287207634895</v>
      </c>
      <c r="C120">
        <v>-0.177301192277663</v>
      </c>
      <c r="D120">
        <v>-5.78522707655406E-2</v>
      </c>
      <c r="E120">
        <v>-0.184788801805676</v>
      </c>
      <c r="F120">
        <v>9.5466391543394202E-2</v>
      </c>
      <c r="G120">
        <v>0.80132414362784798</v>
      </c>
      <c r="H120">
        <v>0.96289582510253591</v>
      </c>
      <c r="I120">
        <v>-1.0424081037409001</v>
      </c>
      <c r="J120">
        <v>-0.117443917361113</v>
      </c>
      <c r="K120">
        <v>0.433166351060643</v>
      </c>
      <c r="L120">
        <v>1.2216004634526301</v>
      </c>
      <c r="M120">
        <v>1.1977160827537201</v>
      </c>
      <c r="N120">
        <v>-0.87531277253527895</v>
      </c>
      <c r="O120">
        <v>-0.91633166093260998</v>
      </c>
      <c r="P120">
        <v>-0.87505550562977696</v>
      </c>
      <c r="Q120">
        <v>-6.6418110301427802E-2</v>
      </c>
    </row>
    <row r="121" spans="1:17" x14ac:dyDescent="0.2">
      <c r="A121" s="24" t="s">
        <v>546</v>
      </c>
      <c r="B121">
        <v>0.37537017805989498</v>
      </c>
      <c r="C121">
        <v>-0.20284067386982799</v>
      </c>
      <c r="D121">
        <v>-8.4709039408720294E-2</v>
      </c>
      <c r="E121">
        <v>-0.21427343998649101</v>
      </c>
      <c r="F121">
        <v>-0.25076370575741702</v>
      </c>
      <c r="G121">
        <v>0.40049498511019899</v>
      </c>
      <c r="H121">
        <v>0.73775809956406924</v>
      </c>
      <c r="I121">
        <v>2.7078577833826798</v>
      </c>
      <c r="J121">
        <v>-0.33568152817972302</v>
      </c>
      <c r="K121">
        <v>0.58339808012457695</v>
      </c>
      <c r="L121">
        <v>1.2216004634526301</v>
      </c>
      <c r="M121">
        <v>-1.1508121577791699</v>
      </c>
      <c r="N121">
        <v>3.1520696982510898</v>
      </c>
      <c r="O121">
        <v>-0.14541154045974208</v>
      </c>
      <c r="P121">
        <v>-0.67972024332466696</v>
      </c>
      <c r="Q121">
        <v>0.87867307734466005</v>
      </c>
    </row>
    <row r="122" spans="1:17" x14ac:dyDescent="0.2">
      <c r="A122" s="8" t="s">
        <v>548</v>
      </c>
      <c r="B122">
        <v>-1.6935169095539E-2</v>
      </c>
      <c r="C122">
        <v>-0.25068742600976601</v>
      </c>
      <c r="D122">
        <v>5.5773690729885002E-3</v>
      </c>
      <c r="E122">
        <v>-0.21993422090416601</v>
      </c>
      <c r="F122">
        <v>-0.26744993523509603</v>
      </c>
      <c r="G122">
        <v>-2.1460123737051799E-2</v>
      </c>
      <c r="H122">
        <v>0.42313804391474991</v>
      </c>
      <c r="I122">
        <v>-6.6131884837659097E-2</v>
      </c>
      <c r="J122">
        <v>-8.5324574447871504E-2</v>
      </c>
      <c r="K122">
        <v>-1.22891922370047E-2</v>
      </c>
      <c r="L122">
        <v>-0.81440030896842297</v>
      </c>
      <c r="M122">
        <v>1.6035025592377902E-2</v>
      </c>
      <c r="N122">
        <v>-0.63423706125581303</v>
      </c>
      <c r="O122">
        <v>0.45382318233165081</v>
      </c>
      <c r="P122">
        <v>3.16915457884153E-2</v>
      </c>
      <c r="Q122">
        <v>-1.49859297355003E-2</v>
      </c>
    </row>
    <row r="123" spans="1:17" x14ac:dyDescent="0.2">
      <c r="A123" s="8" t="s">
        <v>551</v>
      </c>
      <c r="B123">
        <v>-0.47940518869760101</v>
      </c>
      <c r="C123">
        <v>-0.19692408391519201</v>
      </c>
      <c r="D123">
        <v>-3.7967765816679798E-3</v>
      </c>
      <c r="E123">
        <v>-0.205817176113884</v>
      </c>
      <c r="F123">
        <v>-7.5373618751530203E-2</v>
      </c>
      <c r="G123">
        <v>0.28230177170114801</v>
      </c>
      <c r="H123">
        <v>0.65965783626873187</v>
      </c>
      <c r="I123">
        <v>-1.07651967146754</v>
      </c>
      <c r="J123">
        <v>2.0748520822258301</v>
      </c>
      <c r="K123">
        <v>0.97675291271182196</v>
      </c>
      <c r="L123">
        <v>1.2216004634526301</v>
      </c>
      <c r="M123">
        <v>0.42917777148299402</v>
      </c>
      <c r="N123">
        <v>-0.57751336448417501</v>
      </c>
      <c r="O123">
        <v>-1.0837595411007857</v>
      </c>
      <c r="P123">
        <v>-0.76436552365688104</v>
      </c>
      <c r="Q123">
        <v>0.20014607082951999</v>
      </c>
    </row>
    <row r="124" spans="1:17" x14ac:dyDescent="0.2">
      <c r="A124" s="8" t="s">
        <v>556</v>
      </c>
      <c r="B124">
        <v>0.663392312510791</v>
      </c>
      <c r="C124">
        <v>-7.8615467268376401E-4</v>
      </c>
      <c r="D124">
        <v>-0.19534524794271901</v>
      </c>
      <c r="E124">
        <v>0.20065545527704501</v>
      </c>
      <c r="F124">
        <v>-0.15110542677560701</v>
      </c>
      <c r="G124">
        <v>-0.92018570385179899</v>
      </c>
      <c r="H124">
        <v>-1.3164156863719279</v>
      </c>
      <c r="I124">
        <v>-0.717344928934043</v>
      </c>
      <c r="J124">
        <v>7.1034019254959002E-2</v>
      </c>
      <c r="K124">
        <v>-1.0278658842634101</v>
      </c>
      <c r="L124">
        <v>-0.81440030896842297</v>
      </c>
      <c r="M124">
        <v>-0.50971336343658202</v>
      </c>
      <c r="N124">
        <v>-1.54181620960203</v>
      </c>
      <c r="O124">
        <v>1.2991889858412269</v>
      </c>
      <c r="P124">
        <v>1.4429229403908499</v>
      </c>
      <c r="Q124">
        <v>-0.99419993553641495</v>
      </c>
    </row>
    <row r="125" spans="1:17" x14ac:dyDescent="0.2">
      <c r="A125" s="8" t="s">
        <v>560</v>
      </c>
      <c r="B125">
        <v>6.8765970418619399E-2</v>
      </c>
      <c r="C125">
        <v>-0.16625899384274501</v>
      </c>
      <c r="D125">
        <v>-0.19973807885693201</v>
      </c>
      <c r="E125">
        <v>-0.124244281719311</v>
      </c>
      <c r="F125">
        <v>-0.23500416142339201</v>
      </c>
      <c r="G125">
        <v>-0.84824200873324695</v>
      </c>
      <c r="H125">
        <v>-0.98217118278619764</v>
      </c>
      <c r="I125">
        <v>-0.54277396468591499</v>
      </c>
      <c r="J125">
        <v>0.69598717750825101</v>
      </c>
      <c r="K125">
        <v>-0.97052552965885597</v>
      </c>
      <c r="L125">
        <v>-0.81440030896842297</v>
      </c>
      <c r="M125">
        <v>0.73087132176186098</v>
      </c>
      <c r="N125">
        <v>-0.44952432283698901</v>
      </c>
      <c r="O125">
        <v>1.1739134478916708</v>
      </c>
      <c r="P125">
        <v>1.4168782387501699</v>
      </c>
      <c r="Q125">
        <v>-0.60993209000998305</v>
      </c>
    </row>
    <row r="126" spans="1:17" x14ac:dyDescent="0.2">
      <c r="A126" s="8" t="s">
        <v>565</v>
      </c>
      <c r="B126">
        <v>0.14309426318014001</v>
      </c>
      <c r="C126">
        <v>-0.20118592121489201</v>
      </c>
      <c r="D126">
        <v>-7.2161851707646094E-2</v>
      </c>
      <c r="E126">
        <v>-0.21420200072207199</v>
      </c>
      <c r="F126">
        <v>-0.22355625250640801</v>
      </c>
      <c r="G126">
        <v>-0.28297011851604897</v>
      </c>
      <c r="H126">
        <v>0.15777805789661783</v>
      </c>
      <c r="I126">
        <v>1.3043932977665601E-2</v>
      </c>
      <c r="J126">
        <v>0.34879097847864399</v>
      </c>
      <c r="K126">
        <v>0.70266601770204995</v>
      </c>
      <c r="L126">
        <v>1.2216004634526301</v>
      </c>
      <c r="M126">
        <v>1.4434922939722801</v>
      </c>
      <c r="N126">
        <v>1.32273047736573</v>
      </c>
      <c r="O126">
        <v>-0.72857984649053298</v>
      </c>
      <c r="P126">
        <v>-0.34113912199581098</v>
      </c>
      <c r="Q126">
        <v>0.31838343835162097</v>
      </c>
    </row>
    <row r="127" spans="1:17" x14ac:dyDescent="0.2">
      <c r="A127" s="24" t="s">
        <v>569</v>
      </c>
      <c r="B127">
        <v>-0.13563683467556401</v>
      </c>
      <c r="C127">
        <v>-0.205522974544361</v>
      </c>
      <c r="D127">
        <v>-0.21267983220898301</v>
      </c>
      <c r="E127">
        <v>-0.21401356457363899</v>
      </c>
      <c r="F127">
        <v>-0.110956424874745</v>
      </c>
      <c r="G127">
        <v>1.37687370457626</v>
      </c>
      <c r="H127">
        <v>1.2140263890240182</v>
      </c>
      <c r="I127">
        <v>-1.2651365753678201</v>
      </c>
      <c r="J127">
        <v>0.90430489692601501</v>
      </c>
      <c r="K127">
        <v>1.27950998502387</v>
      </c>
      <c r="L127">
        <v>-0.81440030896842297</v>
      </c>
      <c r="M127">
        <v>-1.32506619112989</v>
      </c>
      <c r="N127">
        <v>6.06282241967636E-2</v>
      </c>
      <c r="O127">
        <v>-1.486806924580758</v>
      </c>
      <c r="P127">
        <v>-2.07962295651128</v>
      </c>
      <c r="Q127">
        <v>1.4152633120887701</v>
      </c>
    </row>
    <row r="128" spans="1:17" x14ac:dyDescent="0.2">
      <c r="A128" s="8" t="s">
        <v>572</v>
      </c>
      <c r="B128">
        <v>1.7968987771239899</v>
      </c>
      <c r="C128">
        <v>-6.1942852684399197E-2</v>
      </c>
      <c r="D128">
        <v>0.20342910331154301</v>
      </c>
      <c r="E128">
        <v>-1.2638439434325899E-2</v>
      </c>
      <c r="F128">
        <v>1.0822096933647201</v>
      </c>
      <c r="G128">
        <v>2.8003311008504799</v>
      </c>
      <c r="H128">
        <v>1.6446172182938503</v>
      </c>
      <c r="I128">
        <v>0.26587084671633399</v>
      </c>
      <c r="J128">
        <v>-0.99039436063555297</v>
      </c>
      <c r="K128">
        <v>0.99739544036946204</v>
      </c>
      <c r="L128">
        <v>1.2216004634526301</v>
      </c>
      <c r="M128">
        <v>-2.59633604032267E-2</v>
      </c>
      <c r="N128">
        <v>-0.25135210804725</v>
      </c>
      <c r="O128">
        <v>-0.63468959200934416</v>
      </c>
      <c r="P128">
        <v>-1.2006142761382901</v>
      </c>
      <c r="Q128">
        <v>1.2906359027288501</v>
      </c>
    </row>
    <row r="129" spans="1:17" x14ac:dyDescent="0.2">
      <c r="A129" s="8" t="s">
        <v>577</v>
      </c>
      <c r="B129">
        <v>-0.79994595123166201</v>
      </c>
      <c r="C129">
        <v>-0.17365685431913799</v>
      </c>
      <c r="D129">
        <v>1.9410466761692401E-2</v>
      </c>
      <c r="E129">
        <v>-0.205142233854163</v>
      </c>
      <c r="F129">
        <v>-9.5136595231323395E-2</v>
      </c>
      <c r="G129">
        <v>-0.38574682582826703</v>
      </c>
      <c r="H129">
        <v>2.8986682971928527E-2</v>
      </c>
      <c r="I129">
        <v>-0.809646818076731</v>
      </c>
      <c r="J129">
        <v>1.7375757745970699</v>
      </c>
      <c r="K129">
        <v>3.2892733102918598E-2</v>
      </c>
      <c r="L129">
        <v>-0.81440030896842297</v>
      </c>
      <c r="M129">
        <v>-0.15080207086344699</v>
      </c>
      <c r="N129">
        <v>2.1349173764119898E-2</v>
      </c>
      <c r="O129">
        <v>-0.98881194103055403</v>
      </c>
      <c r="P129">
        <v>8.2908538326278799E-2</v>
      </c>
      <c r="Q129">
        <v>-0.12165814100663599</v>
      </c>
    </row>
    <row r="130" spans="1:17" x14ac:dyDescent="0.2">
      <c r="A130" s="8" t="s">
        <v>582</v>
      </c>
      <c r="B130">
        <v>0.24547572631636899</v>
      </c>
      <c r="C130">
        <v>-0.24287965628942201</v>
      </c>
      <c r="D130">
        <v>1.31921090601655E-2</v>
      </c>
      <c r="E130">
        <v>-0.215266334429492</v>
      </c>
      <c r="F130">
        <v>-0.25518178746107201</v>
      </c>
      <c r="G130">
        <v>-0.35237687753810498</v>
      </c>
      <c r="H130">
        <v>7.2756849178266206E-2</v>
      </c>
      <c r="I130">
        <v>0.36828246639145101</v>
      </c>
      <c r="J130">
        <v>-0.43076920174240102</v>
      </c>
      <c r="K130">
        <v>-1.0186914275266801</v>
      </c>
      <c r="L130">
        <v>-0.81440030896842297</v>
      </c>
      <c r="M130">
        <v>-0.71647747763632197</v>
      </c>
      <c r="N130">
        <v>-0.47824689513380603</v>
      </c>
      <c r="O130">
        <v>-7.4647568301497422E-2</v>
      </c>
      <c r="P130">
        <v>0.32951194525173</v>
      </c>
      <c r="Q130">
        <v>-0.29490169412795397</v>
      </c>
    </row>
    <row r="131" spans="1:17" x14ac:dyDescent="0.2">
      <c r="A131" s="8" t="s">
        <v>586</v>
      </c>
      <c r="B131">
        <v>-1.68723994607232</v>
      </c>
      <c r="C131">
        <v>-0.158202386524981</v>
      </c>
      <c r="D131">
        <v>-0.183876539687649</v>
      </c>
      <c r="E131">
        <v>-3.3361225833584501E-2</v>
      </c>
      <c r="F131">
        <v>-0.23159970707931801</v>
      </c>
      <c r="G131">
        <v>-0.98185172823913003</v>
      </c>
      <c r="H131">
        <v>-1.743611496013781</v>
      </c>
      <c r="I131">
        <v>-0.68724648682229705</v>
      </c>
      <c r="J131">
        <v>9.0873802056650799E-2</v>
      </c>
      <c r="K131">
        <v>-2.3065557919449802</v>
      </c>
      <c r="L131">
        <v>-0.81440030896842297</v>
      </c>
      <c r="M131">
        <v>0.31734309336237998</v>
      </c>
      <c r="N131">
        <v>-1.3007404983225701</v>
      </c>
      <c r="O131">
        <v>1.5216415914534569</v>
      </c>
      <c r="P131">
        <v>1.5731464485942599</v>
      </c>
      <c r="Q131">
        <v>-0.96650495567865402</v>
      </c>
    </row>
    <row r="132" spans="1:17" x14ac:dyDescent="0.2">
      <c r="A132" s="8" t="s">
        <v>591</v>
      </c>
      <c r="B132">
        <v>-1.59897509841801</v>
      </c>
      <c r="C132">
        <v>-0.13098631536601099</v>
      </c>
      <c r="D132">
        <v>-0.20160568960489</v>
      </c>
      <c r="E132">
        <v>-0.184373623758157</v>
      </c>
      <c r="F132">
        <v>-0.23214615015617801</v>
      </c>
      <c r="G132">
        <v>-0.58616140508709103</v>
      </c>
      <c r="H132">
        <v>-0.28765281085516731</v>
      </c>
      <c r="I132">
        <v>-0.82369275772887995</v>
      </c>
      <c r="J132">
        <v>0.94398446252939905</v>
      </c>
      <c r="K132">
        <v>1.09372723610511</v>
      </c>
      <c r="L132">
        <v>1.2216004634526301</v>
      </c>
      <c r="M132">
        <v>-1.35887667521287</v>
      </c>
      <c r="N132">
        <v>-1.0234316711449601E-2</v>
      </c>
      <c r="O132">
        <v>0.51678627815967892</v>
      </c>
      <c r="P132">
        <v>0.62902601411956405</v>
      </c>
      <c r="Q132">
        <v>-0.132733165124648</v>
      </c>
    </row>
    <row r="133" spans="1:17" x14ac:dyDescent="0.2">
      <c r="A133" s="8" t="s">
        <v>596</v>
      </c>
      <c r="B133">
        <v>0.40788880614306</v>
      </c>
      <c r="C133">
        <v>3.6057568296822898E-2</v>
      </c>
      <c r="D133">
        <v>-2.0657882066759101E-2</v>
      </c>
      <c r="E133">
        <v>-7.9141731032010401E-2</v>
      </c>
      <c r="F133">
        <v>1.1869951720912699</v>
      </c>
      <c r="G133">
        <v>1.8496465582124699</v>
      </c>
      <c r="H133">
        <v>1.3797619736795124</v>
      </c>
      <c r="I133">
        <v>-0.46652457800282399</v>
      </c>
      <c r="J133">
        <v>-1.02015403483809</v>
      </c>
      <c r="K133">
        <v>0.36665153971935999</v>
      </c>
      <c r="L133">
        <v>1.2216004634526301</v>
      </c>
      <c r="M133">
        <v>-0.87902788188140102</v>
      </c>
      <c r="N133">
        <v>-1.0313029386572801</v>
      </c>
      <c r="O133">
        <v>-0.91730360572550207</v>
      </c>
      <c r="P133">
        <v>-1.1420136974467501</v>
      </c>
      <c r="Q133">
        <v>0.31784973522500298</v>
      </c>
    </row>
    <row r="134" spans="1:17" x14ac:dyDescent="0.2">
      <c r="A134" s="8" t="s">
        <v>602</v>
      </c>
      <c r="B134">
        <v>-1.3063074456695201</v>
      </c>
      <c r="C134">
        <v>-0.207698173598833</v>
      </c>
      <c r="D134">
        <v>-0.18940045880133</v>
      </c>
      <c r="E134">
        <v>-0.21986435151994399</v>
      </c>
      <c r="F134">
        <v>-0.26739520428742702</v>
      </c>
      <c r="G134">
        <v>-0.236720600225551</v>
      </c>
      <c r="H134">
        <v>0.21046284841592386</v>
      </c>
      <c r="I134">
        <v>7.4529988637393602E-2</v>
      </c>
      <c r="J134">
        <v>-3.7130847126561402E-2</v>
      </c>
      <c r="K134">
        <v>-0.10882654344566101</v>
      </c>
      <c r="L134">
        <v>-0.81440030896842297</v>
      </c>
      <c r="M134">
        <v>1.44305647077798E-3</v>
      </c>
      <c r="N134">
        <v>-9.9586043955160505E-2</v>
      </c>
      <c r="O134">
        <v>0.5556796129955619</v>
      </c>
      <c r="P134">
        <v>0.30997841902121898</v>
      </c>
      <c r="Q134">
        <v>-8.1482427397476104E-2</v>
      </c>
    </row>
    <row r="135" spans="1:17" x14ac:dyDescent="0.2">
      <c r="A135" s="8" t="s">
        <v>606</v>
      </c>
      <c r="B135">
        <v>-6.7267367845068298E-3</v>
      </c>
      <c r="C135" s="38">
        <v>2.5576864908693902E-13</v>
      </c>
      <c r="D135" s="38">
        <v>-2.6802107193254599E-8</v>
      </c>
      <c r="E135" s="38">
        <v>2.4539996407862202E-13</v>
      </c>
      <c r="F135" s="38">
        <v>7.4109490212008403E-14</v>
      </c>
      <c r="G135">
        <v>-0.12724695321891799</v>
      </c>
      <c r="H135">
        <v>0.32458167779607366</v>
      </c>
      <c r="I135">
        <v>0.10229638733096</v>
      </c>
      <c r="J135">
        <v>-5.5675634778112597E-2</v>
      </c>
      <c r="K135">
        <v>-5.7875153221638699E-2</v>
      </c>
      <c r="L135">
        <v>-0.81440030896842297</v>
      </c>
      <c r="M135" s="38">
        <v>-2.71795505485138E-9</v>
      </c>
      <c r="N135">
        <v>-0.110887364822968</v>
      </c>
      <c r="O135" s="38">
        <v>0.55694718469551685</v>
      </c>
      <c r="P135">
        <v>-2.8602702307636702E-2</v>
      </c>
      <c r="Q135">
        <v>-0.118346197534729</v>
      </c>
    </row>
    <row r="136" spans="1:17" x14ac:dyDescent="0.2">
      <c r="A136" s="8" t="s">
        <v>607</v>
      </c>
      <c r="B136">
        <v>-0.40043137763848402</v>
      </c>
      <c r="C136">
        <v>-0.19497089346471799</v>
      </c>
      <c r="D136">
        <v>-0.17914175187592299</v>
      </c>
      <c r="E136">
        <v>-0.18908524432668999</v>
      </c>
      <c r="F136">
        <v>-0.23899739825948299</v>
      </c>
      <c r="G136">
        <v>-0.41657983802193199</v>
      </c>
      <c r="H136">
        <v>-1.3340744144422028E-2</v>
      </c>
      <c r="I136">
        <v>-0.57688553241256002</v>
      </c>
      <c r="J136">
        <v>0.36863076128033601</v>
      </c>
      <c r="K136">
        <v>0.83340202620043502</v>
      </c>
      <c r="L136">
        <v>1.2216004634526301</v>
      </c>
      <c r="M136">
        <v>2.2861535895787699</v>
      </c>
      <c r="N136">
        <v>1.98923391443249</v>
      </c>
      <c r="O136">
        <v>0.56174918715748501</v>
      </c>
      <c r="P136">
        <v>0.55740308460769095</v>
      </c>
      <c r="Q136">
        <v>0.28194279335841899</v>
      </c>
    </row>
    <row r="137" spans="1:17" x14ac:dyDescent="0.2">
      <c r="A137" s="8" t="s">
        <v>610</v>
      </c>
      <c r="B137">
        <v>-1.6918854643699099</v>
      </c>
      <c r="C137">
        <v>-0.19882753473307699</v>
      </c>
      <c r="D137">
        <v>-8.9917306001618902E-2</v>
      </c>
      <c r="E137">
        <v>-0.20844165561144301</v>
      </c>
      <c r="F137">
        <v>-0.20857487626537999</v>
      </c>
      <c r="G137">
        <v>0.86299016801517903</v>
      </c>
      <c r="H137">
        <v>0.99322424255430874</v>
      </c>
      <c r="I137">
        <v>-0.86583057668532404</v>
      </c>
      <c r="J137">
        <v>-1.55582817048377</v>
      </c>
      <c r="K137">
        <v>0.48935989857310702</v>
      </c>
      <c r="L137">
        <v>1.2216004634526301</v>
      </c>
      <c r="M137">
        <v>2.5644398816463498</v>
      </c>
      <c r="N137">
        <v>0.77461386445883695</v>
      </c>
      <c r="O137">
        <v>-0.48545553676010794</v>
      </c>
      <c r="P137">
        <v>-1.05085724170437</v>
      </c>
      <c r="Q137">
        <v>0.87251132421282296</v>
      </c>
    </row>
    <row r="138" spans="1:17" x14ac:dyDescent="0.2">
      <c r="A138" s="8" t="s">
        <v>615</v>
      </c>
      <c r="B138">
        <v>0.74701164186750202</v>
      </c>
      <c r="C138">
        <v>-0.19898403260146899</v>
      </c>
      <c r="D138">
        <v>-0.121929732484233</v>
      </c>
      <c r="E138">
        <v>-0.20234491675484201</v>
      </c>
      <c r="F138">
        <v>-0.220203929910501</v>
      </c>
      <c r="G138">
        <v>-0.205887588031885</v>
      </c>
      <c r="H138">
        <v>0.24402215761936863</v>
      </c>
      <c r="I138">
        <v>-0.39428831693463301</v>
      </c>
      <c r="J138">
        <v>0.91422478832686105</v>
      </c>
      <c r="K138">
        <v>0.84257648293716403</v>
      </c>
      <c r="L138">
        <v>1.2216004634526301</v>
      </c>
      <c r="M138">
        <v>-5.19714250824393E-2</v>
      </c>
      <c r="N138">
        <v>1.16674031124372</v>
      </c>
      <c r="O138">
        <v>-9.1371938448957551E-2</v>
      </c>
      <c r="P138">
        <v>-1.5580351487296E-2</v>
      </c>
      <c r="Q138">
        <v>-0.19450739214357099</v>
      </c>
    </row>
    <row r="139" spans="1:17" x14ac:dyDescent="0.2">
      <c r="A139" s="8" t="s">
        <v>620</v>
      </c>
      <c r="B139">
        <v>-0.95324805505230004</v>
      </c>
      <c r="C139">
        <v>-0.13831745194502701</v>
      </c>
      <c r="D139">
        <v>-0.15886107741569699</v>
      </c>
      <c r="E139">
        <v>-0.115027094937695</v>
      </c>
      <c r="F139">
        <v>-4.9168428918090701E-2</v>
      </c>
      <c r="G139">
        <v>-0.51935654533414999</v>
      </c>
      <c r="H139">
        <v>-0.16992178309596331</v>
      </c>
      <c r="I139">
        <v>-0.695272738052096</v>
      </c>
      <c r="J139">
        <v>1.45981881537338</v>
      </c>
      <c r="K139">
        <v>0.32766009858826201</v>
      </c>
      <c r="L139">
        <v>1.2216004634526301</v>
      </c>
      <c r="M139">
        <v>0.73867374116562501</v>
      </c>
      <c r="N139">
        <v>0.47187502579114698</v>
      </c>
      <c r="O139">
        <v>6.3921654995398883E-2</v>
      </c>
      <c r="P139">
        <v>0.27742254197036798</v>
      </c>
      <c r="Q139">
        <v>-9.5275535110111206E-2</v>
      </c>
    </row>
    <row r="140" spans="1:17" x14ac:dyDescent="0.2">
      <c r="A140" s="8" t="s">
        <v>624</v>
      </c>
      <c r="B140">
        <v>0.12451218998976001</v>
      </c>
      <c r="C140">
        <v>-5.9616008408616798E-2</v>
      </c>
      <c r="D140">
        <v>-0.159308251820137</v>
      </c>
      <c r="E140">
        <v>-4.5642390247046902E-2</v>
      </c>
      <c r="F140">
        <v>0.45862355732697502</v>
      </c>
      <c r="G140">
        <v>6.6470686345491206E-2</v>
      </c>
      <c r="H140">
        <v>0.4978962781252117</v>
      </c>
      <c r="I140">
        <v>-0.92803402371626698</v>
      </c>
      <c r="J140">
        <v>-0.32576163677887698</v>
      </c>
      <c r="K140">
        <v>0.77376805741169796</v>
      </c>
      <c r="L140">
        <v>1.2216004634526301</v>
      </c>
      <c r="M140">
        <v>1.5319197138816101</v>
      </c>
      <c r="N140">
        <v>0.54277964675569601</v>
      </c>
      <c r="O140">
        <v>-0.3612210032491931</v>
      </c>
      <c r="P140">
        <v>-0.132781508870361</v>
      </c>
      <c r="Q140">
        <v>0.394010929833845</v>
      </c>
    </row>
    <row r="141" spans="1:17" x14ac:dyDescent="0.2">
      <c r="A141" s="8" t="s">
        <v>628</v>
      </c>
      <c r="B141">
        <v>0.36607914146470499</v>
      </c>
      <c r="C141">
        <v>0.15481033452389201</v>
      </c>
      <c r="D141">
        <v>-0.200080035754445</v>
      </c>
      <c r="E141">
        <v>5.4014564160804503E-2</v>
      </c>
      <c r="F141">
        <v>-1.24947246593787E-2</v>
      </c>
      <c r="G141">
        <v>-0.89449152702374501</v>
      </c>
      <c r="H141">
        <v>-1.1830746031352171</v>
      </c>
      <c r="I141">
        <v>-0.66316773313290001</v>
      </c>
      <c r="J141">
        <v>-0.61343848740340901</v>
      </c>
      <c r="K141">
        <v>-1.2629613381420799</v>
      </c>
      <c r="L141">
        <v>-0.81440030896842297</v>
      </c>
      <c r="M141">
        <v>-0.74118513908157402</v>
      </c>
      <c r="N141">
        <v>-1.1447503322005601</v>
      </c>
      <c r="O141">
        <v>0.55644006802298274</v>
      </c>
      <c r="P141">
        <v>1.0196965387297801</v>
      </c>
      <c r="Q141">
        <v>-0.88688188858759098</v>
      </c>
    </row>
    <row r="142" spans="1:17" x14ac:dyDescent="0.2">
      <c r="A142" s="8" t="s">
        <v>633</v>
      </c>
      <c r="B142">
        <v>2.2310787442668501E-2</v>
      </c>
      <c r="C142">
        <v>-0.14883799081863799</v>
      </c>
      <c r="D142">
        <v>-0.209260263233848</v>
      </c>
      <c r="E142">
        <v>-0.11001205058848799</v>
      </c>
      <c r="F142">
        <v>-0.19854540491890901</v>
      </c>
      <c r="G142">
        <v>-0.93046337458302097</v>
      </c>
      <c r="H142">
        <v>-1.3755070880945246</v>
      </c>
      <c r="I142">
        <v>-8.9290770202271705E-2</v>
      </c>
      <c r="J142">
        <v>-0.405120767985645</v>
      </c>
      <c r="K142">
        <v>-0.45446233821786303</v>
      </c>
      <c r="L142">
        <v>-0.81440030896842297</v>
      </c>
      <c r="M142">
        <v>-0.41088271765557299</v>
      </c>
      <c r="N142">
        <v>-0.30807580481888902</v>
      </c>
      <c r="O142">
        <v>0.79822420890849677</v>
      </c>
      <c r="P142">
        <v>0.95458478462808005</v>
      </c>
      <c r="Q142">
        <v>-0.68263141213660505</v>
      </c>
    </row>
    <row r="143" spans="1:17" x14ac:dyDescent="0.2">
      <c r="A143" s="8" t="s">
        <v>636</v>
      </c>
      <c r="B143">
        <v>-1.54322887884687</v>
      </c>
      <c r="C143">
        <v>-8.2700050577328404E-2</v>
      </c>
      <c r="D143">
        <v>-0.19673937990950499</v>
      </c>
      <c r="E143">
        <v>-0.13510103511031801</v>
      </c>
      <c r="F143">
        <v>-0.24849671350272201</v>
      </c>
      <c r="G143">
        <v>-0.79171481971152702</v>
      </c>
      <c r="H143">
        <v>-0.78340951404401138</v>
      </c>
      <c r="I143">
        <v>-1.3413859620509101</v>
      </c>
      <c r="J143">
        <v>2.3724488242512098</v>
      </c>
      <c r="K143">
        <v>1.01001031838246</v>
      </c>
      <c r="L143">
        <v>1.2216004634526301</v>
      </c>
      <c r="M143">
        <v>-1.42519724014486</v>
      </c>
      <c r="N143">
        <v>-0.66202089091416805</v>
      </c>
      <c r="O143">
        <v>1.4285302230774604</v>
      </c>
      <c r="P143">
        <v>0.88296185511620695</v>
      </c>
      <c r="Q143">
        <v>-0.68965461556696295</v>
      </c>
    </row>
    <row r="144" spans="1:17" x14ac:dyDescent="0.2">
      <c r="A144" s="8" t="s">
        <v>640</v>
      </c>
      <c r="B144">
        <v>0.91889581887852001</v>
      </c>
      <c r="C144">
        <v>-0.123947550773681</v>
      </c>
      <c r="D144">
        <v>-0.174643703454784</v>
      </c>
      <c r="E144">
        <v>-0.104278232568707</v>
      </c>
      <c r="F144">
        <v>-0.137513735719894</v>
      </c>
      <c r="G144">
        <v>-0.77629831361469404</v>
      </c>
      <c r="H144">
        <v>-0.7357445617826246</v>
      </c>
      <c r="I144">
        <v>-0.56083302995296203</v>
      </c>
      <c r="J144">
        <v>-0.81183631542032697</v>
      </c>
      <c r="K144">
        <v>-0.41725968250162798</v>
      </c>
      <c r="L144">
        <v>-0.81440030896842297</v>
      </c>
      <c r="M144">
        <v>-0.693070219425031</v>
      </c>
      <c r="N144">
        <v>-0.32225672901179903</v>
      </c>
      <c r="O144">
        <v>0.44117164428924743</v>
      </c>
      <c r="P144">
        <v>0.66158189117041599</v>
      </c>
      <c r="Q144">
        <v>-0.55800400277668205</v>
      </c>
    </row>
    <row r="145" spans="1:17" x14ac:dyDescent="0.2">
      <c r="A145" s="8" t="s">
        <v>644</v>
      </c>
      <c r="B145">
        <v>-1.19481500652724</v>
      </c>
      <c r="C145">
        <v>1.89325902000539</v>
      </c>
      <c r="D145">
        <v>-2.4787669213653499E-2</v>
      </c>
      <c r="E145">
        <v>0.56658265609352698</v>
      </c>
      <c r="F145">
        <v>0.70213510367326903</v>
      </c>
      <c r="G145">
        <v>-0.77629831361469404</v>
      </c>
      <c r="H145">
        <v>-0.7357445617826246</v>
      </c>
      <c r="I145">
        <v>-0.43843269869852802</v>
      </c>
      <c r="J145">
        <v>-0.107524025960267</v>
      </c>
      <c r="K145">
        <v>-2.8065636840966901</v>
      </c>
      <c r="L145">
        <v>-0.81440030896842297</v>
      </c>
      <c r="M145">
        <v>-0.92324159183606302</v>
      </c>
      <c r="N145">
        <v>-0.123723790311062</v>
      </c>
      <c r="O145">
        <v>0.38432087759971356</v>
      </c>
      <c r="P145">
        <v>0.66809306658058598</v>
      </c>
      <c r="Q145">
        <v>-1.0011236805008501</v>
      </c>
    </row>
    <row r="146" spans="1:17" x14ac:dyDescent="0.2">
      <c r="A146" s="24" t="s">
        <v>648</v>
      </c>
      <c r="B146">
        <v>1.5971414903273999</v>
      </c>
      <c r="C146">
        <v>-0.206617246461335</v>
      </c>
      <c r="D146">
        <v>-0.102806450600206</v>
      </c>
      <c r="E146">
        <v>-0.215311824395653</v>
      </c>
      <c r="F146">
        <v>-0.182711558403749</v>
      </c>
      <c r="G146">
        <v>0.29771827779798099</v>
      </c>
      <c r="H146">
        <v>0.67021833249891616</v>
      </c>
      <c r="I146">
        <v>-1.15276905815063</v>
      </c>
      <c r="J146">
        <v>2.06493219082498</v>
      </c>
      <c r="K146">
        <v>0.39990894539000099</v>
      </c>
      <c r="L146">
        <v>1.2216004634526301</v>
      </c>
      <c r="M146">
        <v>5.4661640102332397E-2</v>
      </c>
      <c r="N146">
        <v>0.96820737254298805</v>
      </c>
      <c r="O146">
        <v>-1.2611807033408282</v>
      </c>
      <c r="P146">
        <v>-1.20712545154846</v>
      </c>
      <c r="Q146">
        <v>0.55433026497208404</v>
      </c>
    </row>
    <row r="147" spans="1:17" x14ac:dyDescent="0.2">
      <c r="A147" s="8" t="s">
        <v>652</v>
      </c>
      <c r="B147">
        <v>-0.73955421336292604</v>
      </c>
      <c r="C147">
        <v>-0.207681189334047</v>
      </c>
      <c r="D147">
        <v>-0.22517441115659401</v>
      </c>
      <c r="E147">
        <v>-0.219509441145425</v>
      </c>
      <c r="F147">
        <v>-0.26716288823884599</v>
      </c>
      <c r="G147">
        <v>-0.58616140508709103</v>
      </c>
      <c r="H147">
        <v>-0.28765281085516731</v>
      </c>
      <c r="I147">
        <v>-5.7375069845561302E-2</v>
      </c>
      <c r="J147">
        <v>6.0797410718190101E-2</v>
      </c>
      <c r="K147">
        <v>-8.0395710983547003E-2</v>
      </c>
      <c r="L147">
        <v>-0.81440030896842297</v>
      </c>
      <c r="M147">
        <v>0.334248335403868</v>
      </c>
      <c r="N147">
        <v>1.10029512114949E-2</v>
      </c>
      <c r="O147">
        <v>0.70560708539207284</v>
      </c>
      <c r="P147">
        <v>0.37509017312292298</v>
      </c>
      <c r="Q147">
        <v>-6.4253313924567102E-4</v>
      </c>
    </row>
    <row r="148" spans="1:17" x14ac:dyDescent="0.2">
      <c r="A148" s="8" t="s">
        <v>655</v>
      </c>
      <c r="B148">
        <v>-1.00434875632584</v>
      </c>
      <c r="C148">
        <v>-0.207467672862442</v>
      </c>
      <c r="D148">
        <v>-0.21054917769370601</v>
      </c>
      <c r="E148">
        <v>-0.21901364881558799</v>
      </c>
      <c r="F148">
        <v>-0.26628999376397</v>
      </c>
      <c r="G148">
        <v>-0.32408080144093598</v>
      </c>
      <c r="H148">
        <v>0.10834694652233146</v>
      </c>
      <c r="I148">
        <v>2.7961465469104598</v>
      </c>
      <c r="J148">
        <v>0.41823021828456602</v>
      </c>
      <c r="K148">
        <v>0.21455080417431399</v>
      </c>
      <c r="L148">
        <v>-0.81440030896842297</v>
      </c>
      <c r="M148">
        <v>1.4708007618854599</v>
      </c>
      <c r="N148">
        <v>2.0317766870112099</v>
      </c>
      <c r="O148">
        <v>0.37579735153491767</v>
      </c>
      <c r="P148">
        <v>-2.8602702307636702E-2</v>
      </c>
      <c r="Q148">
        <v>-0.30528731157461397</v>
      </c>
    </row>
    <row r="149" spans="1:17" x14ac:dyDescent="0.2">
      <c r="A149" s="8" t="s">
        <v>658</v>
      </c>
      <c r="B149">
        <v>-0.62341625592304895</v>
      </c>
      <c r="C149">
        <v>-0.207703026245915</v>
      </c>
      <c r="D149">
        <v>-0.21175917902336999</v>
      </c>
      <c r="E149">
        <v>-0.219613835735394</v>
      </c>
      <c r="F149">
        <v>-0.26684297849539301</v>
      </c>
      <c r="G149">
        <v>-0.32921963680654698</v>
      </c>
      <c r="H149">
        <v>0.10198224516658744</v>
      </c>
      <c r="I149">
        <v>2.4289455531471602</v>
      </c>
      <c r="J149">
        <v>0.29919152147441502</v>
      </c>
      <c r="K149">
        <v>6.8876794424122895E-2</v>
      </c>
      <c r="L149">
        <v>-0.81440030896842297</v>
      </c>
      <c r="M149">
        <v>0.53711123990172704</v>
      </c>
      <c r="N149">
        <v>5.0903363873176302E-2</v>
      </c>
      <c r="O149">
        <v>0.16400062286790321</v>
      </c>
      <c r="P149">
        <v>0.20579961245849401</v>
      </c>
      <c r="Q149">
        <v>-1.10281505859061E-2</v>
      </c>
    </row>
    <row r="150" spans="1:17" x14ac:dyDescent="0.2">
      <c r="A150" s="8" t="s">
        <v>662</v>
      </c>
      <c r="B150">
        <v>-1.2366246712055999</v>
      </c>
      <c r="C150">
        <v>-0.207671484039883</v>
      </c>
      <c r="D150">
        <v>-0.19100502578197001</v>
      </c>
      <c r="E150">
        <v>-0.21960214270734299</v>
      </c>
      <c r="F150">
        <v>-0.26615757563116299</v>
      </c>
      <c r="G150">
        <v>-0.39088566119387802</v>
      </c>
      <c r="H150">
        <v>2.2062442628167096E-2</v>
      </c>
      <c r="I150">
        <v>0.318041479710027</v>
      </c>
      <c r="J150">
        <v>-1.90302436951337</v>
      </c>
      <c r="K150">
        <v>0.301861873096611</v>
      </c>
      <c r="L150">
        <v>-0.81440030896842297</v>
      </c>
      <c r="M150">
        <v>2.2237342343486599</v>
      </c>
      <c r="N150">
        <v>0.25916116289750002</v>
      </c>
      <c r="O150">
        <v>-0.24685885462605553</v>
      </c>
      <c r="P150">
        <v>-8.0692105588999197E-2</v>
      </c>
      <c r="Q150">
        <v>-0.38144850618345699</v>
      </c>
    </row>
    <row r="151" spans="1:17" x14ac:dyDescent="0.2">
      <c r="A151" s="8" t="s">
        <v>667</v>
      </c>
      <c r="B151">
        <v>-1.0368673844090099</v>
      </c>
      <c r="C151">
        <v>-0.25015321550834102</v>
      </c>
      <c r="D151">
        <v>-0.20923395885711599</v>
      </c>
      <c r="E151">
        <v>-0.21923784900920901</v>
      </c>
      <c r="F151">
        <v>-0.26729024901448101</v>
      </c>
      <c r="G151">
        <v>-1.0024070697015699</v>
      </c>
      <c r="H151">
        <v>-1.9433312536161689</v>
      </c>
      <c r="I151">
        <v>-0.30137326263531999</v>
      </c>
      <c r="J151">
        <v>0.11548566075142799</v>
      </c>
      <c r="K151">
        <v>-0.69146248186794301</v>
      </c>
      <c r="L151">
        <v>-0.81440030896842297</v>
      </c>
      <c r="M151">
        <v>6.5740362512645796E-3</v>
      </c>
      <c r="N151">
        <v>-0.67088878395337503</v>
      </c>
      <c r="O151">
        <v>1.2496679410604561</v>
      </c>
      <c r="P151">
        <v>0.86993950429586597</v>
      </c>
      <c r="Q151">
        <v>-0.862186895241977</v>
      </c>
    </row>
    <row r="152" spans="1:17" x14ac:dyDescent="0.2">
      <c r="A152" s="24" t="s">
        <v>901</v>
      </c>
      <c r="B152">
        <v>0.54260883677331795</v>
      </c>
      <c r="C152">
        <v>-0.20782312926119301</v>
      </c>
      <c r="D152">
        <v>-1.3371569712047299E-2</v>
      </c>
      <c r="E152">
        <v>-0.21979724609302501</v>
      </c>
      <c r="F152">
        <v>-0.26607328634496202</v>
      </c>
      <c r="G152">
        <v>0.164108558292098</v>
      </c>
      <c r="H152">
        <v>0.57451790238026601</v>
      </c>
      <c r="I152">
        <v>1.3233294462423499</v>
      </c>
      <c r="J152">
        <v>-0.50431968199410404</v>
      </c>
      <c r="K152">
        <v>0.90862924147519597</v>
      </c>
      <c r="L152">
        <v>-0.81440030896842297</v>
      </c>
      <c r="M152">
        <v>2.63986326921607</v>
      </c>
      <c r="N152">
        <v>0.54277964675569601</v>
      </c>
      <c r="O152">
        <v>-0.70287458495073063</v>
      </c>
      <c r="P152">
        <v>-0.66018671709415599</v>
      </c>
      <c r="Q152">
        <v>0.83366873507579797</v>
      </c>
    </row>
    <row r="153" spans="1:17" x14ac:dyDescent="0.2">
      <c r="A153" s="8" t="s">
        <v>673</v>
      </c>
      <c r="B153">
        <v>1.9409098443494399</v>
      </c>
      <c r="C153">
        <v>0.47558486458030302</v>
      </c>
      <c r="D153">
        <v>-0.18879545813649801</v>
      </c>
      <c r="E153">
        <v>0.146931229932519</v>
      </c>
      <c r="F153">
        <v>-3.7360708851334801E-2</v>
      </c>
      <c r="G153">
        <v>-0.78143714898030503</v>
      </c>
      <c r="H153">
        <v>-0.75136730722031775</v>
      </c>
      <c r="I153">
        <v>-0.169553282500261</v>
      </c>
      <c r="J153">
        <v>-0.69279761861017597</v>
      </c>
      <c r="K153">
        <v>0.94578912122536296</v>
      </c>
      <c r="L153">
        <v>1.2216004634526301</v>
      </c>
      <c r="M153">
        <v>-1.4447032886542699</v>
      </c>
      <c r="N153">
        <v>-8.3623361475831395E-2</v>
      </c>
      <c r="O153">
        <v>0.79808549018627017</v>
      </c>
      <c r="P153">
        <v>1.01318536331961</v>
      </c>
      <c r="Q153">
        <v>-0.46978990877008098</v>
      </c>
    </row>
    <row r="154" spans="1:17" x14ac:dyDescent="0.2">
      <c r="A154" s="24" t="s">
        <v>677</v>
      </c>
      <c r="B154">
        <v>0.32891499508394401</v>
      </c>
      <c r="C154">
        <v>-0.19474403221363801</v>
      </c>
      <c r="D154">
        <v>-0.21286396284610601</v>
      </c>
      <c r="E154">
        <v>-0.20908555259986999</v>
      </c>
      <c r="F154">
        <v>-0.158066754671807</v>
      </c>
      <c r="G154">
        <v>0.54438237534730405</v>
      </c>
      <c r="H154">
        <v>0.82487343175265682</v>
      </c>
      <c r="I154">
        <v>-3.5113574401128299E-2</v>
      </c>
      <c r="J154">
        <v>-1.7046265414964501</v>
      </c>
      <c r="K154">
        <v>1.20611433113004</v>
      </c>
      <c r="L154">
        <v>-0.81440030896842297</v>
      </c>
      <c r="M154">
        <v>-0.62935046096096003</v>
      </c>
      <c r="N154">
        <v>0.202437466125861</v>
      </c>
      <c r="O154">
        <v>-0.89958988353109626</v>
      </c>
      <c r="P154">
        <v>-1.35688248598238</v>
      </c>
      <c r="Q154">
        <v>0.60518515124927197</v>
      </c>
    </row>
    <row r="155" spans="1:17" x14ac:dyDescent="0.2">
      <c r="A155" s="8" t="s">
        <v>681</v>
      </c>
      <c r="B155">
        <v>1.3019750847478299E-2</v>
      </c>
      <c r="C155">
        <v>-0.153109533412502</v>
      </c>
      <c r="D155">
        <v>-0.121456253703061</v>
      </c>
      <c r="E155">
        <v>-0.19620736497680999</v>
      </c>
      <c r="F155">
        <v>-0.220873280870826</v>
      </c>
      <c r="G155">
        <v>-0.84310317336763596</v>
      </c>
      <c r="H155">
        <v>-0.96227245666550787</v>
      </c>
      <c r="I155">
        <v>1.18688317533576</v>
      </c>
      <c r="J155">
        <v>-0.79199653261863501</v>
      </c>
      <c r="K155">
        <v>-0.95102980909330703</v>
      </c>
      <c r="L155">
        <v>-0.81440030896842297</v>
      </c>
      <c r="M155">
        <v>-4.6259750564534496E-3</v>
      </c>
      <c r="N155">
        <v>-0.26553303224016001</v>
      </c>
      <c r="O155">
        <v>0.10010172984980964</v>
      </c>
      <c r="P155">
        <v>0.53786955837717998</v>
      </c>
      <c r="Q155">
        <v>-0.59608460008110298</v>
      </c>
    </row>
    <row r="156" spans="1:17" x14ac:dyDescent="0.2">
      <c r="A156" s="24" t="s">
        <v>686</v>
      </c>
      <c r="B156">
        <v>-1.65472131798915</v>
      </c>
      <c r="C156">
        <v>-0.20723595896427999</v>
      </c>
      <c r="D156">
        <v>-0.15838759863452401</v>
      </c>
      <c r="E156">
        <v>-0.21920966338202599</v>
      </c>
      <c r="F156">
        <v>-0.26686198556152502</v>
      </c>
      <c r="G156">
        <v>-0.45255168558120801</v>
      </c>
      <c r="H156">
        <v>-6.5244623931634285E-2</v>
      </c>
      <c r="I156">
        <v>-0.59351663862231596</v>
      </c>
      <c r="J156">
        <v>0.217113399697624</v>
      </c>
      <c r="K156">
        <v>0.79441058506933804</v>
      </c>
      <c r="L156">
        <v>1.2216004634526301</v>
      </c>
      <c r="M156">
        <v>1.50851245567031</v>
      </c>
      <c r="N156">
        <v>-0.67677983383454199</v>
      </c>
      <c r="O156">
        <v>0.62356143509404849</v>
      </c>
      <c r="P156">
        <v>0.427179576404285</v>
      </c>
      <c r="Q156">
        <v>-0.56146587525890201</v>
      </c>
    </row>
    <row r="157" spans="1:17" x14ac:dyDescent="0.2">
      <c r="A157" s="24" t="s">
        <v>690</v>
      </c>
      <c r="B157">
        <v>0.72842956867712205</v>
      </c>
      <c r="C157">
        <v>-0.206643936020285</v>
      </c>
      <c r="D157">
        <v>0.11570400691095099</v>
      </c>
      <c r="E157">
        <v>-0.21817193784073899</v>
      </c>
      <c r="F157">
        <v>-0.21504193984683101</v>
      </c>
      <c r="G157">
        <v>2.9442184910875899</v>
      </c>
      <c r="H157">
        <v>1.6789456715046989</v>
      </c>
      <c r="I157">
        <v>-0.47053770361772401</v>
      </c>
      <c r="J157">
        <v>-0.494399790593258</v>
      </c>
      <c r="K157">
        <v>1.4043541991842099</v>
      </c>
      <c r="L157">
        <v>-0.81440030896842297</v>
      </c>
      <c r="M157">
        <v>1.7633914895266001</v>
      </c>
      <c r="N157">
        <v>-0.166266562889791</v>
      </c>
      <c r="O157">
        <v>-1.544834834612423</v>
      </c>
      <c r="P157">
        <v>-1.5782624499281701</v>
      </c>
      <c r="Q157">
        <v>1.98993414413731</v>
      </c>
    </row>
    <row r="158" spans="1:17" x14ac:dyDescent="0.2">
      <c r="A158" s="8" t="s">
        <v>694</v>
      </c>
      <c r="B158">
        <v>-1.77085927542903</v>
      </c>
      <c r="C158">
        <v>-0.162433894780418</v>
      </c>
      <c r="D158">
        <v>-0.19929090445249101</v>
      </c>
      <c r="E158">
        <v>-4.7832467404277199E-2</v>
      </c>
      <c r="F158">
        <v>-0.22921090841071501</v>
      </c>
      <c r="G158">
        <v>-0.97157405750790804</v>
      </c>
      <c r="H158">
        <v>-1.6576291032232453</v>
      </c>
      <c r="I158">
        <v>-0.53474771345611605</v>
      </c>
      <c r="J158">
        <v>0.75550652591332601</v>
      </c>
      <c r="K158">
        <v>0.94234869994908899</v>
      </c>
      <c r="L158">
        <v>1.2216004634526301</v>
      </c>
      <c r="M158">
        <v>1.72567979574174</v>
      </c>
      <c r="N158">
        <v>-0.37249034864964498</v>
      </c>
      <c r="O158">
        <v>1.4327840206669145</v>
      </c>
      <c r="P158">
        <v>1.4299005895705099</v>
      </c>
      <c r="Q158">
        <v>-0.95611933823199302</v>
      </c>
    </row>
    <row r="159" spans="1:17" x14ac:dyDescent="0.2">
      <c r="A159" s="8" t="s">
        <v>697</v>
      </c>
      <c r="B159">
        <v>8.3742325498832506E-3</v>
      </c>
      <c r="C159">
        <v>-0.168634364589347</v>
      </c>
      <c r="D159">
        <v>-0.19684459741643201</v>
      </c>
      <c r="E159">
        <v>-0.171214039601298</v>
      </c>
      <c r="F159">
        <v>-0.23088659285294599</v>
      </c>
      <c r="G159">
        <v>-0.85338084409885795</v>
      </c>
      <c r="H159">
        <v>-1.0024978711418</v>
      </c>
      <c r="I159">
        <v>-0.24379610637590199</v>
      </c>
      <c r="J159">
        <v>-0.33568152817972302</v>
      </c>
      <c r="K159">
        <v>-1.0863530459600499</v>
      </c>
      <c r="L159">
        <v>-0.81440030896842297</v>
      </c>
      <c r="M159">
        <v>-0.44989481467439202</v>
      </c>
      <c r="N159">
        <v>-1.9388820870035099</v>
      </c>
      <c r="O159">
        <v>0.68788916491264984</v>
      </c>
      <c r="P159">
        <v>0.83738362724501403</v>
      </c>
      <c r="Q159">
        <v>-0.86957252617649095</v>
      </c>
    </row>
    <row r="160" spans="1:17" x14ac:dyDescent="0.2">
      <c r="A160" s="8" t="s">
        <v>701</v>
      </c>
      <c r="B160">
        <v>-0.38649482274569902</v>
      </c>
      <c r="C160">
        <v>-0.19264404918893499</v>
      </c>
      <c r="D160">
        <v>-0.20812917503438</v>
      </c>
      <c r="E160">
        <v>-0.19512782701869</v>
      </c>
      <c r="F160">
        <v>-0.25349443684432799</v>
      </c>
      <c r="G160">
        <v>-1.0024070697015699</v>
      </c>
      <c r="H160">
        <v>-1.9433312536161689</v>
      </c>
      <c r="I160">
        <v>-0.51668864818906801</v>
      </c>
      <c r="J160">
        <v>-0.44480033358902898</v>
      </c>
      <c r="K160">
        <v>-0.81570657222655796</v>
      </c>
      <c r="L160">
        <v>-0.81440030896842297</v>
      </c>
      <c r="M160">
        <v>-1.03585215956991E-2</v>
      </c>
      <c r="N160">
        <v>-1.8254346934602299</v>
      </c>
      <c r="O160">
        <v>0.86328314967101083</v>
      </c>
      <c r="P160">
        <v>1.29316590595693</v>
      </c>
      <c r="Q160">
        <v>-0.89726750603425198</v>
      </c>
    </row>
    <row r="161" spans="1:17" x14ac:dyDescent="0.2">
      <c r="A161" s="8" t="s">
        <v>705</v>
      </c>
      <c r="B161">
        <v>-1.63149372650118</v>
      </c>
      <c r="C161">
        <v>-0.20776489749620999</v>
      </c>
      <c r="D161">
        <v>-0.15023324184766201</v>
      </c>
      <c r="E161">
        <v>-0.21933634355506701</v>
      </c>
      <c r="F161">
        <v>-0.26301894484553801</v>
      </c>
      <c r="G161">
        <v>-0.211026423397496</v>
      </c>
      <c r="H161">
        <v>0.23851103658401715</v>
      </c>
      <c r="I161">
        <v>-1.24306438448587</v>
      </c>
      <c r="J161">
        <v>2.0748520822258301</v>
      </c>
      <c r="K161">
        <v>0.52201149602486197</v>
      </c>
      <c r="L161">
        <v>-0.81440030896842297</v>
      </c>
      <c r="M161">
        <v>2.41619391297484</v>
      </c>
      <c r="N161">
        <v>3.22663758109447E-2</v>
      </c>
      <c r="O161">
        <v>-0.66345546063483818</v>
      </c>
      <c r="P161">
        <v>-1.0117901892433501</v>
      </c>
      <c r="Q161">
        <v>6.5822190601860495E-2</v>
      </c>
    </row>
    <row r="162" spans="1:17" x14ac:dyDescent="0.2">
      <c r="A162" s="8" t="s">
        <v>709</v>
      </c>
      <c r="B162">
        <v>1.45313042310195</v>
      </c>
      <c r="C162">
        <v>-0.207187432493461</v>
      </c>
      <c r="D162">
        <v>1.9845456783108902E-2</v>
      </c>
      <c r="E162">
        <v>-0.217811356622716</v>
      </c>
      <c r="F162">
        <v>-0.16379882239386301</v>
      </c>
      <c r="G162">
        <v>2.8465806191409802</v>
      </c>
      <c r="H162">
        <v>1.6557879211643283</v>
      </c>
      <c r="I162">
        <v>0.91800375913750198</v>
      </c>
      <c r="J162">
        <v>-1.5359883876820699</v>
      </c>
      <c r="K162">
        <v>0.74372316835081698</v>
      </c>
      <c r="L162">
        <v>-0.81440030896842297</v>
      </c>
      <c r="M162">
        <v>-1.1547133674810499</v>
      </c>
      <c r="N162">
        <v>0.29437523520098402</v>
      </c>
      <c r="O162">
        <v>-1.8516001689051478</v>
      </c>
      <c r="P162">
        <v>-2.0344488385744</v>
      </c>
      <c r="Q162">
        <v>1.63682315095086</v>
      </c>
    </row>
    <row r="163" spans="1:17" x14ac:dyDescent="0.2">
      <c r="A163" s="24" t="s">
        <v>714</v>
      </c>
      <c r="B163">
        <v>1.8944546613734901</v>
      </c>
      <c r="C163">
        <v>0.37027635709370299</v>
      </c>
      <c r="D163">
        <v>-8.2183819242466302E-2</v>
      </c>
      <c r="E163">
        <v>-5.7378927312138402E-2</v>
      </c>
      <c r="F163">
        <v>0.12577594574515399</v>
      </c>
      <c r="G163">
        <v>0.37480080828214402</v>
      </c>
      <c r="H163">
        <v>0.72132021429175797</v>
      </c>
      <c r="I163">
        <v>4.2950489640754297</v>
      </c>
      <c r="J163">
        <v>-0.68287772720933004</v>
      </c>
      <c r="K163">
        <v>-5.7667084354344901E-2</v>
      </c>
      <c r="L163">
        <v>-0.81440030896842297</v>
      </c>
      <c r="M163">
        <v>-0.87772747864744105</v>
      </c>
      <c r="N163">
        <v>3.70512574177457</v>
      </c>
      <c r="O163">
        <v>-2.8382482928601568E-2</v>
      </c>
      <c r="P163">
        <v>-4.1625053127977298E-2</v>
      </c>
      <c r="Q163">
        <v>-0.46107157327451898</v>
      </c>
    </row>
    <row r="164" spans="1:17" x14ac:dyDescent="0.2">
      <c r="A164" s="8" t="s">
        <v>720</v>
      </c>
      <c r="B164">
        <v>-1.00434875632584</v>
      </c>
      <c r="C164">
        <v>0.54455675071745702</v>
      </c>
      <c r="D164">
        <v>-0.197318076197605</v>
      </c>
      <c r="E164">
        <v>0.71887687773436904</v>
      </c>
      <c r="F164">
        <v>7.9775003996331001E-2</v>
      </c>
      <c r="G164">
        <v>-0.95101871604546495</v>
      </c>
      <c r="H164">
        <v>-1.5060805131906096</v>
      </c>
      <c r="I164">
        <v>-0.52672146222631699</v>
      </c>
      <c r="J164">
        <v>1.1514670849883399E-2</v>
      </c>
      <c r="K164">
        <v>-0.66203442188635198</v>
      </c>
      <c r="L164">
        <v>-0.81440030896842297</v>
      </c>
      <c r="M164">
        <v>0.135286640607891</v>
      </c>
      <c r="N164">
        <v>-0.77604630318491097</v>
      </c>
      <c r="O164">
        <v>1.121499135211538</v>
      </c>
      <c r="P164">
        <v>1.3387441338281201</v>
      </c>
      <c r="Q164">
        <v>-0.96304308319643395</v>
      </c>
    </row>
    <row r="165" spans="1:17" x14ac:dyDescent="0.2">
      <c r="A165" s="24" t="s">
        <v>724</v>
      </c>
      <c r="B165">
        <v>2.87317674152382E-2</v>
      </c>
      <c r="C165">
        <v>-0.20587479145780099</v>
      </c>
      <c r="D165">
        <v>11.556924188296</v>
      </c>
      <c r="E165">
        <v>-0.21444405982994399</v>
      </c>
      <c r="F165">
        <v>-0.19322143838389899</v>
      </c>
      <c r="G165">
        <v>2.1836708569771699</v>
      </c>
      <c r="H165">
        <v>1.4814895888522766</v>
      </c>
      <c r="I165">
        <v>1.0965878490005301</v>
      </c>
      <c r="J165">
        <v>0.94398446252939905</v>
      </c>
      <c r="K165">
        <v>2.7706067642911498</v>
      </c>
      <c r="L165">
        <v>-0.81440030896842297</v>
      </c>
      <c r="M165">
        <v>-0.35106416889338399</v>
      </c>
      <c r="N165">
        <v>1.0249310693146201</v>
      </c>
      <c r="O165">
        <v>-1.0760695728367617</v>
      </c>
      <c r="P165">
        <v>-2.1772905876638302</v>
      </c>
      <c r="Q165">
        <v>1.86530673477738</v>
      </c>
    </row>
    <row r="166" spans="1:17" x14ac:dyDescent="0.2">
      <c r="A166" s="8" t="s">
        <v>728</v>
      </c>
      <c r="B166">
        <v>0.63087368442762504</v>
      </c>
      <c r="C166">
        <v>8.8043976485472797E-2</v>
      </c>
      <c r="D166">
        <v>-0.20836591442496599</v>
      </c>
      <c r="E166">
        <v>0.42509919107741101</v>
      </c>
      <c r="F166">
        <v>4.8663076236437799E-2</v>
      </c>
      <c r="G166">
        <v>-0.96129638677668605</v>
      </c>
      <c r="H166">
        <v>-1.5788205936754671</v>
      </c>
      <c r="I166">
        <v>1.44171665188188</v>
      </c>
      <c r="J166">
        <v>-0.53407935619664204</v>
      </c>
      <c r="K166">
        <v>-0.58634515380833896</v>
      </c>
      <c r="L166">
        <v>-0.81440030896842297</v>
      </c>
      <c r="M166">
        <v>-0.69437062265899097</v>
      </c>
      <c r="N166">
        <v>-0.27971395643307001</v>
      </c>
      <c r="O166">
        <v>0.94915301217004211</v>
      </c>
      <c r="P166">
        <v>1.2085206256247201</v>
      </c>
      <c r="Q166">
        <v>-0.86957252617649095</v>
      </c>
    </row>
    <row r="167" spans="1:17" x14ac:dyDescent="0.2">
      <c r="A167" s="8" t="s">
        <v>731</v>
      </c>
      <c r="B167">
        <v>0.21742255594166199</v>
      </c>
      <c r="C167">
        <v>-0.179628036553445</v>
      </c>
      <c r="D167">
        <v>-9.1127307331282298E-2</v>
      </c>
      <c r="E167">
        <v>-0.18112264937328701</v>
      </c>
      <c r="F167">
        <v>-0.121082657635264</v>
      </c>
      <c r="G167">
        <v>-0.76088180751786205</v>
      </c>
      <c r="H167">
        <v>-0.69036842840295687</v>
      </c>
      <c r="I167">
        <v>-0.51668864818906801</v>
      </c>
      <c r="J167">
        <v>-0.89119544662709405</v>
      </c>
      <c r="K167">
        <v>0.85289774676598396</v>
      </c>
      <c r="L167">
        <v>1.2216004634526301</v>
      </c>
      <c r="M167">
        <v>0.70486325708264796</v>
      </c>
      <c r="N167">
        <v>0.117351920968403</v>
      </c>
      <c r="O167">
        <v>-0.29974756725556845</v>
      </c>
      <c r="P167">
        <v>0.40764605017377398</v>
      </c>
      <c r="Q167">
        <v>-0.81418256646096898</v>
      </c>
    </row>
    <row r="168" spans="1:17" x14ac:dyDescent="0.2">
      <c r="A168" s="24" t="s">
        <v>736</v>
      </c>
      <c r="B168">
        <v>-0.47940518869760101</v>
      </c>
      <c r="C168">
        <v>-0.18370668642580201</v>
      </c>
      <c r="D168">
        <v>3.03556873727223</v>
      </c>
      <c r="E168">
        <v>-0.21124917029238499</v>
      </c>
      <c r="F168">
        <v>2.0027937100407501E-2</v>
      </c>
      <c r="G168">
        <v>1.07368241800522</v>
      </c>
      <c r="H168">
        <v>1.090066275039226</v>
      </c>
      <c r="I168">
        <v>1.95740329339647</v>
      </c>
      <c r="J168">
        <v>-1.43678947367362</v>
      </c>
      <c r="K168">
        <v>1.2726291424713201</v>
      </c>
      <c r="L168">
        <v>-0.81440030896842297</v>
      </c>
      <c r="M168">
        <v>-1.19632627096779</v>
      </c>
      <c r="N168">
        <v>-0.37898042578343699</v>
      </c>
      <c r="O168">
        <v>-1.6264691974930572</v>
      </c>
      <c r="P168">
        <v>-1.3764160122128899</v>
      </c>
      <c r="Q168">
        <v>0.59826140628483104</v>
      </c>
    </row>
    <row r="169" spans="1:17" x14ac:dyDescent="0.2">
      <c r="A169" s="8" t="s">
        <v>741</v>
      </c>
      <c r="B169">
        <v>-1.7847958303218201</v>
      </c>
      <c r="C169">
        <v>-0.20586144667832501</v>
      </c>
      <c r="D169">
        <v>0.27484548613841098</v>
      </c>
      <c r="E169">
        <v>-0.21815168131599499</v>
      </c>
      <c r="F169">
        <v>-0.263613006331894</v>
      </c>
      <c r="G169">
        <v>-0.22130409412871799</v>
      </c>
      <c r="H169">
        <v>0.22739144268615069</v>
      </c>
      <c r="I169">
        <v>0.11136551054270299</v>
      </c>
      <c r="J169">
        <v>-1.1689524058507801</v>
      </c>
      <c r="K169">
        <v>0.60633422196639797</v>
      </c>
      <c r="L169">
        <v>1.2216004634526301</v>
      </c>
      <c r="M169">
        <v>1.5098128589042801</v>
      </c>
      <c r="N169">
        <v>0.47221041287059301</v>
      </c>
      <c r="O169">
        <v>5.3049109445748699E-2</v>
      </c>
      <c r="P169">
        <v>6.9064928844917994E-2</v>
      </c>
      <c r="Q169">
        <v>0.22091730572283999</v>
      </c>
    </row>
    <row r="170" spans="1:17" x14ac:dyDescent="0.2">
      <c r="A170" s="8" t="s">
        <v>745</v>
      </c>
      <c r="B170">
        <v>-1.4689005860853499</v>
      </c>
      <c r="C170">
        <v>-0.155498248938579</v>
      </c>
      <c r="D170">
        <v>-0.20954961137789699</v>
      </c>
      <c r="E170">
        <v>2.5634840236703E-2</v>
      </c>
      <c r="F170">
        <v>-0.19843770268835001</v>
      </c>
      <c r="G170">
        <v>-0.97671289287351903</v>
      </c>
      <c r="H170">
        <v>-1.6996428901908223</v>
      </c>
      <c r="I170">
        <v>-5.9192328090525402E-2</v>
      </c>
      <c r="J170">
        <v>0.17023293326341801</v>
      </c>
      <c r="K170">
        <v>-2.0817816018951198</v>
      </c>
      <c r="L170">
        <v>-0.81440030896842297</v>
      </c>
      <c r="M170">
        <v>-0.70997546146651902</v>
      </c>
      <c r="N170">
        <v>-1.13056940800765</v>
      </c>
      <c r="O170">
        <v>1.2893280026578029</v>
      </c>
      <c r="P170">
        <v>1.4819899928518701</v>
      </c>
      <c r="Q170">
        <v>-0.96304308319643395</v>
      </c>
    </row>
    <row r="171" spans="1:17" x14ac:dyDescent="0.2">
      <c r="A171" s="8" t="s">
        <v>750</v>
      </c>
      <c r="B171">
        <v>-2.8789913830877499E-2</v>
      </c>
      <c r="C171">
        <v>-0.16614374347454899</v>
      </c>
      <c r="D171">
        <v>-0.23837920827596301</v>
      </c>
      <c r="E171">
        <v>0.105339309444377</v>
      </c>
      <c r="F171">
        <v>-0.209926708509099</v>
      </c>
      <c r="G171">
        <v>-0.89963036238935601</v>
      </c>
      <c r="H171">
        <v>-1.2082802189963027</v>
      </c>
      <c r="I171">
        <v>-0.44043926150597701</v>
      </c>
      <c r="J171">
        <v>0.53726891509471697</v>
      </c>
      <c r="K171">
        <v>-1.32374211402291</v>
      </c>
      <c r="L171">
        <v>-0.81440030896842297</v>
      </c>
      <c r="M171">
        <v>0.47729269113953798</v>
      </c>
      <c r="N171">
        <v>-0.53497059190544505</v>
      </c>
      <c r="O171">
        <v>1.5728227787364375</v>
      </c>
      <c r="P171">
        <v>1.57965762400443</v>
      </c>
      <c r="Q171">
        <v>-1.1084417274496701</v>
      </c>
    </row>
    <row r="172" spans="1:17" x14ac:dyDescent="0.2">
      <c r="A172" s="8" t="s">
        <v>754</v>
      </c>
      <c r="B172">
        <v>1.70863392946968</v>
      </c>
      <c r="C172">
        <v>-0.17299446799245499</v>
      </c>
      <c r="D172">
        <v>-0.123560603841606</v>
      </c>
      <c r="E172">
        <v>-0.201299285147505</v>
      </c>
      <c r="F172">
        <v>-0.15286989369387699</v>
      </c>
      <c r="G172">
        <v>-0.37033031973143399</v>
      </c>
      <c r="H172">
        <v>4.9460145856850303E-2</v>
      </c>
      <c r="I172">
        <v>0.32004804251747698</v>
      </c>
      <c r="J172">
        <v>-1.86334480390999</v>
      </c>
      <c r="K172">
        <v>-0.236046385250545</v>
      </c>
      <c r="L172">
        <v>-0.81440030896842297</v>
      </c>
      <c r="M172">
        <v>-1.19372546449987</v>
      </c>
      <c r="N172">
        <v>-0.15452015105894701</v>
      </c>
      <c r="O172">
        <v>-0.59813862680871144</v>
      </c>
      <c r="P172">
        <v>-0.92714490891113899</v>
      </c>
      <c r="Q172">
        <v>-0.14373621819924901</v>
      </c>
    </row>
    <row r="173" spans="1:17" x14ac:dyDescent="0.2">
      <c r="A173" s="8" t="s">
        <v>758</v>
      </c>
      <c r="B173">
        <v>-0.228547200627466</v>
      </c>
      <c r="C173">
        <v>-0.20152803283416701</v>
      </c>
      <c r="D173">
        <v>-0.109435153536623</v>
      </c>
      <c r="E173">
        <v>-0.21623998296663899</v>
      </c>
      <c r="F173">
        <v>-0.204915116053867</v>
      </c>
      <c r="G173">
        <v>0.47243868022875102</v>
      </c>
      <c r="H173">
        <v>0.78231909310911862</v>
      </c>
      <c r="I173">
        <v>0.85178718649166096</v>
      </c>
      <c r="J173">
        <v>-2.0716625233277499</v>
      </c>
      <c r="K173">
        <v>-2.0141199834617498</v>
      </c>
      <c r="L173">
        <v>-0.81440030896842297</v>
      </c>
      <c r="M173">
        <v>-0.62284844479115697</v>
      </c>
      <c r="N173">
        <v>-0.407342274169257</v>
      </c>
      <c r="O173">
        <v>-1.2105242427208132</v>
      </c>
      <c r="P173">
        <v>-0.22393796461274501</v>
      </c>
      <c r="Q173">
        <v>0.206135514514176</v>
      </c>
    </row>
    <row r="174" spans="1:17" x14ac:dyDescent="0.2">
      <c r="A174" s="24" t="s">
        <v>762</v>
      </c>
      <c r="B174">
        <v>0.26852325721520798</v>
      </c>
      <c r="C174">
        <v>-0.19344473595745301</v>
      </c>
      <c r="D174">
        <v>-7.21634555680344E-3</v>
      </c>
      <c r="E174">
        <v>-0.19076204209401501</v>
      </c>
      <c r="F174">
        <v>0.12206314037169499</v>
      </c>
      <c r="G174">
        <v>0.84243482655273505</v>
      </c>
      <c r="H174">
        <v>0.98322251345813783</v>
      </c>
      <c r="I174">
        <v>-0.96214559144291201</v>
      </c>
      <c r="J174">
        <v>2.0351725166224499</v>
      </c>
      <c r="K174">
        <v>0.37009196099563302</v>
      </c>
      <c r="L174">
        <v>1.2216004634526301</v>
      </c>
      <c r="M174">
        <v>-0.12869521588611599</v>
      </c>
      <c r="N174">
        <v>0.514417798369876</v>
      </c>
      <c r="O174">
        <v>-1.0734933027381115</v>
      </c>
      <c r="P174">
        <v>-1.1094578203959</v>
      </c>
      <c r="Q174">
        <v>0.90636805720241997</v>
      </c>
    </row>
    <row r="175" spans="1:17" x14ac:dyDescent="0.2">
      <c r="A175" s="8" t="s">
        <v>767</v>
      </c>
      <c r="B175">
        <v>0.19884048275128099</v>
      </c>
      <c r="C175">
        <v>0.13628050164156599</v>
      </c>
      <c r="D175">
        <v>-0.202289603399917</v>
      </c>
      <c r="E175">
        <v>3.1565640606271303E-2</v>
      </c>
      <c r="F175">
        <v>0.20010708746973799</v>
      </c>
      <c r="G175">
        <v>-0.68893811239930902</v>
      </c>
      <c r="H175">
        <v>-0.50339252112095378</v>
      </c>
      <c r="I175">
        <v>-1.2089528167592301</v>
      </c>
      <c r="J175">
        <v>0.43807000108625799</v>
      </c>
      <c r="K175">
        <v>0.76459360067496895</v>
      </c>
      <c r="L175">
        <v>1.2216004634526301</v>
      </c>
      <c r="M175">
        <v>0.587826966026191</v>
      </c>
      <c r="N175">
        <v>-0.25135210804725</v>
      </c>
      <c r="O175">
        <v>0.13278871041427762</v>
      </c>
      <c r="P175">
        <v>0.52484720755684</v>
      </c>
      <c r="Q175">
        <v>-0.94227184830311295</v>
      </c>
    </row>
    <row r="176" spans="1:17" x14ac:dyDescent="0.2">
      <c r="A176" s="8" t="s">
        <v>772</v>
      </c>
      <c r="B176">
        <v>-0.62341625592304895</v>
      </c>
      <c r="C176">
        <v>-0.20736940675903301</v>
      </c>
      <c r="D176">
        <v>-0.117826249714071</v>
      </c>
      <c r="E176">
        <v>-0.21922137164813299</v>
      </c>
      <c r="F176">
        <v>-0.24401068993299399</v>
      </c>
      <c r="G176">
        <v>0.92979502776811995</v>
      </c>
      <c r="H176">
        <v>1.0250176917559175</v>
      </c>
      <c r="I176">
        <v>-0.44645894992832702</v>
      </c>
      <c r="J176">
        <v>0.43807000108625799</v>
      </c>
      <c r="K176">
        <v>0.91826575101517605</v>
      </c>
      <c r="L176">
        <v>1.2216004634526301</v>
      </c>
      <c r="M176">
        <v>0.42917777148299402</v>
      </c>
      <c r="N176">
        <v>-1.1589312563934699</v>
      </c>
      <c r="O176">
        <v>-1.5776348244441367</v>
      </c>
      <c r="P176">
        <v>-0.73180964660602998</v>
      </c>
      <c r="Q176">
        <v>0.66274607390776796</v>
      </c>
    </row>
    <row r="177" spans="1:17" x14ac:dyDescent="0.2">
      <c r="A177" s="24" t="s">
        <v>775</v>
      </c>
      <c r="B177">
        <v>1.44848490480436</v>
      </c>
      <c r="C177">
        <v>-0.204330436523978</v>
      </c>
      <c r="D177">
        <v>-0.20221069026972199</v>
      </c>
      <c r="E177">
        <v>-0.21746928485912301</v>
      </c>
      <c r="F177">
        <v>-0.213234246964737</v>
      </c>
      <c r="G177">
        <v>1.3460406923826</v>
      </c>
      <c r="H177">
        <v>1.2021374954147166</v>
      </c>
      <c r="I177">
        <v>-0.95010621459821398</v>
      </c>
      <c r="J177">
        <v>1.45981881537338</v>
      </c>
      <c r="K177">
        <v>1.05702940915819</v>
      </c>
      <c r="L177">
        <v>1.2216004634526301</v>
      </c>
      <c r="M177">
        <v>-2.5561021919353298E-3</v>
      </c>
      <c r="N177">
        <v>0.79803628222807099</v>
      </c>
      <c r="O177">
        <v>-1.3660012311826812</v>
      </c>
      <c r="P177">
        <v>-1.1745695744976099</v>
      </c>
      <c r="Q177">
        <v>1.0586904464200999</v>
      </c>
    </row>
    <row r="178" spans="1:17" x14ac:dyDescent="0.2">
      <c r="A178" s="8" t="s">
        <v>778</v>
      </c>
      <c r="B178">
        <v>0.314978440191159</v>
      </c>
      <c r="C178">
        <v>-0.20781463712879999</v>
      </c>
      <c r="D178">
        <v>-0.18171958079564099</v>
      </c>
      <c r="E178">
        <v>-0.21978737302632401</v>
      </c>
      <c r="F178">
        <v>-0.26684463069972802</v>
      </c>
      <c r="G178">
        <v>-0.40116333192509901</v>
      </c>
      <c r="H178">
        <v>8.0598964503539906E-3</v>
      </c>
      <c r="I178">
        <v>-1.13470999288359</v>
      </c>
      <c r="J178">
        <v>-0.30592185397718602</v>
      </c>
      <c r="K178">
        <v>-0.19354704467279299</v>
      </c>
      <c r="L178">
        <v>-0.81440030896842297</v>
      </c>
      <c r="M178">
        <v>4.5273408495592202E-3</v>
      </c>
      <c r="N178">
        <v>-0.47824689513380603</v>
      </c>
      <c r="O178">
        <v>-0.20549919514411288</v>
      </c>
      <c r="P178">
        <v>0.166732559997472</v>
      </c>
      <c r="Q178">
        <v>-0.47838093568561901</v>
      </c>
    </row>
    <row r="179" spans="1:17" x14ac:dyDescent="0.2">
      <c r="A179" s="8" t="s">
        <v>783</v>
      </c>
      <c r="B179">
        <v>-1.3248895188598999</v>
      </c>
      <c r="C179">
        <v>-0.15475094128796199</v>
      </c>
      <c r="D179">
        <v>-0.12737473846771799</v>
      </c>
      <c r="E179">
        <v>-0.208843954255894</v>
      </c>
      <c r="F179">
        <v>-0.25814863600978999</v>
      </c>
      <c r="G179">
        <v>-0.24699827095677299</v>
      </c>
      <c r="H179">
        <v>0.19900628899712414</v>
      </c>
      <c r="I179">
        <v>-0.81967963211397998</v>
      </c>
      <c r="J179">
        <v>-0.286082071175494</v>
      </c>
      <c r="K179">
        <v>0.31426757169934699</v>
      </c>
      <c r="L179">
        <v>-0.81440030896842297</v>
      </c>
      <c r="M179">
        <v>1.33946003525543</v>
      </c>
      <c r="N179">
        <v>0.39443008467248197</v>
      </c>
      <c r="O179">
        <v>0.61913751012710772</v>
      </c>
      <c r="P179">
        <v>0.589958961658543</v>
      </c>
      <c r="Q179">
        <v>0.425167782173826</v>
      </c>
    </row>
    <row r="180" spans="1:17" x14ac:dyDescent="0.2">
      <c r="A180" s="24" t="s">
        <v>788</v>
      </c>
      <c r="B180">
        <v>1.1976269167342199</v>
      </c>
      <c r="C180">
        <v>-0.17165149791253301</v>
      </c>
      <c r="D180">
        <v>-9.1653394865918503E-2</v>
      </c>
      <c r="E180">
        <v>-0.20204302409220601</v>
      </c>
      <c r="F180">
        <v>-0.18897268075948001</v>
      </c>
      <c r="G180">
        <v>-0.33949730753776902</v>
      </c>
      <c r="H180">
        <v>8.912280081687092E-2</v>
      </c>
      <c r="I180">
        <v>1.85506859021653</v>
      </c>
      <c r="J180">
        <v>-1.6649469758930699</v>
      </c>
      <c r="K180">
        <v>0.12696885747232101</v>
      </c>
      <c r="L180">
        <v>1.2216004634526301</v>
      </c>
      <c r="M180">
        <v>-1.2522436100281</v>
      </c>
      <c r="N180">
        <v>-0.57751336448417501</v>
      </c>
      <c r="O180">
        <v>-0.39139282822264909</v>
      </c>
      <c r="P180">
        <v>7.5576104255088303E-2</v>
      </c>
      <c r="Q180">
        <v>-0.107960580088068</v>
      </c>
    </row>
    <row r="181" spans="1:17" x14ac:dyDescent="0.2">
      <c r="A181" s="8" t="s">
        <v>792</v>
      </c>
      <c r="B181">
        <v>0.50079917209496205</v>
      </c>
      <c r="C181">
        <v>0.244205799067093</v>
      </c>
      <c r="D181">
        <v>0.116440529459442</v>
      </c>
      <c r="E181">
        <v>0.12909073870516899</v>
      </c>
      <c r="F181">
        <v>0.29281880765019602</v>
      </c>
      <c r="G181">
        <v>-0.62213325264636798</v>
      </c>
      <c r="H181">
        <v>-0.35769630012523096</v>
      </c>
      <c r="I181">
        <v>1.34740819993174</v>
      </c>
      <c r="J181">
        <v>-1.0003142520363899</v>
      </c>
      <c r="K181">
        <v>-0.81111934385819395</v>
      </c>
      <c r="L181">
        <v>-0.81440030896842297</v>
      </c>
      <c r="M181">
        <v>-0.75028796171929901</v>
      </c>
      <c r="N181">
        <v>0.71295073707061196</v>
      </c>
      <c r="O181">
        <v>0.22266500921281232</v>
      </c>
      <c r="P181">
        <v>0.77227187314331103</v>
      </c>
      <c r="Q181">
        <v>-0.420488532671208</v>
      </c>
    </row>
    <row r="182" spans="1:17" x14ac:dyDescent="0.2">
      <c r="A182" s="8" t="s">
        <v>798</v>
      </c>
      <c r="B182">
        <v>1.53210423416107</v>
      </c>
      <c r="C182">
        <v>-0.122284305986351</v>
      </c>
      <c r="D182">
        <v>1.5014935331808799E-2</v>
      </c>
      <c r="E182">
        <v>-0.20113449108884299</v>
      </c>
      <c r="F182">
        <v>-0.22760894183345201</v>
      </c>
      <c r="G182">
        <v>0.92979502776811995</v>
      </c>
      <c r="H182">
        <v>1.0250176917559175</v>
      </c>
      <c r="I182">
        <v>-0.57487896960511098</v>
      </c>
      <c r="J182">
        <v>0.160313041862572</v>
      </c>
      <c r="K182">
        <v>-0.43840703892858801</v>
      </c>
      <c r="L182">
        <v>-0.81440030896842297</v>
      </c>
      <c r="M182">
        <v>-1.3120621587902901</v>
      </c>
      <c r="N182">
        <v>-2.2574678351702699E-2</v>
      </c>
      <c r="O182">
        <v>5.3480120692039543E-2</v>
      </c>
      <c r="P182">
        <v>0.166732559997472</v>
      </c>
      <c r="Q182">
        <v>0.63864628589948402</v>
      </c>
    </row>
    <row r="183" spans="1:17" x14ac:dyDescent="0.2">
      <c r="A183" s="8" t="s">
        <v>803</v>
      </c>
      <c r="B183">
        <v>0.97464203844966102</v>
      </c>
      <c r="C183">
        <v>-0.207956577055946</v>
      </c>
      <c r="D183">
        <v>1.6013680276594E-2</v>
      </c>
      <c r="E183">
        <v>-0.21997388979424401</v>
      </c>
      <c r="F183">
        <v>-0.26743944440919598</v>
      </c>
      <c r="G183">
        <v>-3.1167185601115501E-2</v>
      </c>
      <c r="H183">
        <v>0.41451073987659176</v>
      </c>
      <c r="I183">
        <v>0.28585459687075299</v>
      </c>
      <c r="J183">
        <v>-0.104497770578985</v>
      </c>
      <c r="K183">
        <v>0.141955804127747</v>
      </c>
      <c r="L183">
        <v>-0.81440030896842297</v>
      </c>
      <c r="M183">
        <v>4.5843693325049503E-3</v>
      </c>
      <c r="N183">
        <v>0.31588485966913898</v>
      </c>
      <c r="O183">
        <v>-0.26785988143938227</v>
      </c>
      <c r="P183">
        <v>-0.51042968266023903</v>
      </c>
      <c r="Q183">
        <v>0.190210833119172</v>
      </c>
    </row>
    <row r="184" spans="1:17" x14ac:dyDescent="0.2">
      <c r="A184" s="24" t="s">
        <v>807</v>
      </c>
      <c r="B184">
        <v>1.52745871586347</v>
      </c>
      <c r="C184">
        <v>-0.20107916297908901</v>
      </c>
      <c r="D184">
        <v>-4.28850804051399E-2</v>
      </c>
      <c r="E184">
        <v>-0.20408387151370899</v>
      </c>
      <c r="F184">
        <v>2.98092285501694E-2</v>
      </c>
      <c r="G184">
        <v>0.64715908265952105</v>
      </c>
      <c r="H184">
        <v>0.88252267476759605</v>
      </c>
      <c r="I184">
        <v>-0.99023747074720903</v>
      </c>
      <c r="J184">
        <v>0.73566674311163405</v>
      </c>
      <c r="K184">
        <v>0.71757450989923399</v>
      </c>
      <c r="L184">
        <v>1.2216004634526301</v>
      </c>
      <c r="M184">
        <v>1.30487366155922E-2</v>
      </c>
      <c r="N184">
        <v>0.826398130613891</v>
      </c>
      <c r="O184">
        <v>-1.2804941057497519</v>
      </c>
      <c r="P184">
        <v>-1.26572603023999</v>
      </c>
      <c r="Q184">
        <v>1.44988203691097</v>
      </c>
    </row>
    <row r="185" spans="1:17" x14ac:dyDescent="0.2">
      <c r="A185" s="8" t="s">
        <v>812</v>
      </c>
      <c r="B185">
        <v>1.5181676792682799</v>
      </c>
      <c r="C185">
        <v>3.7392046244351898E-2</v>
      </c>
      <c r="D185">
        <v>0.240649796387056</v>
      </c>
      <c r="E185">
        <v>-0.14883714427353401</v>
      </c>
      <c r="F185">
        <v>3.0585368327274699E-2</v>
      </c>
      <c r="G185">
        <v>-0.704354618496142</v>
      </c>
      <c r="H185">
        <v>-0.54046215777512774</v>
      </c>
      <c r="I185">
        <v>0.42238274569741402</v>
      </c>
      <c r="J185">
        <v>-0.86143577242455605</v>
      </c>
      <c r="K185">
        <v>-1.2102082119058899</v>
      </c>
      <c r="L185">
        <v>-0.81440030896842297</v>
      </c>
      <c r="M185">
        <v>-0.78669925227019599</v>
      </c>
      <c r="N185">
        <v>-1.59853990637367</v>
      </c>
      <c r="O185">
        <v>-0.36481413265758506</v>
      </c>
      <c r="P185">
        <v>0.34904547148224102</v>
      </c>
      <c r="Q185">
        <v>-0.12526994249916901</v>
      </c>
    </row>
    <row r="186" spans="1:17" x14ac:dyDescent="0.2">
      <c r="A186" s="8" t="s">
        <v>817</v>
      </c>
      <c r="B186">
        <v>-1.5571654337396601</v>
      </c>
      <c r="C186">
        <v>4.2334467297291303E-2</v>
      </c>
      <c r="D186">
        <v>-0.19900155630844099</v>
      </c>
      <c r="E186">
        <v>-2.51219570298565E-2</v>
      </c>
      <c r="F186">
        <v>-0.20189607531048101</v>
      </c>
      <c r="G186">
        <v>-0.75574297215225095</v>
      </c>
      <c r="H186">
        <v>-0.67571457549465819</v>
      </c>
      <c r="I186">
        <v>-0.88790276756727204</v>
      </c>
      <c r="J186">
        <v>1.9062139284114501</v>
      </c>
      <c r="K186">
        <v>1.36322690274652</v>
      </c>
      <c r="L186">
        <v>-0.81440030896842297</v>
      </c>
      <c r="M186">
        <v>-1.41999562720902</v>
      </c>
      <c r="N186">
        <v>-1.54181620960203</v>
      </c>
      <c r="O186">
        <v>1.1790250080984983</v>
      </c>
      <c r="P186">
        <v>1.24758767808574</v>
      </c>
      <c r="Q186">
        <v>-0.80379694901430898</v>
      </c>
    </row>
    <row r="187" spans="1:17" x14ac:dyDescent="0.2">
      <c r="A187" s="8" t="s">
        <v>822</v>
      </c>
      <c r="B187">
        <v>1.5181676792682799</v>
      </c>
      <c r="C187">
        <v>0.25184871822112298</v>
      </c>
      <c r="D187">
        <v>-0.185586324175217</v>
      </c>
      <c r="E187">
        <v>1.0881852236054099</v>
      </c>
      <c r="F187">
        <v>0.181360767390806</v>
      </c>
      <c r="G187">
        <v>-0.904769197754967</v>
      </c>
      <c r="H187">
        <v>-1.2341764849280588</v>
      </c>
      <c r="I187">
        <v>-0.586918346449809</v>
      </c>
      <c r="J187">
        <v>-8.3251119518083592E-3</v>
      </c>
      <c r="K187">
        <v>-1.12763810127533</v>
      </c>
      <c r="L187">
        <v>-0.81440030896842297</v>
      </c>
      <c r="M187">
        <v>6.5064865974017505E-2</v>
      </c>
      <c r="N187">
        <v>-0.60587521286999402</v>
      </c>
      <c r="O187">
        <v>1.1675078338691567</v>
      </c>
      <c r="P187">
        <v>1.36478883546881</v>
      </c>
      <c r="Q187">
        <v>-1.02881866035861</v>
      </c>
    </row>
    <row r="188" spans="1:17" x14ac:dyDescent="0.2">
      <c r="A188" s="8" t="s">
        <v>826</v>
      </c>
      <c r="B188">
        <v>0.24994118402482701</v>
      </c>
      <c r="C188">
        <v>5.8654842760469297</v>
      </c>
      <c r="D188">
        <v>-0.19184676583738799</v>
      </c>
      <c r="E188">
        <v>9.6951749096701008</v>
      </c>
      <c r="F188">
        <v>1.9370301542834401</v>
      </c>
      <c r="G188">
        <v>-0.80199249044274901</v>
      </c>
      <c r="H188">
        <v>-0.81657623566978488</v>
      </c>
      <c r="I188">
        <v>1.59020229963316</v>
      </c>
      <c r="J188">
        <v>-8.7684243158575703E-2</v>
      </c>
      <c r="K188">
        <v>-1.4017249962850999</v>
      </c>
      <c r="L188">
        <v>-0.81440030896842297</v>
      </c>
      <c r="M188">
        <v>-0.59163876717610098</v>
      </c>
      <c r="N188">
        <v>0.41515132901950702</v>
      </c>
      <c r="O188">
        <v>1.4332288393640578</v>
      </c>
      <c r="P188">
        <v>1.3126994321874399</v>
      </c>
      <c r="Q188">
        <v>-0.92842435837423298</v>
      </c>
    </row>
    <row r="189" spans="1:17" x14ac:dyDescent="0.2">
      <c r="A189" s="8" t="s">
        <v>830</v>
      </c>
      <c r="B189">
        <v>2.0245291737061502</v>
      </c>
      <c r="C189">
        <v>-0.19976166929634701</v>
      </c>
      <c r="D189">
        <v>3.3529134000772599E-2</v>
      </c>
      <c r="E189">
        <v>-0.19406181860448399</v>
      </c>
      <c r="F189">
        <v>-0.24426769501871301</v>
      </c>
      <c r="G189">
        <v>-0.76088180751786205</v>
      </c>
      <c r="H189">
        <v>-0.69036842840295687</v>
      </c>
      <c r="I189">
        <v>0.39228430358566801</v>
      </c>
      <c r="J189">
        <v>0.110713584858342</v>
      </c>
      <c r="K189">
        <v>1.45817624473939E-2</v>
      </c>
      <c r="L189">
        <v>1.2216004634526301</v>
      </c>
      <c r="M189">
        <v>0.16909712469086799</v>
      </c>
      <c r="N189">
        <v>0.55696057094860496</v>
      </c>
      <c r="O189">
        <v>0.57936621374308706</v>
      </c>
      <c r="P189">
        <v>0.58344778624837301</v>
      </c>
      <c r="Q189">
        <v>-0.63762706986774398</v>
      </c>
    </row>
    <row r="190" spans="1:17" x14ac:dyDescent="0.2">
      <c r="A190" s="8" t="s">
        <v>834</v>
      </c>
      <c r="B190">
        <v>1.10936206907991</v>
      </c>
      <c r="C190">
        <v>-9.6588326525794396E-2</v>
      </c>
      <c r="D190">
        <v>2.0839203466546798E-2</v>
      </c>
      <c r="E190">
        <v>-0.19319403306475799</v>
      </c>
      <c r="F190">
        <v>-4.1980688581482802E-2</v>
      </c>
      <c r="G190">
        <v>-0.108249716085278</v>
      </c>
      <c r="H190">
        <v>0.34305446322889349</v>
      </c>
      <c r="I190">
        <v>-0.17155984530771101</v>
      </c>
      <c r="J190">
        <v>0.219832390267647</v>
      </c>
      <c r="K190">
        <v>-0.68382375663608197</v>
      </c>
      <c r="L190">
        <v>-0.81440030896842297</v>
      </c>
      <c r="M190">
        <v>-1.2535440132620601</v>
      </c>
      <c r="N190">
        <v>-0.29773665515210201</v>
      </c>
      <c r="O190">
        <v>-0.79195529500834849</v>
      </c>
      <c r="P190">
        <v>4.9531402614407E-2</v>
      </c>
      <c r="Q190">
        <v>-0.20835488207245101</v>
      </c>
    </row>
    <row r="191" spans="1:17" x14ac:dyDescent="0.2">
      <c r="A191" s="8" t="s">
        <v>839</v>
      </c>
      <c r="B191">
        <v>-1.1019046405753401</v>
      </c>
      <c r="C191">
        <v>-0.20779158705515999</v>
      </c>
      <c r="D191">
        <v>-0.19213611398143801</v>
      </c>
      <c r="E191">
        <v>-0.219571415874903</v>
      </c>
      <c r="F191">
        <v>-0.26550357136557601</v>
      </c>
      <c r="G191">
        <v>5.6193015614269502E-2</v>
      </c>
      <c r="H191">
        <v>0.48945734188718354</v>
      </c>
      <c r="I191">
        <v>-0.47856395484752301</v>
      </c>
      <c r="J191">
        <v>0.69598717750825101</v>
      </c>
      <c r="K191">
        <v>0.109390276018774</v>
      </c>
      <c r="L191">
        <v>-0.81440030896842297</v>
      </c>
      <c r="M191">
        <v>1.0793793884633101</v>
      </c>
      <c r="N191">
        <v>-0.64841798544872298</v>
      </c>
      <c r="O191">
        <v>-0.44126726332066935</v>
      </c>
      <c r="P191">
        <v>-0.73180964660602998</v>
      </c>
      <c r="Q191">
        <v>-0.31913480150349499</v>
      </c>
    </row>
    <row r="192" spans="1:17" x14ac:dyDescent="0.2">
      <c r="A192" s="8" t="s">
        <v>843</v>
      </c>
      <c r="B192">
        <v>-0.67451695719659499</v>
      </c>
      <c r="C192">
        <v>-8.7990881667104805E-3</v>
      </c>
      <c r="D192">
        <v>6.7078701640469696</v>
      </c>
      <c r="E192">
        <v>3.2048119230237799E-3</v>
      </c>
      <c r="F192">
        <v>-7.5997433348473101E-2</v>
      </c>
      <c r="G192">
        <v>9.9434973237713907E-3</v>
      </c>
      <c r="H192">
        <v>0.45052098402718777</v>
      </c>
      <c r="I192">
        <v>0.40633024323781602</v>
      </c>
      <c r="J192">
        <v>-0.315841745378032</v>
      </c>
      <c r="K192">
        <v>1.3524178007952801</v>
      </c>
      <c r="L192">
        <v>-0.81440030896842297</v>
      </c>
      <c r="M192">
        <v>1.13659713075757</v>
      </c>
      <c r="N192">
        <v>0.33309886391445898</v>
      </c>
      <c r="O192">
        <v>0.60620659889482853</v>
      </c>
      <c r="P192">
        <v>-0.18487091215172399</v>
      </c>
      <c r="Q192">
        <v>0.24732497137123599</v>
      </c>
    </row>
    <row r="193" spans="1:17" x14ac:dyDescent="0.2">
      <c r="A193" s="8" t="s">
        <v>847</v>
      </c>
      <c r="B193">
        <v>1.3019750847478299E-2</v>
      </c>
      <c r="C193">
        <v>2.57675301596034E-2</v>
      </c>
      <c r="D193">
        <v>-7.0110110322564798E-2</v>
      </c>
      <c r="E193">
        <v>-9.8797788722209207E-2</v>
      </c>
      <c r="F193">
        <v>0.38034863743590802</v>
      </c>
      <c r="G193">
        <v>-0.24185943559116199</v>
      </c>
      <c r="H193">
        <v>0.20475192723615263</v>
      </c>
      <c r="I193">
        <v>-0.95612590302056299</v>
      </c>
      <c r="J193">
        <v>1.4399790325716899</v>
      </c>
      <c r="K193">
        <v>0.50426839077029095</v>
      </c>
      <c r="L193">
        <v>1.2216004634526301</v>
      </c>
      <c r="M193">
        <v>0.84660720958435698</v>
      </c>
      <c r="N193">
        <v>-1.02763967677851E-2</v>
      </c>
      <c r="O193">
        <v>-0.51407457909159426</v>
      </c>
      <c r="P193">
        <v>-0.10673680722968</v>
      </c>
      <c r="Q193">
        <v>-0.85572503624761098</v>
      </c>
    </row>
    <row r="194" spans="1:17" x14ac:dyDescent="0.2">
      <c r="A194" s="8" t="s">
        <v>853</v>
      </c>
      <c r="B194">
        <v>0.25923222062001799</v>
      </c>
      <c r="C194">
        <v>-0.19509948861238899</v>
      </c>
      <c r="D194">
        <v>-8.57349101012609E-2</v>
      </c>
      <c r="E194">
        <v>-0.20754174882738899</v>
      </c>
      <c r="F194">
        <v>-7.1658093285568797E-2</v>
      </c>
      <c r="G194">
        <v>1.11479310093011</v>
      </c>
      <c r="H194">
        <v>1.1078579454169615</v>
      </c>
      <c r="I194">
        <v>1.2310275570996601</v>
      </c>
      <c r="J194">
        <v>-2.4684581793615901</v>
      </c>
      <c r="K194">
        <v>0.42930005354363199</v>
      </c>
      <c r="L194">
        <v>-0.81440030896842297</v>
      </c>
      <c r="M194">
        <v>-1.3042597393865201</v>
      </c>
      <c r="N194">
        <v>-2.4457320960694001E-2</v>
      </c>
      <c r="O194">
        <v>-1.1749103057293608</v>
      </c>
      <c r="P194">
        <v>-1.7215083089519101</v>
      </c>
      <c r="Q194">
        <v>1.2629409228710899</v>
      </c>
    </row>
    <row r="195" spans="1:17" x14ac:dyDescent="0.2">
      <c r="A195" s="24" t="s">
        <v>857</v>
      </c>
      <c r="B195">
        <v>-0.32145756657936803</v>
      </c>
      <c r="C195">
        <v>-0.201733057173379</v>
      </c>
      <c r="D195">
        <v>5.8228943751943603E-2</v>
      </c>
      <c r="E195">
        <v>-0.20932309876397501</v>
      </c>
      <c r="F195">
        <v>-0.14755802317515801</v>
      </c>
      <c r="G195">
        <v>0.98632221678984</v>
      </c>
      <c r="H195">
        <v>1.0511089354252718</v>
      </c>
      <c r="I195">
        <v>0.93405626159709998</v>
      </c>
      <c r="J195">
        <v>1.162222073348</v>
      </c>
      <c r="K195">
        <v>0.74395107301732999</v>
      </c>
      <c r="L195">
        <v>1.2216004634526301</v>
      </c>
      <c r="M195">
        <v>-0.195015780818108</v>
      </c>
      <c r="N195">
        <v>2.6982801240779701</v>
      </c>
      <c r="O195">
        <v>-0.96921494841594402</v>
      </c>
      <c r="P195">
        <v>-1.00527901383318</v>
      </c>
      <c r="Q195">
        <v>1.42911080201765</v>
      </c>
    </row>
    <row r="196" spans="1:17" x14ac:dyDescent="0.2">
      <c r="A196" s="24" t="s">
        <v>861</v>
      </c>
      <c r="B196">
        <v>0.13380322658495</v>
      </c>
      <c r="C196">
        <v>-0.19464576611022899</v>
      </c>
      <c r="D196">
        <v>-0.222701799743803</v>
      </c>
      <c r="E196">
        <v>-0.21007455023647101</v>
      </c>
      <c r="F196">
        <v>-0.169154630801851</v>
      </c>
      <c r="G196">
        <v>0.65229791802513204</v>
      </c>
      <c r="H196">
        <v>0.88531486167172579</v>
      </c>
      <c r="I196">
        <v>-0.36619643763033699</v>
      </c>
      <c r="J196">
        <v>2.00541284241991</v>
      </c>
      <c r="K196">
        <v>0.585691694308759</v>
      </c>
      <c r="L196">
        <v>1.2216004634526301</v>
      </c>
      <c r="M196">
        <v>-0.66706215474581798</v>
      </c>
      <c r="N196">
        <v>1.9041483692750301</v>
      </c>
      <c r="O196">
        <v>-0.89237145021790276</v>
      </c>
      <c r="P196">
        <v>-0.82296610234841405</v>
      </c>
      <c r="Q196">
        <v>1.49142450669761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6FFB-6A99-0247-84FB-69B9B766B9CF}">
  <sheetPr codeName="XLSTAT_20231121_152522_1">
    <tabColor rgb="FF007800"/>
  </sheetPr>
  <dimension ref="B1:R383"/>
  <sheetViews>
    <sheetView topLeftCell="A54" zoomScaleNormal="100" workbookViewId="0">
      <selection activeCell="N79" sqref="N79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19" t="s">
        <v>2286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75"/>
    </row>
    <row r="2" spans="2:13" x14ac:dyDescent="0.2"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75"/>
    </row>
    <row r="3" spans="2:13" x14ac:dyDescent="0.2">
      <c r="B3" t="s">
        <v>2558</v>
      </c>
    </row>
    <row r="4" spans="2:13" x14ac:dyDescent="0.2">
      <c r="B4" t="s">
        <v>2555</v>
      </c>
    </row>
    <row r="5" spans="2:13" x14ac:dyDescent="0.2">
      <c r="B5" t="s">
        <v>2556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0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8" t="s">
        <v>2290</v>
      </c>
      <c r="C14" s="79" t="s">
        <v>2281</v>
      </c>
      <c r="D14" s="79" t="s">
        <v>2291</v>
      </c>
      <c r="E14" s="79" t="s">
        <v>2292</v>
      </c>
      <c r="F14" s="79" t="s">
        <v>2293</v>
      </c>
      <c r="G14" s="79" t="s">
        <v>2294</v>
      </c>
      <c r="H14" s="79" t="s">
        <v>2276</v>
      </c>
      <c r="I14" s="79" t="s">
        <v>2295</v>
      </c>
    </row>
    <row r="15" spans="2:13" x14ac:dyDescent="0.2">
      <c r="B15" s="43" t="s">
        <v>959</v>
      </c>
      <c r="C15" s="44">
        <v>195</v>
      </c>
      <c r="D15" s="44">
        <v>0</v>
      </c>
      <c r="E15" s="44">
        <v>195</v>
      </c>
      <c r="F15" s="45">
        <v>-5.3352366202454604</v>
      </c>
      <c r="G15" s="45">
        <v>1.98993414413731</v>
      </c>
      <c r="H15" s="45">
        <v>-3.0444397003392965E-16</v>
      </c>
      <c r="I15" s="45">
        <v>0.99999999999999767</v>
      </c>
    </row>
    <row r="16" spans="2:13" x14ac:dyDescent="0.2">
      <c r="B16" s="77" t="s">
        <v>3</v>
      </c>
      <c r="C16" s="82">
        <v>195</v>
      </c>
      <c r="D16" s="82">
        <v>0</v>
      </c>
      <c r="E16" s="82">
        <v>195</v>
      </c>
      <c r="F16" s="84">
        <v>-1.7847958303218201</v>
      </c>
      <c r="G16" s="84">
        <v>2.0245291737061502</v>
      </c>
      <c r="H16" s="84">
        <v>6.4954552153606571E-16</v>
      </c>
      <c r="I16" s="84">
        <v>0.99999999999999722</v>
      </c>
    </row>
    <row r="17" spans="2:9" x14ac:dyDescent="0.2">
      <c r="B17" s="77" t="s">
        <v>958</v>
      </c>
      <c r="C17" s="82">
        <v>195</v>
      </c>
      <c r="D17" s="82">
        <v>0</v>
      </c>
      <c r="E17" s="82">
        <v>195</v>
      </c>
      <c r="F17" s="84">
        <v>-0.25068742600976601</v>
      </c>
      <c r="G17" s="84">
        <v>11.7938855736799</v>
      </c>
      <c r="H17" s="84">
        <v>-8.1532003370909933E-17</v>
      </c>
      <c r="I17" s="84">
        <v>0.99999999999999512</v>
      </c>
    </row>
    <row r="18" spans="2:9" x14ac:dyDescent="0.2">
      <c r="B18" s="77" t="s">
        <v>10</v>
      </c>
      <c r="C18" s="82">
        <v>195</v>
      </c>
      <c r="D18" s="82">
        <v>0</v>
      </c>
      <c r="E18" s="82">
        <v>195</v>
      </c>
      <c r="F18" s="84">
        <v>-0.23974703586601701</v>
      </c>
      <c r="G18" s="84">
        <v>11.556924188296</v>
      </c>
      <c r="H18" s="84">
        <v>2.8189256484623115E-17</v>
      </c>
      <c r="I18" s="84">
        <v>0.99999999999999656</v>
      </c>
    </row>
    <row r="19" spans="2:9" x14ac:dyDescent="0.2">
      <c r="B19" s="77" t="s">
        <v>16</v>
      </c>
      <c r="C19" s="82">
        <v>195</v>
      </c>
      <c r="D19" s="82">
        <v>0</v>
      </c>
      <c r="E19" s="82">
        <v>195</v>
      </c>
      <c r="F19" s="84">
        <v>-0.21997388979424401</v>
      </c>
      <c r="G19" s="84">
        <v>9.6951749096701008</v>
      </c>
      <c r="H19" s="84">
        <v>1.5655879370690684E-16</v>
      </c>
      <c r="I19" s="84">
        <v>0.99999999999999956</v>
      </c>
    </row>
    <row r="20" spans="2:9" x14ac:dyDescent="0.2">
      <c r="B20" s="77" t="s">
        <v>27</v>
      </c>
      <c r="C20" s="82">
        <v>195</v>
      </c>
      <c r="D20" s="82">
        <v>0</v>
      </c>
      <c r="E20" s="82">
        <v>195</v>
      </c>
      <c r="F20" s="84">
        <v>-0.26751204737205098</v>
      </c>
      <c r="G20" s="84">
        <v>9.3083890054766094</v>
      </c>
      <c r="H20" s="84">
        <v>2.082752373344654E-16</v>
      </c>
      <c r="I20" s="84">
        <v>0.99999999999999956</v>
      </c>
    </row>
    <row r="21" spans="2:9" x14ac:dyDescent="0.2">
      <c r="B21" s="77" t="s">
        <v>19</v>
      </c>
      <c r="C21" s="82">
        <v>195</v>
      </c>
      <c r="D21" s="82">
        <v>0</v>
      </c>
      <c r="E21" s="82">
        <v>195</v>
      </c>
      <c r="F21" s="84">
        <v>-1.7984258832911</v>
      </c>
      <c r="G21" s="84">
        <v>3.2525486130242398</v>
      </c>
      <c r="H21" s="84">
        <v>-5.7506083228631155E-16</v>
      </c>
      <c r="I21" s="84">
        <v>0.99999999999999833</v>
      </c>
    </row>
    <row r="22" spans="2:9" x14ac:dyDescent="0.2">
      <c r="B22" s="77" t="s">
        <v>2554</v>
      </c>
      <c r="C22" s="82">
        <v>195</v>
      </c>
      <c r="D22" s="82">
        <v>0</v>
      </c>
      <c r="E22" s="82">
        <v>195</v>
      </c>
      <c r="F22" s="84">
        <v>-2.1268386998326752</v>
      </c>
      <c r="G22" s="84">
        <v>1.7485590562942315</v>
      </c>
      <c r="H22" s="84">
        <v>6.3404143046952299E-16</v>
      </c>
      <c r="I22" s="84">
        <v>0.99999999999999989</v>
      </c>
    </row>
    <row r="23" spans="2:9" x14ac:dyDescent="0.2">
      <c r="B23" s="77" t="s">
        <v>31</v>
      </c>
      <c r="C23" s="82">
        <v>195</v>
      </c>
      <c r="D23" s="82">
        <v>0</v>
      </c>
      <c r="E23" s="82">
        <v>195</v>
      </c>
      <c r="F23" s="84">
        <v>-2.3912312012062</v>
      </c>
      <c r="G23" s="84">
        <v>4.2950489640754297</v>
      </c>
      <c r="H23" s="84">
        <v>-6.5485811218124468E-17</v>
      </c>
      <c r="I23" s="84">
        <v>0.999999999999998</v>
      </c>
    </row>
    <row r="24" spans="2:9" x14ac:dyDescent="0.2">
      <c r="B24" s="77" t="s">
        <v>28</v>
      </c>
      <c r="C24" s="82">
        <v>195</v>
      </c>
      <c r="D24" s="82">
        <v>0</v>
      </c>
      <c r="E24" s="82">
        <v>195</v>
      </c>
      <c r="F24" s="84">
        <v>-2.4684581793615901</v>
      </c>
      <c r="G24" s="84">
        <v>2.3724488242512098</v>
      </c>
      <c r="H24" s="84">
        <v>-2.0122792321330962E-16</v>
      </c>
      <c r="I24" s="84">
        <v>0.99999999999999778</v>
      </c>
    </row>
    <row r="25" spans="2:9" x14ac:dyDescent="0.2">
      <c r="B25" s="77" t="s">
        <v>960</v>
      </c>
      <c r="C25" s="82">
        <v>195</v>
      </c>
      <c r="D25" s="82">
        <v>0</v>
      </c>
      <c r="E25" s="82">
        <v>195</v>
      </c>
      <c r="F25" s="84">
        <v>-3.8561100125026702</v>
      </c>
      <c r="G25" s="84">
        <v>2.7706067642911498</v>
      </c>
      <c r="H25" s="84">
        <v>3.8120548384590336E-16</v>
      </c>
      <c r="I25" s="84">
        <v>0.99999999999999767</v>
      </c>
    </row>
    <row r="26" spans="2:9" x14ac:dyDescent="0.2">
      <c r="B26" s="77" t="s">
        <v>961</v>
      </c>
      <c r="C26" s="82">
        <v>195</v>
      </c>
      <c r="D26" s="82">
        <v>0</v>
      </c>
      <c r="E26" s="82">
        <v>195</v>
      </c>
      <c r="F26" s="84">
        <v>-0.81440030896842297</v>
      </c>
      <c r="G26" s="84">
        <v>1.2216004634526301</v>
      </c>
      <c r="H26" s="84">
        <v>-1.7607443281164592E-15</v>
      </c>
      <c r="I26" s="84">
        <v>0.99999999999999722</v>
      </c>
    </row>
    <row r="27" spans="2:9" x14ac:dyDescent="0.2">
      <c r="B27" s="77" t="s">
        <v>1320</v>
      </c>
      <c r="C27" s="82">
        <v>195</v>
      </c>
      <c r="D27" s="82">
        <v>0</v>
      </c>
      <c r="E27" s="82">
        <v>195</v>
      </c>
      <c r="F27" s="84">
        <v>-1.4978897809232601</v>
      </c>
      <c r="G27" s="84">
        <v>2.69187939857449</v>
      </c>
      <c r="H27" s="84">
        <v>-1.8561541192951836E-16</v>
      </c>
      <c r="I27" s="84">
        <v>0.99999999999999722</v>
      </c>
    </row>
    <row r="28" spans="2:9" x14ac:dyDescent="0.2">
      <c r="B28" s="77" t="s">
        <v>1321</v>
      </c>
      <c r="C28" s="82">
        <v>195</v>
      </c>
      <c r="D28" s="82">
        <v>0</v>
      </c>
      <c r="E28" s="82">
        <v>195</v>
      </c>
      <c r="F28" s="84">
        <v>-2.4627968745684101</v>
      </c>
      <c r="G28" s="84">
        <v>3.70512574177457</v>
      </c>
      <c r="H28" s="84">
        <v>-8.8297424927219481E-16</v>
      </c>
      <c r="I28" s="84">
        <v>0.99999999999999778</v>
      </c>
    </row>
    <row r="29" spans="2:9" x14ac:dyDescent="0.2">
      <c r="B29" s="77" t="s">
        <v>2553</v>
      </c>
      <c r="C29" s="82">
        <v>195</v>
      </c>
      <c r="D29" s="82">
        <v>0</v>
      </c>
      <c r="E29" s="82">
        <v>195</v>
      </c>
      <c r="F29" s="84">
        <v>-1.9478080434552811</v>
      </c>
      <c r="G29" s="84">
        <v>6.1251184690907881</v>
      </c>
      <c r="H29" s="84">
        <v>-1.7008963681952594E-15</v>
      </c>
      <c r="I29" s="84">
        <v>1.0000000000000127</v>
      </c>
    </row>
    <row r="30" spans="2:9" ht="17" thickBot="1" x14ac:dyDescent="0.25">
      <c r="B30" s="80" t="s">
        <v>1423</v>
      </c>
      <c r="C30" s="83">
        <v>195</v>
      </c>
      <c r="D30" s="83">
        <v>0</v>
      </c>
      <c r="E30" s="83">
        <v>195</v>
      </c>
      <c r="F30" s="85">
        <v>-2.1772905876638302</v>
      </c>
      <c r="G30" s="85">
        <v>2.7805132133989798</v>
      </c>
      <c r="H30" s="85">
        <v>-1.0842021724855044E-15</v>
      </c>
      <c r="I30" s="85">
        <v>0.99999999999999678</v>
      </c>
    </row>
    <row r="33" spans="2:18" x14ac:dyDescent="0.2">
      <c r="B33" s="76" t="s">
        <v>2296</v>
      </c>
    </row>
    <row r="34" spans="2:18" ht="17" thickBot="1" x14ac:dyDescent="0.25"/>
    <row r="35" spans="2:18" ht="32" customHeight="1" x14ac:dyDescent="0.2">
      <c r="B35" s="78"/>
      <c r="C35" s="79" t="s">
        <v>3</v>
      </c>
      <c r="D35" s="79" t="s">
        <v>958</v>
      </c>
      <c r="E35" s="79" t="s">
        <v>10</v>
      </c>
      <c r="F35" s="79" t="s">
        <v>16</v>
      </c>
      <c r="G35" s="79" t="s">
        <v>27</v>
      </c>
      <c r="H35" s="79" t="s">
        <v>19</v>
      </c>
      <c r="I35" s="79" t="s">
        <v>2554</v>
      </c>
      <c r="J35" s="79" t="s">
        <v>31</v>
      </c>
      <c r="K35" s="79" t="s">
        <v>28</v>
      </c>
      <c r="L35" s="79" t="s">
        <v>960</v>
      </c>
      <c r="M35" s="79" t="s">
        <v>961</v>
      </c>
      <c r="N35" s="79" t="s">
        <v>1320</v>
      </c>
      <c r="O35" s="79" t="s">
        <v>1321</v>
      </c>
      <c r="P35" s="79" t="s">
        <v>2553</v>
      </c>
      <c r="Q35" s="79" t="s">
        <v>1423</v>
      </c>
      <c r="R35" s="52" t="s">
        <v>959</v>
      </c>
    </row>
    <row r="36" spans="2:18" x14ac:dyDescent="0.2">
      <c r="B36" s="86" t="s">
        <v>3</v>
      </c>
      <c r="C36" s="88">
        <v>1</v>
      </c>
      <c r="D36" s="87">
        <v>6.3100693553503576E-2</v>
      </c>
      <c r="E36" s="87">
        <v>2.2886207173209395E-3</v>
      </c>
      <c r="F36" s="87">
        <v>5.247248418122865E-2</v>
      </c>
      <c r="G36" s="87">
        <v>0.11739076976482588</v>
      </c>
      <c r="H36" s="87">
        <v>0.21220105579156617</v>
      </c>
      <c r="I36" s="87">
        <v>0.2145578510102065</v>
      </c>
      <c r="J36" s="87">
        <v>9.0756551594636331E-2</v>
      </c>
      <c r="K36" s="87">
        <v>-0.12500474128097799</v>
      </c>
      <c r="L36" s="87">
        <v>-1.0580153079120891E-2</v>
      </c>
      <c r="M36" s="87">
        <v>-4.4092813210201816E-2</v>
      </c>
      <c r="N36" s="87">
        <v>-0.27701718354090077</v>
      </c>
      <c r="O36" s="87">
        <v>0.1009281006250153</v>
      </c>
      <c r="P36" s="87">
        <v>-0.27326478861400516</v>
      </c>
      <c r="Q36" s="87">
        <v>-0.25057383577315323</v>
      </c>
      <c r="R36" s="56">
        <v>0.11785069793254313</v>
      </c>
    </row>
    <row r="37" spans="2:18" x14ac:dyDescent="0.2">
      <c r="B37" s="77" t="s">
        <v>958</v>
      </c>
      <c r="C37" s="84">
        <v>6.3100693553503576E-2</v>
      </c>
      <c r="D37" s="89">
        <v>1</v>
      </c>
      <c r="E37" s="84">
        <v>-1.6934701310702027E-2</v>
      </c>
      <c r="F37" s="84">
        <v>0.91697565790899804</v>
      </c>
      <c r="G37" s="84">
        <v>0.80459983584703998</v>
      </c>
      <c r="H37" s="84">
        <v>-0.11800919815250101</v>
      </c>
      <c r="I37" s="84">
        <v>-0.11034700477470924</v>
      </c>
      <c r="J37" s="84">
        <v>1.1371024694306554E-2</v>
      </c>
      <c r="K37" s="84">
        <v>-1.6869467527243807E-2</v>
      </c>
      <c r="L37" s="84">
        <v>-0.32045685127545309</v>
      </c>
      <c r="M37" s="84">
        <v>-7.0836274876746944E-2</v>
      </c>
      <c r="N37" s="84">
        <v>-9.3751365515020973E-2</v>
      </c>
      <c r="O37" s="84">
        <v>8.8620712662524314E-4</v>
      </c>
      <c r="P37" s="84">
        <v>0.11232425529276983</v>
      </c>
      <c r="Q37" s="84">
        <v>0.12029443724880397</v>
      </c>
      <c r="R37" s="58">
        <v>-0.47513325596205824</v>
      </c>
    </row>
    <row r="38" spans="2:18" x14ac:dyDescent="0.2">
      <c r="B38" s="77" t="s">
        <v>10</v>
      </c>
      <c r="C38" s="84">
        <v>2.2886207173209395E-3</v>
      </c>
      <c r="D38" s="84">
        <v>-1.6934701310702027E-2</v>
      </c>
      <c r="E38" s="89">
        <v>1</v>
      </c>
      <c r="F38" s="84">
        <v>-2.6601174853726456E-2</v>
      </c>
      <c r="G38" s="84">
        <v>-4.7261835641777402E-3</v>
      </c>
      <c r="H38" s="84">
        <v>0.18418561638627082</v>
      </c>
      <c r="I38" s="84">
        <v>0.1659068728714872</v>
      </c>
      <c r="J38" s="84">
        <v>0.12032565032044769</v>
      </c>
      <c r="K38" s="84">
        <v>1.7745225124161674E-2</v>
      </c>
      <c r="L38" s="84">
        <v>0.25333038128167751</v>
      </c>
      <c r="M38" s="84">
        <v>-7.3049723208055944E-2</v>
      </c>
      <c r="N38" s="84">
        <v>-8.2788469492319234E-3</v>
      </c>
      <c r="O38" s="84">
        <v>8.8078471996602292E-2</v>
      </c>
      <c r="P38" s="84">
        <v>-0.11049318159856664</v>
      </c>
      <c r="Q38" s="84">
        <v>-0.19857258686984211</v>
      </c>
      <c r="R38" s="58">
        <v>0.1660029970762146</v>
      </c>
    </row>
    <row r="39" spans="2:18" x14ac:dyDescent="0.2">
      <c r="B39" s="77" t="s">
        <v>16</v>
      </c>
      <c r="C39" s="84">
        <v>5.247248418122865E-2</v>
      </c>
      <c r="D39" s="84">
        <v>0.91697565790899804</v>
      </c>
      <c r="E39" s="84">
        <v>-2.6601174853726456E-2</v>
      </c>
      <c r="F39" s="89">
        <v>1</v>
      </c>
      <c r="G39" s="84">
        <v>0.62540018047418144</v>
      </c>
      <c r="H39" s="84">
        <v>-0.14985771474548421</v>
      </c>
      <c r="I39" s="84">
        <v>-0.170157716932854</v>
      </c>
      <c r="J39" s="84">
        <v>3.5197550163919428E-2</v>
      </c>
      <c r="K39" s="84">
        <v>-1.018149257849096E-2</v>
      </c>
      <c r="L39" s="84">
        <v>-0.31574635228622994</v>
      </c>
      <c r="M39" s="84">
        <v>-0.10257578892799155</v>
      </c>
      <c r="N39" s="84">
        <v>-7.7798522535697662E-2</v>
      </c>
      <c r="O39" s="84">
        <v>-1.1395768613292744E-2</v>
      </c>
      <c r="P39" s="84">
        <v>0.18148451984808314</v>
      </c>
      <c r="Q39" s="84">
        <v>0.18394664270477135</v>
      </c>
      <c r="R39" s="58">
        <v>-0.4028569649134302</v>
      </c>
    </row>
    <row r="40" spans="2:18" x14ac:dyDescent="0.2">
      <c r="B40" s="77" t="s">
        <v>27</v>
      </c>
      <c r="C40" s="84">
        <v>0.11739076976482588</v>
      </c>
      <c r="D40" s="84">
        <v>0.80459983584703998</v>
      </c>
      <c r="E40" s="84">
        <v>-4.7261835641777402E-3</v>
      </c>
      <c r="F40" s="84">
        <v>0.62540018047418144</v>
      </c>
      <c r="G40" s="89">
        <v>1</v>
      </c>
      <c r="H40" s="84">
        <v>6.2747634936968239E-3</v>
      </c>
      <c r="I40" s="84">
        <v>2.7425829347367876E-2</v>
      </c>
      <c r="J40" s="84">
        <v>-3.4604887245139077E-2</v>
      </c>
      <c r="K40" s="84">
        <v>-6.0994859513657157E-2</v>
      </c>
      <c r="L40" s="84">
        <v>-0.13027236372153475</v>
      </c>
      <c r="M40" s="84">
        <v>7.2299573114556648E-2</v>
      </c>
      <c r="N40" s="84">
        <v>-4.1223159516775375E-2</v>
      </c>
      <c r="O40" s="84">
        <v>7.6246395339065361E-3</v>
      </c>
      <c r="P40" s="84">
        <v>-2.7848870212282009E-2</v>
      </c>
      <c r="Q40" s="84">
        <v>-1.4512185499932375E-2</v>
      </c>
      <c r="R40" s="58">
        <v>-0.46300884138808335</v>
      </c>
    </row>
    <row r="41" spans="2:18" x14ac:dyDescent="0.2">
      <c r="B41" s="77" t="s">
        <v>19</v>
      </c>
      <c r="C41" s="84">
        <v>0.21220105579156617</v>
      </c>
      <c r="D41" s="84">
        <v>-0.11800919815250101</v>
      </c>
      <c r="E41" s="84">
        <v>0.18418561638627082</v>
      </c>
      <c r="F41" s="84">
        <v>-0.14985771474548421</v>
      </c>
      <c r="G41" s="84">
        <v>6.2747634936968239E-3</v>
      </c>
      <c r="H41" s="89">
        <v>1</v>
      </c>
      <c r="I41" s="84">
        <v>0.88814132372436161</v>
      </c>
      <c r="J41" s="84">
        <v>3.9747934291707088E-2</v>
      </c>
      <c r="K41" s="84">
        <v>0.10165906908889827</v>
      </c>
      <c r="L41" s="84">
        <v>0.56594783699598938</v>
      </c>
      <c r="M41" s="84">
        <v>0.1683696305815717</v>
      </c>
      <c r="N41" s="84">
        <v>2.6735287907349931E-2</v>
      </c>
      <c r="O41" s="84">
        <v>0.35215592169585247</v>
      </c>
      <c r="P41" s="84">
        <v>-0.70498792294095336</v>
      </c>
      <c r="Q41" s="84">
        <v>-0.87953098045152389</v>
      </c>
      <c r="R41" s="58">
        <v>0.7662237643934755</v>
      </c>
    </row>
    <row r="42" spans="2:18" x14ac:dyDescent="0.2">
      <c r="B42" s="77" t="s">
        <v>2554</v>
      </c>
      <c r="C42" s="84">
        <v>0.2145578510102065</v>
      </c>
      <c r="D42" s="84">
        <v>-0.11034700477470924</v>
      </c>
      <c r="E42" s="84">
        <v>0.1659068728714872</v>
      </c>
      <c r="F42" s="84">
        <v>-0.170157716932854</v>
      </c>
      <c r="G42" s="84">
        <v>2.7425829347367876E-2</v>
      </c>
      <c r="H42" s="84">
        <v>0.88814132372436161</v>
      </c>
      <c r="I42" s="89">
        <v>1</v>
      </c>
      <c r="J42" s="84">
        <v>8.0053358213757725E-2</v>
      </c>
      <c r="K42" s="84">
        <v>0.1125062034211969</v>
      </c>
      <c r="L42" s="84">
        <v>0.62784093782478057</v>
      </c>
      <c r="M42" s="84">
        <v>0.2727448452309722</v>
      </c>
      <c r="N42" s="84">
        <v>0.1004415715957877</v>
      </c>
      <c r="O42" s="84">
        <v>0.45252777353852036</v>
      </c>
      <c r="P42" s="84">
        <v>-0.739954442611093</v>
      </c>
      <c r="Q42" s="84">
        <v>-0.90732361943314366</v>
      </c>
      <c r="R42" s="58">
        <v>0.73264000310403776</v>
      </c>
    </row>
    <row r="43" spans="2:18" x14ac:dyDescent="0.2">
      <c r="B43" s="77" t="s">
        <v>31</v>
      </c>
      <c r="C43" s="84">
        <v>9.0756551594636331E-2</v>
      </c>
      <c r="D43" s="84">
        <v>1.1371024694306554E-2</v>
      </c>
      <c r="E43" s="84">
        <v>0.12032565032044769</v>
      </c>
      <c r="F43" s="84">
        <v>3.5197550163919428E-2</v>
      </c>
      <c r="G43" s="84">
        <v>-3.4604887245139077E-2</v>
      </c>
      <c r="H43" s="84">
        <v>3.9747934291707088E-2</v>
      </c>
      <c r="I43" s="84">
        <v>8.0053358213757725E-2</v>
      </c>
      <c r="J43" s="89">
        <v>1</v>
      </c>
      <c r="K43" s="84">
        <v>-0.44927348054267763</v>
      </c>
      <c r="L43" s="84">
        <v>-1.9278719336488087E-3</v>
      </c>
      <c r="M43" s="84">
        <v>-0.16487260753407784</v>
      </c>
      <c r="N43" s="84">
        <v>-0.16941448702257278</v>
      </c>
      <c r="O43" s="84">
        <v>0.32919565524807587</v>
      </c>
      <c r="P43" s="84">
        <v>-4.3938521786510573E-2</v>
      </c>
      <c r="Q43" s="84">
        <v>-5.9929883893209301E-2</v>
      </c>
      <c r="R43" s="58">
        <v>9.8906743842325742E-2</v>
      </c>
    </row>
    <row r="44" spans="2:18" x14ac:dyDescent="0.2">
      <c r="B44" s="77" t="s">
        <v>28</v>
      </c>
      <c r="C44" s="84">
        <v>-0.12500474128097799</v>
      </c>
      <c r="D44" s="84">
        <v>-1.6869467527243807E-2</v>
      </c>
      <c r="E44" s="84">
        <v>1.7745225124161674E-2</v>
      </c>
      <c r="F44" s="84">
        <v>-1.018149257849096E-2</v>
      </c>
      <c r="G44" s="84">
        <v>-6.0994859513657157E-2</v>
      </c>
      <c r="H44" s="84">
        <v>0.10165906908889827</v>
      </c>
      <c r="I44" s="84">
        <v>0.1125062034211969</v>
      </c>
      <c r="J44" s="84">
        <v>-0.44927348054267763</v>
      </c>
      <c r="K44" s="89">
        <v>1</v>
      </c>
      <c r="L44" s="84">
        <v>0.14445421274121623</v>
      </c>
      <c r="M44" s="84">
        <v>0.24426447351558925</v>
      </c>
      <c r="N44" s="84">
        <v>0.20246986924154581</v>
      </c>
      <c r="O44" s="84">
        <v>0.16859725008727422</v>
      </c>
      <c r="P44" s="84">
        <v>-6.9381250133002628E-2</v>
      </c>
      <c r="Q44" s="84">
        <v>-0.11828187934179739</v>
      </c>
      <c r="R44" s="58">
        <v>0.12615008128242669</v>
      </c>
    </row>
    <row r="45" spans="2:18" x14ac:dyDescent="0.2">
      <c r="B45" s="77" t="s">
        <v>960</v>
      </c>
      <c r="C45" s="84">
        <v>-1.0580153079120891E-2</v>
      </c>
      <c r="D45" s="84">
        <v>-0.32045685127545309</v>
      </c>
      <c r="E45" s="84">
        <v>0.25333038128167751</v>
      </c>
      <c r="F45" s="84">
        <v>-0.31574635228622994</v>
      </c>
      <c r="G45" s="84">
        <v>-0.13027236372153475</v>
      </c>
      <c r="H45" s="84">
        <v>0.56594783699598938</v>
      </c>
      <c r="I45" s="84">
        <v>0.62784093782478057</v>
      </c>
      <c r="J45" s="84">
        <v>-1.9278719336488087E-3</v>
      </c>
      <c r="K45" s="84">
        <v>0.14445421274121623</v>
      </c>
      <c r="L45" s="89">
        <v>1</v>
      </c>
      <c r="M45" s="84">
        <v>0.53867322367891368</v>
      </c>
      <c r="N45" s="84">
        <v>0.27733489379038007</v>
      </c>
      <c r="O45" s="84">
        <v>0.47766862713985936</v>
      </c>
      <c r="P45" s="84">
        <v>-0.47311267334231683</v>
      </c>
      <c r="Q45" s="84">
        <v>-0.62550941386719994</v>
      </c>
      <c r="R45" s="58">
        <v>0.65153454784714548</v>
      </c>
    </row>
    <row r="46" spans="2:18" x14ac:dyDescent="0.2">
      <c r="B46" s="77" t="s">
        <v>961</v>
      </c>
      <c r="C46" s="84">
        <v>-4.4092813210201816E-2</v>
      </c>
      <c r="D46" s="84">
        <v>-7.0836274876746944E-2</v>
      </c>
      <c r="E46" s="84">
        <v>-7.3049723208055944E-2</v>
      </c>
      <c r="F46" s="84">
        <v>-0.10257578892799155</v>
      </c>
      <c r="G46" s="84">
        <v>7.2299573114556648E-2</v>
      </c>
      <c r="H46" s="84">
        <v>0.1683696305815717</v>
      </c>
      <c r="I46" s="84">
        <v>0.2727448452309722</v>
      </c>
      <c r="J46" s="84">
        <v>-0.16487260753407784</v>
      </c>
      <c r="K46" s="84">
        <v>0.24426447351558925</v>
      </c>
      <c r="L46" s="84">
        <v>0.53867322367891368</v>
      </c>
      <c r="M46" s="89">
        <v>1</v>
      </c>
      <c r="N46" s="84">
        <v>0.28378388108633928</v>
      </c>
      <c r="O46" s="84">
        <v>0.36562346572147092</v>
      </c>
      <c r="P46" s="84">
        <v>-0.22591350343641295</v>
      </c>
      <c r="Q46" s="84">
        <v>-0.21891713804080337</v>
      </c>
      <c r="R46" s="58">
        <v>0.24126695588940542</v>
      </c>
    </row>
    <row r="47" spans="2:18" x14ac:dyDescent="0.2">
      <c r="B47" s="77" t="s">
        <v>1320</v>
      </c>
      <c r="C47" s="84">
        <v>-0.27701718354090077</v>
      </c>
      <c r="D47" s="84">
        <v>-9.3751365515020973E-2</v>
      </c>
      <c r="E47" s="84">
        <v>-8.2788469492319234E-3</v>
      </c>
      <c r="F47" s="84">
        <v>-7.7798522535697662E-2</v>
      </c>
      <c r="G47" s="84">
        <v>-4.1223159516775375E-2</v>
      </c>
      <c r="H47" s="84">
        <v>2.6735287907349931E-2</v>
      </c>
      <c r="I47" s="84">
        <v>0.1004415715957877</v>
      </c>
      <c r="J47" s="84">
        <v>-0.16941448702257278</v>
      </c>
      <c r="K47" s="84">
        <v>0.20246986924154581</v>
      </c>
      <c r="L47" s="84">
        <v>0.27733489379038007</v>
      </c>
      <c r="M47" s="84">
        <v>0.28378388108633928</v>
      </c>
      <c r="N47" s="89">
        <v>1</v>
      </c>
      <c r="O47" s="84">
        <v>0.20744977666615044</v>
      </c>
      <c r="P47" s="84">
        <v>-2.3738165167427733E-2</v>
      </c>
      <c r="Q47" s="84">
        <v>-5.9750868499042389E-2</v>
      </c>
      <c r="R47" s="58">
        <v>0.10618883319868305</v>
      </c>
    </row>
    <row r="48" spans="2:18" x14ac:dyDescent="0.2">
      <c r="B48" s="77" t="s">
        <v>1321</v>
      </c>
      <c r="C48" s="84">
        <v>0.1009281006250153</v>
      </c>
      <c r="D48" s="84">
        <v>8.8620712662524314E-4</v>
      </c>
      <c r="E48" s="84">
        <v>8.8078471996602292E-2</v>
      </c>
      <c r="F48" s="84">
        <v>-1.1395768613292744E-2</v>
      </c>
      <c r="G48" s="84">
        <v>7.6246395339065361E-3</v>
      </c>
      <c r="H48" s="84">
        <v>0.35215592169585247</v>
      </c>
      <c r="I48" s="84">
        <v>0.45252777353852036</v>
      </c>
      <c r="J48" s="84">
        <v>0.32919565524807587</v>
      </c>
      <c r="K48" s="84">
        <v>0.16859725008727422</v>
      </c>
      <c r="L48" s="84">
        <v>0.47766862713985936</v>
      </c>
      <c r="M48" s="84">
        <v>0.36562346572147092</v>
      </c>
      <c r="N48" s="84">
        <v>0.20744977666615044</v>
      </c>
      <c r="O48" s="89">
        <v>1</v>
      </c>
      <c r="P48" s="84">
        <v>-0.31917583632944124</v>
      </c>
      <c r="Q48" s="84">
        <v>-0.44078571134562178</v>
      </c>
      <c r="R48" s="58">
        <v>0.48885047269204673</v>
      </c>
    </row>
    <row r="49" spans="2:18" x14ac:dyDescent="0.2">
      <c r="B49" s="77" t="s">
        <v>2553</v>
      </c>
      <c r="C49" s="84">
        <v>-0.27326478861400516</v>
      </c>
      <c r="D49" s="84">
        <v>0.11232425529276983</v>
      </c>
      <c r="E49" s="84">
        <v>-0.11049318159856664</v>
      </c>
      <c r="F49" s="84">
        <v>0.18148451984808314</v>
      </c>
      <c r="G49" s="84">
        <v>-2.7848870212282009E-2</v>
      </c>
      <c r="H49" s="84">
        <v>-0.70498792294095336</v>
      </c>
      <c r="I49" s="84">
        <v>-0.739954442611093</v>
      </c>
      <c r="J49" s="84">
        <v>-4.3938521786510573E-2</v>
      </c>
      <c r="K49" s="84">
        <v>-6.9381250133002628E-2</v>
      </c>
      <c r="L49" s="84">
        <v>-0.47311267334231683</v>
      </c>
      <c r="M49" s="84">
        <v>-0.22591350343641295</v>
      </c>
      <c r="N49" s="84">
        <v>-2.3738165167427733E-2</v>
      </c>
      <c r="O49" s="84">
        <v>-0.31917583632944124</v>
      </c>
      <c r="P49" s="89">
        <v>1</v>
      </c>
      <c r="Q49" s="84">
        <v>0.82715426279168147</v>
      </c>
      <c r="R49" s="58">
        <v>-0.61499545869993977</v>
      </c>
    </row>
    <row r="50" spans="2:18" x14ac:dyDescent="0.2">
      <c r="B50" s="77" t="s">
        <v>1423</v>
      </c>
      <c r="C50" s="84">
        <v>-0.25057383577315323</v>
      </c>
      <c r="D50" s="84">
        <v>0.12029443724880397</v>
      </c>
      <c r="E50" s="84">
        <v>-0.19857258686984211</v>
      </c>
      <c r="F50" s="84">
        <v>0.18394664270477135</v>
      </c>
      <c r="G50" s="84">
        <v>-1.4512185499932375E-2</v>
      </c>
      <c r="H50" s="84">
        <v>-0.87953098045152389</v>
      </c>
      <c r="I50" s="84">
        <v>-0.90732361943314366</v>
      </c>
      <c r="J50" s="84">
        <v>-5.9929883893209301E-2</v>
      </c>
      <c r="K50" s="84">
        <v>-0.11828187934179739</v>
      </c>
      <c r="L50" s="84">
        <v>-0.62550941386719994</v>
      </c>
      <c r="M50" s="84">
        <v>-0.21891713804080337</v>
      </c>
      <c r="N50" s="84">
        <v>-5.9750868499042389E-2</v>
      </c>
      <c r="O50" s="84">
        <v>-0.44078571134562178</v>
      </c>
      <c r="P50" s="84">
        <v>0.82715426279168147</v>
      </c>
      <c r="Q50" s="89">
        <v>1</v>
      </c>
      <c r="R50" s="58">
        <v>-0.77041010514942809</v>
      </c>
    </row>
    <row r="51" spans="2:18" ht="17" thickBot="1" x14ac:dyDescent="0.25">
      <c r="B51" s="59" t="s">
        <v>959</v>
      </c>
      <c r="C51" s="60">
        <v>0.11785069793254313</v>
      </c>
      <c r="D51" s="60">
        <v>-0.47513325596205824</v>
      </c>
      <c r="E51" s="60">
        <v>0.1660029970762146</v>
      </c>
      <c r="F51" s="60">
        <v>-0.4028569649134302</v>
      </c>
      <c r="G51" s="60">
        <v>-0.46300884138808335</v>
      </c>
      <c r="H51" s="60">
        <v>0.7662237643934755</v>
      </c>
      <c r="I51" s="60">
        <v>0.73264000310403776</v>
      </c>
      <c r="J51" s="60">
        <v>9.8906743842325742E-2</v>
      </c>
      <c r="K51" s="60">
        <v>0.12615008128242669</v>
      </c>
      <c r="L51" s="60">
        <v>0.65153454784714548</v>
      </c>
      <c r="M51" s="60">
        <v>0.24126695588940542</v>
      </c>
      <c r="N51" s="60">
        <v>0.10618883319868305</v>
      </c>
      <c r="O51" s="60">
        <v>0.48885047269204673</v>
      </c>
      <c r="P51" s="60">
        <v>-0.61499545869993977</v>
      </c>
      <c r="Q51" s="60">
        <v>-0.77041010514942809</v>
      </c>
      <c r="R51" s="61">
        <v>1</v>
      </c>
    </row>
    <row r="54" spans="2:18" x14ac:dyDescent="0.2">
      <c r="B54" s="76" t="s">
        <v>2297</v>
      </c>
    </row>
    <row r="56" spans="2:18" x14ac:dyDescent="0.2">
      <c r="B56" t="s">
        <v>2298</v>
      </c>
    </row>
    <row r="57" spans="2:18" ht="17" thickBot="1" x14ac:dyDescent="0.25"/>
    <row r="58" spans="2:18" x14ac:dyDescent="0.2">
      <c r="B58" s="90" t="s">
        <v>2281</v>
      </c>
      <c r="C58" s="91">
        <v>195</v>
      </c>
    </row>
    <row r="59" spans="2:18" x14ac:dyDescent="0.2">
      <c r="B59" s="77" t="s">
        <v>2299</v>
      </c>
      <c r="C59" s="82">
        <v>195</v>
      </c>
    </row>
    <row r="60" spans="2:18" x14ac:dyDescent="0.2">
      <c r="B60" s="77" t="s">
        <v>2300</v>
      </c>
      <c r="C60" s="82">
        <v>179</v>
      </c>
    </row>
    <row r="61" spans="2:18" x14ac:dyDescent="0.2">
      <c r="B61" s="77" t="s">
        <v>2301</v>
      </c>
      <c r="C61" s="84">
        <v>0.89772790396095892</v>
      </c>
    </row>
    <row r="62" spans="2:18" x14ac:dyDescent="0.2">
      <c r="B62" s="77" t="s">
        <v>2302</v>
      </c>
      <c r="C62" s="84">
        <v>0.88915761658338566</v>
      </c>
    </row>
    <row r="63" spans="2:18" x14ac:dyDescent="0.2">
      <c r="B63" s="77" t="s">
        <v>2303</v>
      </c>
      <c r="C63" s="84">
        <v>0.1108423834166139</v>
      </c>
    </row>
    <row r="64" spans="2:18" x14ac:dyDescent="0.2">
      <c r="B64" s="77" t="s">
        <v>2304</v>
      </c>
      <c r="C64" s="84">
        <v>0.33292999777222521</v>
      </c>
    </row>
    <row r="65" spans="2:8" x14ac:dyDescent="0.2">
      <c r="B65" s="77" t="s">
        <v>2305</v>
      </c>
      <c r="C65" s="84">
        <v>324.21990529433151</v>
      </c>
    </row>
    <row r="66" spans="2:8" x14ac:dyDescent="0.2">
      <c r="B66" s="77" t="s">
        <v>2306</v>
      </c>
      <c r="C66" s="84">
        <v>1.8972939545821863</v>
      </c>
    </row>
    <row r="67" spans="2:8" x14ac:dyDescent="0.2">
      <c r="B67" s="77" t="s">
        <v>2307</v>
      </c>
      <c r="C67" s="84">
        <v>16</v>
      </c>
    </row>
    <row r="68" spans="2:8" x14ac:dyDescent="0.2">
      <c r="B68" s="77" t="s">
        <v>2308</v>
      </c>
      <c r="C68" s="84">
        <v>-413.62566270121249</v>
      </c>
    </row>
    <row r="69" spans="2:8" x14ac:dyDescent="0.2">
      <c r="B69" s="77" t="s">
        <v>2309</v>
      </c>
      <c r="C69" s="84">
        <v>-410.5694829259316</v>
      </c>
    </row>
    <row r="70" spans="2:8" x14ac:dyDescent="0.2">
      <c r="B70" s="77" t="s">
        <v>2310</v>
      </c>
      <c r="C70" s="84">
        <v>-361.25766976419254</v>
      </c>
    </row>
    <row r="71" spans="2:8" ht="17" thickBot="1" x14ac:dyDescent="0.25">
      <c r="B71" s="80" t="s">
        <v>2311</v>
      </c>
      <c r="C71" s="85">
        <v>0.12055537577786413</v>
      </c>
    </row>
    <row r="74" spans="2:8" x14ac:dyDescent="0.2">
      <c r="B74" t="s">
        <v>2312</v>
      </c>
    </row>
    <row r="75" spans="2:8" ht="17" thickBot="1" x14ac:dyDescent="0.25"/>
    <row r="76" spans="2:8" ht="32" customHeight="1" x14ac:dyDescent="0.2">
      <c r="B76" s="78" t="s">
        <v>2313</v>
      </c>
      <c r="C76" s="79" t="s">
        <v>2300</v>
      </c>
      <c r="D76" s="79" t="s">
        <v>2314</v>
      </c>
      <c r="E76" s="79" t="s">
        <v>2315</v>
      </c>
      <c r="F76" s="79" t="s">
        <v>2284</v>
      </c>
      <c r="G76" s="79" t="s">
        <v>2316</v>
      </c>
      <c r="H76" s="79" t="s">
        <v>2317</v>
      </c>
    </row>
    <row r="77" spans="2:8" x14ac:dyDescent="0.2">
      <c r="B77" s="86" t="s">
        <v>2318</v>
      </c>
      <c r="C77" s="87">
        <v>15</v>
      </c>
      <c r="D77" s="87">
        <v>174.15921336842521</v>
      </c>
      <c r="E77" s="87">
        <v>11.610614224561681</v>
      </c>
      <c r="F77" s="87">
        <v>104.74886831801376</v>
      </c>
      <c r="G77" s="94">
        <v>4.0021750598551129E-80</v>
      </c>
      <c r="H77" s="97" t="s">
        <v>2320</v>
      </c>
    </row>
    <row r="78" spans="2:8" x14ac:dyDescent="0.2">
      <c r="B78" s="77" t="s">
        <v>2321</v>
      </c>
      <c r="C78" s="84">
        <v>179</v>
      </c>
      <c r="D78" s="84">
        <v>19.840786631573888</v>
      </c>
      <c r="E78" s="84">
        <v>0.1108423834166139</v>
      </c>
      <c r="F78" s="84"/>
      <c r="G78" s="95"/>
      <c r="H78" s="98" t="s">
        <v>2550</v>
      </c>
    </row>
    <row r="79" spans="2:8" ht="17" thickBot="1" x14ac:dyDescent="0.25">
      <c r="B79" s="80" t="s">
        <v>2322</v>
      </c>
      <c r="C79" s="85">
        <v>194</v>
      </c>
      <c r="D79" s="85">
        <v>193.99999999999909</v>
      </c>
      <c r="E79" s="85"/>
      <c r="F79" s="85"/>
      <c r="G79" s="96"/>
      <c r="H79" s="99" t="s">
        <v>2550</v>
      </c>
    </row>
    <row r="80" spans="2:8" x14ac:dyDescent="0.2">
      <c r="B80" s="100" t="s">
        <v>2323</v>
      </c>
    </row>
    <row r="81" spans="2:9" x14ac:dyDescent="0.2">
      <c r="B81" s="100" t="s">
        <v>2324</v>
      </c>
    </row>
    <row r="84" spans="2:9" x14ac:dyDescent="0.2">
      <c r="B84" t="s">
        <v>2325</v>
      </c>
    </row>
    <row r="85" spans="2:9" ht="17" thickBot="1" x14ac:dyDescent="0.25"/>
    <row r="86" spans="2:9" ht="32" customHeight="1" x14ac:dyDescent="0.2">
      <c r="B86" s="78" t="s">
        <v>2313</v>
      </c>
      <c r="C86" s="79" t="s">
        <v>868</v>
      </c>
      <c r="D86" s="79" t="s">
        <v>2326</v>
      </c>
      <c r="E86" s="79" t="s">
        <v>2327</v>
      </c>
      <c r="F86" s="79" t="s">
        <v>2328</v>
      </c>
      <c r="G86" s="79" t="s">
        <v>2329</v>
      </c>
      <c r="H86" s="79" t="s">
        <v>2330</v>
      </c>
      <c r="I86" s="79" t="s">
        <v>2317</v>
      </c>
    </row>
    <row r="87" spans="2:9" x14ac:dyDescent="0.2">
      <c r="B87" s="86" t="s">
        <v>2283</v>
      </c>
      <c r="C87" s="87">
        <v>-1.505514827466011E-16</v>
      </c>
      <c r="D87" s="87">
        <v>2.3841612341860576E-2</v>
      </c>
      <c r="E87" s="87">
        <v>-6.3146519030621993E-15</v>
      </c>
      <c r="F87" s="92">
        <v>1</v>
      </c>
      <c r="G87" s="87">
        <v>-4.7046783185735498E-2</v>
      </c>
      <c r="H87" s="87">
        <v>4.7046783185735193E-2</v>
      </c>
      <c r="I87" s="97" t="s">
        <v>2331</v>
      </c>
    </row>
    <row r="88" spans="2:9" x14ac:dyDescent="0.2">
      <c r="B88" s="77" t="s">
        <v>3</v>
      </c>
      <c r="C88" s="84">
        <v>-1.6777927791425104E-2</v>
      </c>
      <c r="D88" s="84">
        <v>2.7056265957496606E-2</v>
      </c>
      <c r="E88" s="84">
        <v>-0.62011246554798027</v>
      </c>
      <c r="F88" s="93">
        <v>0.53597238235502886</v>
      </c>
      <c r="G88" s="84">
        <v>-7.0168204424813155E-2</v>
      </c>
      <c r="H88" s="84">
        <v>3.6612348841962947E-2</v>
      </c>
      <c r="I88" s="98" t="s">
        <v>2331</v>
      </c>
    </row>
    <row r="89" spans="2:9" x14ac:dyDescent="0.2">
      <c r="B89" s="77" t="s">
        <v>958</v>
      </c>
      <c r="C89" s="84">
        <v>-0.192938460065539</v>
      </c>
      <c r="D89" s="84">
        <v>9.6677310447001688E-2</v>
      </c>
      <c r="E89" s="84">
        <v>-1.9956953619568005</v>
      </c>
      <c r="F89" s="95">
        <v>4.7483598351184764E-2</v>
      </c>
      <c r="G89" s="84">
        <v>-0.38371232209978623</v>
      </c>
      <c r="H89" s="84">
        <v>-2.1645980312917923E-3</v>
      </c>
      <c r="I89" s="98" t="s">
        <v>2332</v>
      </c>
    </row>
    <row r="90" spans="2:9" x14ac:dyDescent="0.2">
      <c r="B90" s="77" t="s">
        <v>10</v>
      </c>
      <c r="C90" s="84">
        <v>3.9191965414225385E-3</v>
      </c>
      <c r="D90" s="84">
        <v>2.6072765541188994E-2</v>
      </c>
      <c r="E90" s="84">
        <v>0.15031763835068077</v>
      </c>
      <c r="F90" s="93">
        <v>0.88068326588448653</v>
      </c>
      <c r="G90" s="84">
        <v>-4.7530333376280355E-2</v>
      </c>
      <c r="H90" s="84">
        <v>5.5368726459125432E-2</v>
      </c>
      <c r="I90" s="98" t="s">
        <v>2331</v>
      </c>
    </row>
    <row r="91" spans="2:9" x14ac:dyDescent="0.2">
      <c r="B91" s="105" t="s">
        <v>16</v>
      </c>
      <c r="C91" s="84">
        <v>0.19010291128820184</v>
      </c>
      <c r="D91" s="84">
        <v>7.1418054066907904E-2</v>
      </c>
      <c r="E91" s="84">
        <v>2.6618326944347181</v>
      </c>
      <c r="F91" s="95">
        <v>8.4790237190541795E-3</v>
      </c>
      <c r="G91" s="84">
        <v>4.9173277123588544E-2</v>
      </c>
      <c r="H91" s="84">
        <v>0.33103254545281513</v>
      </c>
      <c r="I91" s="98" t="s">
        <v>2333</v>
      </c>
    </row>
    <row r="92" spans="2:9" x14ac:dyDescent="0.2">
      <c r="B92" s="105" t="s">
        <v>27</v>
      </c>
      <c r="C92" s="84">
        <v>-0.43119770850305</v>
      </c>
      <c r="D92" s="84">
        <v>4.8902349958183898E-2</v>
      </c>
      <c r="E92" s="84">
        <v>-8.8175253105784197</v>
      </c>
      <c r="F92" s="95">
        <v>1.1102230246251565E-15</v>
      </c>
      <c r="G92" s="84">
        <v>-0.52769698140315147</v>
      </c>
      <c r="H92" s="84">
        <v>-0.33469843560294849</v>
      </c>
      <c r="I92" s="98" t="s">
        <v>2320</v>
      </c>
    </row>
    <row r="93" spans="2:9" x14ac:dyDescent="0.2">
      <c r="B93" s="105" t="s">
        <v>19</v>
      </c>
      <c r="C93" s="84">
        <v>0.41826558058720181</v>
      </c>
      <c r="D93" s="84">
        <v>5.8759292532462641E-2</v>
      </c>
      <c r="E93" s="84">
        <v>7.1182882325569761</v>
      </c>
      <c r="F93" s="95">
        <v>2.549715993893642E-11</v>
      </c>
      <c r="G93" s="84">
        <v>0.30231554934421273</v>
      </c>
      <c r="H93" s="84">
        <v>0.53421561183019084</v>
      </c>
      <c r="I93" s="98" t="s">
        <v>2320</v>
      </c>
    </row>
    <row r="94" spans="2:9" x14ac:dyDescent="0.2">
      <c r="B94" s="104" t="s">
        <v>2554</v>
      </c>
      <c r="C94" s="84">
        <v>-7.9067120962245482E-2</v>
      </c>
      <c r="D94" s="84">
        <v>6.715295431561083E-2</v>
      </c>
      <c r="E94" s="84">
        <v>-1.1774183543830328</v>
      </c>
      <c r="F94" s="93">
        <v>0.24059170901099036</v>
      </c>
      <c r="G94" s="84">
        <v>-0.21158041061174837</v>
      </c>
      <c r="H94" s="84">
        <v>5.3446168687257392E-2</v>
      </c>
      <c r="I94" s="98" t="s">
        <v>2331</v>
      </c>
    </row>
    <row r="95" spans="2:9" x14ac:dyDescent="0.2">
      <c r="B95" s="77" t="s">
        <v>31</v>
      </c>
      <c r="C95" s="84">
        <v>-2.9030448644964693E-2</v>
      </c>
      <c r="D95" s="84">
        <v>3.2393304904983017E-2</v>
      </c>
      <c r="E95" s="84">
        <v>-0.89618668827146997</v>
      </c>
      <c r="F95" s="93">
        <v>0.371356699763568</v>
      </c>
      <c r="G95" s="84">
        <v>-9.2952333234051249E-2</v>
      </c>
      <c r="H95" s="84">
        <v>3.4891435944121862E-2</v>
      </c>
      <c r="I95" s="98" t="s">
        <v>2331</v>
      </c>
    </row>
    <row r="96" spans="2:9" x14ac:dyDescent="0.2">
      <c r="B96" s="77" t="s">
        <v>28</v>
      </c>
      <c r="C96" s="84">
        <v>-4.5109032463087673E-2</v>
      </c>
      <c r="D96" s="84">
        <v>2.9746127535988008E-2</v>
      </c>
      <c r="E96" s="84">
        <v>-1.5164673925543093</v>
      </c>
      <c r="F96" s="93">
        <v>0.13116521459613129</v>
      </c>
      <c r="G96" s="84">
        <v>-0.10380722756559421</v>
      </c>
      <c r="H96" s="84">
        <v>1.358916263941886E-2</v>
      </c>
      <c r="I96" s="98" t="s">
        <v>2331</v>
      </c>
    </row>
    <row r="97" spans="2:9" x14ac:dyDescent="0.2">
      <c r="B97" s="77" t="s">
        <v>960</v>
      </c>
      <c r="C97" s="84">
        <v>6.8681353747817281E-2</v>
      </c>
      <c r="D97" s="84">
        <v>4.3709754892668165E-2</v>
      </c>
      <c r="E97" s="84">
        <v>1.5713049390569296</v>
      </c>
      <c r="F97" s="93">
        <v>0.11787777714447878</v>
      </c>
      <c r="G97" s="84">
        <v>-1.7571343093763611E-2</v>
      </c>
      <c r="H97" s="84">
        <v>0.15493405058939819</v>
      </c>
      <c r="I97" s="98" t="s">
        <v>2331</v>
      </c>
    </row>
    <row r="98" spans="2:9" x14ac:dyDescent="0.2">
      <c r="B98" s="77" t="s">
        <v>961</v>
      </c>
      <c r="C98" s="84">
        <v>5.091600843179786E-2</v>
      </c>
      <c r="D98" s="84">
        <v>3.2931046866876715E-2</v>
      </c>
      <c r="E98" s="84">
        <v>1.546139988735405</v>
      </c>
      <c r="F98" s="93">
        <v>0.12383690151952687</v>
      </c>
      <c r="G98" s="84">
        <v>-1.4067005292698095E-2</v>
      </c>
      <c r="H98" s="84">
        <v>0.11589902215629382</v>
      </c>
      <c r="I98" s="98" t="s">
        <v>2331</v>
      </c>
    </row>
    <row r="99" spans="2:9" x14ac:dyDescent="0.2">
      <c r="B99" s="77" t="s">
        <v>1320</v>
      </c>
      <c r="C99" s="84">
        <v>-1.3394160720483658E-2</v>
      </c>
      <c r="D99" s="84">
        <v>2.7329547339678351E-2</v>
      </c>
      <c r="E99" s="84">
        <v>-0.49009815471906376</v>
      </c>
      <c r="F99" s="93">
        <v>0.62466460608603702</v>
      </c>
      <c r="G99" s="84">
        <v>-6.7323704990298661E-2</v>
      </c>
      <c r="H99" s="84">
        <v>4.0535383549331339E-2</v>
      </c>
      <c r="I99" s="98" t="s">
        <v>2331</v>
      </c>
    </row>
    <row r="100" spans="2:9" x14ac:dyDescent="0.2">
      <c r="B100" s="105" t="s">
        <v>1321</v>
      </c>
      <c r="C100" s="84">
        <v>0.19295525538381311</v>
      </c>
      <c r="D100" s="84">
        <v>3.4447708821352584E-2</v>
      </c>
      <c r="E100" s="84">
        <v>5.6013959124099664</v>
      </c>
      <c r="F100" s="95">
        <v>7.8995897379030566E-8</v>
      </c>
      <c r="G100" s="84">
        <v>0.1249794043832493</v>
      </c>
      <c r="H100" s="84">
        <v>0.26093110638437694</v>
      </c>
      <c r="I100" s="98" t="s">
        <v>2320</v>
      </c>
    </row>
    <row r="101" spans="2:9" x14ac:dyDescent="0.2">
      <c r="B101" s="77" t="s">
        <v>2553</v>
      </c>
      <c r="C101" s="84">
        <v>-1.6837272207525164E-2</v>
      </c>
      <c r="D101" s="84">
        <v>4.420830036226886E-2</v>
      </c>
      <c r="E101" s="84">
        <v>-0.38086223785014661</v>
      </c>
      <c r="F101" s="93">
        <v>0.70375710141451586</v>
      </c>
      <c r="G101" s="84">
        <v>-0.10407375153328616</v>
      </c>
      <c r="H101" s="84">
        <v>7.0399207118235829E-2</v>
      </c>
      <c r="I101" s="98" t="s">
        <v>2331</v>
      </c>
    </row>
    <row r="102" spans="2:9" ht="17" thickBot="1" x14ac:dyDescent="0.25">
      <c r="B102" s="106" t="s">
        <v>1423</v>
      </c>
      <c r="C102" s="85">
        <v>-0.35050441415130623</v>
      </c>
      <c r="D102" s="85">
        <v>7.8019471948387237E-2</v>
      </c>
      <c r="E102" s="85">
        <v>-4.4925248197421519</v>
      </c>
      <c r="F102" s="96">
        <v>1.2594616833894179E-5</v>
      </c>
      <c r="G102" s="85">
        <v>-0.50446066209250096</v>
      </c>
      <c r="H102" s="85">
        <v>-0.19654816621011151</v>
      </c>
      <c r="I102" s="99" t="s">
        <v>2320</v>
      </c>
    </row>
    <row r="103" spans="2:9" x14ac:dyDescent="0.2">
      <c r="B103" s="100" t="s">
        <v>2324</v>
      </c>
    </row>
    <row r="106" spans="2:9" x14ac:dyDescent="0.2">
      <c r="B106" t="s">
        <v>2334</v>
      </c>
    </row>
    <row r="108" spans="2:9" x14ac:dyDescent="0.2">
      <c r="B108" t="s">
        <v>2557</v>
      </c>
    </row>
    <row r="111" spans="2:9" x14ac:dyDescent="0.2">
      <c r="B111" t="s">
        <v>2335</v>
      </c>
    </row>
    <row r="112" spans="2:9" ht="17" thickBot="1" x14ac:dyDescent="0.25"/>
    <row r="113" spans="2:9" ht="32" customHeight="1" x14ac:dyDescent="0.2">
      <c r="B113" s="78" t="s">
        <v>2313</v>
      </c>
      <c r="C113" s="79" t="s">
        <v>868</v>
      </c>
      <c r="D113" s="79" t="s">
        <v>2326</v>
      </c>
      <c r="E113" s="79" t="s">
        <v>2327</v>
      </c>
      <c r="F113" s="79" t="s">
        <v>2328</v>
      </c>
      <c r="G113" s="79" t="s">
        <v>2329</v>
      </c>
      <c r="H113" s="79" t="s">
        <v>2330</v>
      </c>
      <c r="I113" s="79" t="s">
        <v>2317</v>
      </c>
    </row>
    <row r="114" spans="2:9" x14ac:dyDescent="0.2">
      <c r="B114" s="86" t="s">
        <v>3</v>
      </c>
      <c r="C114" s="87">
        <v>-1.6777927791425097E-2</v>
      </c>
      <c r="D114" s="87">
        <v>2.7056265957496592E-2</v>
      </c>
      <c r="E114" s="87">
        <v>-0.62011246554798027</v>
      </c>
      <c r="F114" s="92">
        <v>0.53597238235502886</v>
      </c>
      <c r="G114" s="87">
        <v>-7.0168204424813113E-2</v>
      </c>
      <c r="H114" s="87">
        <v>3.6612348841962926E-2</v>
      </c>
      <c r="I114" s="97" t="s">
        <v>2331</v>
      </c>
    </row>
    <row r="115" spans="2:9" x14ac:dyDescent="0.2">
      <c r="B115" s="77" t="s">
        <v>958</v>
      </c>
      <c r="C115" s="84">
        <v>-0.19293846006553855</v>
      </c>
      <c r="D115" s="84">
        <v>9.6677310447001466E-2</v>
      </c>
      <c r="E115" s="84">
        <v>-1.9956953619568003</v>
      </c>
      <c r="F115" s="95">
        <v>4.7483598351184764E-2</v>
      </c>
      <c r="G115" s="84">
        <v>-0.38371232209978534</v>
      </c>
      <c r="H115" s="84">
        <v>-2.1645980312917923E-3</v>
      </c>
      <c r="I115" s="98" t="s">
        <v>2332</v>
      </c>
    </row>
    <row r="116" spans="2:9" x14ac:dyDescent="0.2">
      <c r="B116" s="77" t="s">
        <v>10</v>
      </c>
      <c r="C116" s="84">
        <v>3.9191965414225342E-3</v>
      </c>
      <c r="D116" s="84">
        <v>2.607276554118897E-2</v>
      </c>
      <c r="E116" s="84">
        <v>0.15031763835068074</v>
      </c>
      <c r="F116" s="93">
        <v>0.88068326588448653</v>
      </c>
      <c r="G116" s="84">
        <v>-4.7530333376280313E-2</v>
      </c>
      <c r="H116" s="84">
        <v>5.5368726459125377E-2</v>
      </c>
      <c r="I116" s="98" t="s">
        <v>2331</v>
      </c>
    </row>
    <row r="117" spans="2:9" x14ac:dyDescent="0.2">
      <c r="B117" s="77" t="s">
        <v>16</v>
      </c>
      <c r="C117" s="84">
        <v>0.19010291128820217</v>
      </c>
      <c r="D117" s="84">
        <v>7.1418054066908029E-2</v>
      </c>
      <c r="E117" s="84">
        <v>2.6618326944347181</v>
      </c>
      <c r="F117" s="95">
        <v>8.4790237190541795E-3</v>
      </c>
      <c r="G117" s="84">
        <v>4.9173277123588627E-2</v>
      </c>
      <c r="H117" s="84">
        <v>0.33103254545281569</v>
      </c>
      <c r="I117" s="98" t="s">
        <v>2333</v>
      </c>
    </row>
    <row r="118" spans="2:9" x14ac:dyDescent="0.2">
      <c r="B118" s="77" t="s">
        <v>27</v>
      </c>
      <c r="C118" s="84">
        <v>-0.43119770850305089</v>
      </c>
      <c r="D118" s="84">
        <v>4.8902349958183995E-2</v>
      </c>
      <c r="E118" s="84">
        <v>-8.8175253105784197</v>
      </c>
      <c r="F118" s="95">
        <v>1.1102230246251565E-15</v>
      </c>
      <c r="G118" s="84">
        <v>-0.52769698140315258</v>
      </c>
      <c r="H118" s="84">
        <v>-0.33469843560294921</v>
      </c>
      <c r="I118" s="98" t="s">
        <v>2320</v>
      </c>
    </row>
    <row r="119" spans="2:9" x14ac:dyDescent="0.2">
      <c r="B119" s="77" t="s">
        <v>19</v>
      </c>
      <c r="C119" s="84">
        <v>0.41826558058720209</v>
      </c>
      <c r="D119" s="84">
        <v>5.8759292532462683E-2</v>
      </c>
      <c r="E119" s="84">
        <v>7.1182882325569761</v>
      </c>
      <c r="F119" s="95">
        <v>2.549715993893642E-11</v>
      </c>
      <c r="G119" s="84">
        <v>0.3023155493442129</v>
      </c>
      <c r="H119" s="84">
        <v>0.53421561183019128</v>
      </c>
      <c r="I119" s="98" t="s">
        <v>2320</v>
      </c>
    </row>
    <row r="120" spans="2:9" x14ac:dyDescent="0.2">
      <c r="B120" s="77" t="s">
        <v>2554</v>
      </c>
      <c r="C120" s="84">
        <v>-7.9067120962245663E-2</v>
      </c>
      <c r="D120" s="84">
        <v>6.7152954315610969E-2</v>
      </c>
      <c r="E120" s="84">
        <v>-1.177418354383033</v>
      </c>
      <c r="F120" s="93">
        <v>0.24059170901099036</v>
      </c>
      <c r="G120" s="84">
        <v>-0.21158041061174881</v>
      </c>
      <c r="H120" s="84">
        <v>5.3446168687257489E-2</v>
      </c>
      <c r="I120" s="98" t="s">
        <v>2331</v>
      </c>
    </row>
    <row r="121" spans="2:9" x14ac:dyDescent="0.2">
      <c r="B121" s="77" t="s">
        <v>31</v>
      </c>
      <c r="C121" s="84">
        <v>-2.9030448644964707E-2</v>
      </c>
      <c r="D121" s="84">
        <v>3.2393304904983031E-2</v>
      </c>
      <c r="E121" s="84">
        <v>-0.89618668827146997</v>
      </c>
      <c r="F121" s="93">
        <v>0.371356699763568</v>
      </c>
      <c r="G121" s="84">
        <v>-9.295233323405129E-2</v>
      </c>
      <c r="H121" s="84">
        <v>3.4891435944121876E-2</v>
      </c>
      <c r="I121" s="98" t="s">
        <v>2331</v>
      </c>
    </row>
    <row r="122" spans="2:9" x14ac:dyDescent="0.2">
      <c r="B122" s="77" t="s">
        <v>28</v>
      </c>
      <c r="C122" s="84">
        <v>-4.510903246308768E-2</v>
      </c>
      <c r="D122" s="84">
        <v>2.9746127535988015E-2</v>
      </c>
      <c r="E122" s="84">
        <v>-1.5164673925543091</v>
      </c>
      <c r="F122" s="93">
        <v>0.13116521459613129</v>
      </c>
      <c r="G122" s="84">
        <v>-0.10380722756559423</v>
      </c>
      <c r="H122" s="84">
        <v>1.3589162639418867E-2</v>
      </c>
      <c r="I122" s="98" t="s">
        <v>2331</v>
      </c>
    </row>
    <row r="123" spans="2:9" x14ac:dyDescent="0.2">
      <c r="B123" s="77" t="s">
        <v>960</v>
      </c>
      <c r="C123" s="84">
        <v>6.8681353747817281E-2</v>
      </c>
      <c r="D123" s="84">
        <v>4.3709754892668165E-2</v>
      </c>
      <c r="E123" s="84">
        <v>1.5713049390569296</v>
      </c>
      <c r="F123" s="93">
        <v>0.11787777714447878</v>
      </c>
      <c r="G123" s="84">
        <v>-1.7571343093763611E-2</v>
      </c>
      <c r="H123" s="84">
        <v>0.15493405058939819</v>
      </c>
      <c r="I123" s="98" t="s">
        <v>2331</v>
      </c>
    </row>
    <row r="124" spans="2:9" x14ac:dyDescent="0.2">
      <c r="B124" s="77" t="s">
        <v>961</v>
      </c>
      <c r="C124" s="84">
        <v>5.0916008431797846E-2</v>
      </c>
      <c r="D124" s="84">
        <v>3.2931046866876708E-2</v>
      </c>
      <c r="E124" s="84">
        <v>1.546139988735405</v>
      </c>
      <c r="F124" s="93">
        <v>0.12383690151952687</v>
      </c>
      <c r="G124" s="84">
        <v>-1.4067005292698095E-2</v>
      </c>
      <c r="H124" s="84">
        <v>0.11589902215629379</v>
      </c>
      <c r="I124" s="98" t="s">
        <v>2331</v>
      </c>
    </row>
    <row r="125" spans="2:9" x14ac:dyDescent="0.2">
      <c r="B125" s="77" t="s">
        <v>1320</v>
      </c>
      <c r="C125" s="84">
        <v>-1.3394160720483652E-2</v>
      </c>
      <c r="D125" s="84">
        <v>2.732954733967834E-2</v>
      </c>
      <c r="E125" s="84">
        <v>-0.49009815471906376</v>
      </c>
      <c r="F125" s="93">
        <v>0.62466460608603702</v>
      </c>
      <c r="G125" s="84">
        <v>-6.7323704990298633E-2</v>
      </c>
      <c r="H125" s="84">
        <v>4.0535383549331325E-2</v>
      </c>
      <c r="I125" s="98" t="s">
        <v>2331</v>
      </c>
    </row>
    <row r="126" spans="2:9" x14ac:dyDescent="0.2">
      <c r="B126" s="77" t="s">
        <v>1321</v>
      </c>
      <c r="C126" s="84">
        <v>0.19295525538381317</v>
      </c>
      <c r="D126" s="84">
        <v>3.4447708821352591E-2</v>
      </c>
      <c r="E126" s="84">
        <v>5.6013959124099673</v>
      </c>
      <c r="F126" s="95">
        <v>7.8995897379030566E-8</v>
      </c>
      <c r="G126" s="84">
        <v>0.12497940438324934</v>
      </c>
      <c r="H126" s="84">
        <v>0.260931106384377</v>
      </c>
      <c r="I126" s="98" t="s">
        <v>2320</v>
      </c>
    </row>
    <row r="127" spans="2:9" x14ac:dyDescent="0.2">
      <c r="B127" s="77" t="s">
        <v>2553</v>
      </c>
      <c r="C127" s="84">
        <v>-1.6837272207525417E-2</v>
      </c>
      <c r="D127" s="84">
        <v>4.4208300362269526E-2</v>
      </c>
      <c r="E127" s="84">
        <v>-0.38086223785014656</v>
      </c>
      <c r="F127" s="93">
        <v>0.70375710141451586</v>
      </c>
      <c r="G127" s="84">
        <v>-0.10407375153328773</v>
      </c>
      <c r="H127" s="84">
        <v>7.0399207118236898E-2</v>
      </c>
      <c r="I127" s="98" t="s">
        <v>2331</v>
      </c>
    </row>
    <row r="128" spans="2:9" ht="17" thickBot="1" x14ac:dyDescent="0.25">
      <c r="B128" s="80" t="s">
        <v>1423</v>
      </c>
      <c r="C128" s="85">
        <v>-0.3505044141513059</v>
      </c>
      <c r="D128" s="85">
        <v>7.8019471948387167E-2</v>
      </c>
      <c r="E128" s="85">
        <v>-4.492524819742151</v>
      </c>
      <c r="F128" s="96">
        <v>1.2594616833894179E-5</v>
      </c>
      <c r="G128" s="85">
        <v>-0.50446066209250051</v>
      </c>
      <c r="H128" s="85">
        <v>-0.19654816621011131</v>
      </c>
      <c r="I128" s="99" t="s">
        <v>2320</v>
      </c>
    </row>
    <row r="129" spans="2:2" x14ac:dyDescent="0.2">
      <c r="B129" s="100" t="s">
        <v>2324</v>
      </c>
    </row>
    <row r="147" spans="2:13" x14ac:dyDescent="0.2">
      <c r="F147" t="s">
        <v>2336</v>
      </c>
    </row>
    <row r="150" spans="2:13" x14ac:dyDescent="0.2">
      <c r="B150" t="s">
        <v>2337</v>
      </c>
    </row>
    <row r="151" spans="2:13" ht="17" thickBot="1" x14ac:dyDescent="0.25"/>
    <row r="152" spans="2:13" ht="170" x14ac:dyDescent="0.2">
      <c r="B152" s="78" t="s">
        <v>2285</v>
      </c>
      <c r="C152" s="79" t="s">
        <v>2338</v>
      </c>
      <c r="D152" s="79" t="s">
        <v>959</v>
      </c>
      <c r="E152" s="79" t="s">
        <v>2339</v>
      </c>
      <c r="F152" s="79" t="s">
        <v>2282</v>
      </c>
      <c r="G152" s="79" t="s">
        <v>2340</v>
      </c>
      <c r="H152" s="79" t="s">
        <v>2341</v>
      </c>
      <c r="I152" s="79" t="s">
        <v>2342</v>
      </c>
      <c r="J152" s="79" t="s">
        <v>2343</v>
      </c>
      <c r="K152" s="79" t="s">
        <v>2344</v>
      </c>
      <c r="L152" s="79" t="s">
        <v>2345</v>
      </c>
      <c r="M152" s="79" t="s">
        <v>2346</v>
      </c>
    </row>
    <row r="153" spans="2:13" x14ac:dyDescent="0.2">
      <c r="B153" s="86" t="s">
        <v>2347</v>
      </c>
      <c r="C153" s="101">
        <v>1</v>
      </c>
      <c r="D153" s="87">
        <v>1.65759438584418</v>
      </c>
      <c r="E153" s="87">
        <v>1.2290139293138269</v>
      </c>
      <c r="F153" s="87">
        <v>0.42858045653035304</v>
      </c>
      <c r="G153" s="87">
        <v>1.2872990099965917</v>
      </c>
      <c r="H153" s="87">
        <v>7.008319525291927E-2</v>
      </c>
      <c r="I153" s="87">
        <v>1.0907183793002686</v>
      </c>
      <c r="J153" s="87">
        <v>1.3673094793273852</v>
      </c>
      <c r="K153" s="87">
        <v>0.34022645057883538</v>
      </c>
      <c r="L153" s="87">
        <v>0.55764322565001445</v>
      </c>
      <c r="M153" s="87">
        <v>1.9003846329776395</v>
      </c>
    </row>
    <row r="154" spans="2:13" x14ac:dyDescent="0.2">
      <c r="B154" s="77" t="s">
        <v>2348</v>
      </c>
      <c r="C154" s="82">
        <v>1</v>
      </c>
      <c r="D154" s="84">
        <v>-5.6032492854767302E-2</v>
      </c>
      <c r="E154" s="84">
        <v>-0.60521897743934672</v>
      </c>
      <c r="F154" s="84">
        <v>0.54918648458457942</v>
      </c>
      <c r="G154" s="84">
        <v>1.6495554268447343</v>
      </c>
      <c r="H154" s="84">
        <v>6.5203337325948837E-2</v>
      </c>
      <c r="I154" s="84">
        <v>-0.73388507728923991</v>
      </c>
      <c r="J154" s="84">
        <v>-0.47655287758945353</v>
      </c>
      <c r="K154" s="84">
        <v>0.33925485790929416</v>
      </c>
      <c r="L154" s="84">
        <v>-1.2746724320088729</v>
      </c>
      <c r="M154" s="84">
        <v>6.423447713017949E-2</v>
      </c>
    </row>
    <row r="155" spans="2:13" x14ac:dyDescent="0.2">
      <c r="B155" s="77" t="s">
        <v>2349</v>
      </c>
      <c r="C155" s="82">
        <v>1</v>
      </c>
      <c r="D155" s="84">
        <v>-0.41952910348787797</v>
      </c>
      <c r="E155" s="84">
        <v>-0.1799018929738854</v>
      </c>
      <c r="F155" s="84">
        <v>-0.23962721051399258</v>
      </c>
      <c r="G155" s="84">
        <v>-0.71975253692199304</v>
      </c>
      <c r="H155" s="84">
        <v>0.10641428776769245</v>
      </c>
      <c r="I155" s="84">
        <v>-0.38988978526424284</v>
      </c>
      <c r="J155" s="84">
        <v>3.0085999316472045E-2</v>
      </c>
      <c r="K155" s="84">
        <v>0.34952308086551187</v>
      </c>
      <c r="L155" s="84">
        <v>-0.86961768769881165</v>
      </c>
      <c r="M155" s="84">
        <v>0.50981390175104091</v>
      </c>
    </row>
    <row r="156" spans="2:13" x14ac:dyDescent="0.2">
      <c r="B156" s="77" t="s">
        <v>2350</v>
      </c>
      <c r="C156" s="82">
        <v>1</v>
      </c>
      <c r="D156" s="84">
        <v>-0.76591263603660498</v>
      </c>
      <c r="E156" s="84">
        <v>-0.68929860152771072</v>
      </c>
      <c r="F156" s="84">
        <v>-7.6614034508894258E-2</v>
      </c>
      <c r="G156" s="84">
        <v>-0.23012055093127992</v>
      </c>
      <c r="H156" s="84">
        <v>5.9102499744120421E-2</v>
      </c>
      <c r="I156" s="84">
        <v>-0.80592588542639765</v>
      </c>
      <c r="J156" s="84">
        <v>-0.57267131762902379</v>
      </c>
      <c r="K156" s="84">
        <v>0.33813531151392284</v>
      </c>
      <c r="L156" s="84">
        <v>-1.356542849111813</v>
      </c>
      <c r="M156" s="84">
        <v>-2.205435394360844E-2</v>
      </c>
    </row>
    <row r="157" spans="2:13" x14ac:dyDescent="0.2">
      <c r="B157" s="77" t="s">
        <v>2351</v>
      </c>
      <c r="C157" s="82">
        <v>1</v>
      </c>
      <c r="D157" s="84">
        <v>1.5641238288242401</v>
      </c>
      <c r="E157" s="84">
        <v>1.3241646654141741</v>
      </c>
      <c r="F157" s="84">
        <v>0.23995916341006596</v>
      </c>
      <c r="G157" s="84">
        <v>0.72074960206570071</v>
      </c>
      <c r="H157" s="84">
        <v>8.1086237939906172E-2</v>
      </c>
      <c r="I157" s="84">
        <v>1.1641567514775948</v>
      </c>
      <c r="J157" s="84">
        <v>1.4841725793507534</v>
      </c>
      <c r="K157" s="84">
        <v>0.34266216803122718</v>
      </c>
      <c r="L157" s="84">
        <v>0.6479875472662544</v>
      </c>
      <c r="M157" s="84">
        <v>2.000341783562094</v>
      </c>
    </row>
    <row r="158" spans="2:13" x14ac:dyDescent="0.2">
      <c r="B158" s="77" t="s">
        <v>2352</v>
      </c>
      <c r="C158" s="82">
        <v>1</v>
      </c>
      <c r="D158" s="84">
        <v>6.1671171540715997E-2</v>
      </c>
      <c r="E158" s="84">
        <v>-0.35387310648510506</v>
      </c>
      <c r="F158" s="84">
        <v>0.41554427802582106</v>
      </c>
      <c r="G158" s="84">
        <v>1.2481430955648418</v>
      </c>
      <c r="H158" s="84">
        <v>5.4399408258633604E-2</v>
      </c>
      <c r="I158" s="84">
        <v>-0.46121975439962731</v>
      </c>
      <c r="J158" s="84">
        <v>-0.24652645857058281</v>
      </c>
      <c r="K158" s="84">
        <v>0.33734504448043012</v>
      </c>
      <c r="L158" s="84">
        <v>-1.0195579158378303</v>
      </c>
      <c r="M158" s="84">
        <v>0.31181170286762028</v>
      </c>
    </row>
    <row r="159" spans="2:13" x14ac:dyDescent="0.2">
      <c r="B159" s="77" t="s">
        <v>2353</v>
      </c>
      <c r="C159" s="82">
        <v>1</v>
      </c>
      <c r="D159" s="84">
        <v>0.20014607082951999</v>
      </c>
      <c r="E159" s="84">
        <v>-0.48523872432338888</v>
      </c>
      <c r="F159" s="84">
        <v>0.68538479515290884</v>
      </c>
      <c r="G159" s="84">
        <v>2.0586453601030459</v>
      </c>
      <c r="H159" s="84">
        <v>6.5171666198696854E-2</v>
      </c>
      <c r="I159" s="84">
        <v>-0.61384232736577982</v>
      </c>
      <c r="J159" s="84">
        <v>-0.35663512128099789</v>
      </c>
      <c r="K159" s="84">
        <v>0.33924877227740746</v>
      </c>
      <c r="L159" s="84">
        <v>-1.1546801700824447</v>
      </c>
      <c r="M159" s="84">
        <v>0.18420272143566696</v>
      </c>
    </row>
    <row r="160" spans="2:13" x14ac:dyDescent="0.2">
      <c r="B160" s="77" t="s">
        <v>2354</v>
      </c>
      <c r="C160" s="82">
        <v>1</v>
      </c>
      <c r="D160" s="84">
        <v>-0.91457686844535202</v>
      </c>
      <c r="E160" s="84">
        <v>-0.60687787326741982</v>
      </c>
      <c r="F160" s="84">
        <v>-0.3076989951779322</v>
      </c>
      <c r="G160" s="84">
        <v>-0.9242152922142064</v>
      </c>
      <c r="H160" s="84">
        <v>9.1418603709764776E-2</v>
      </c>
      <c r="I160" s="84">
        <v>-0.78727470072209871</v>
      </c>
      <c r="J160" s="84">
        <v>-0.42648104581274093</v>
      </c>
      <c r="K160" s="84">
        <v>0.34525316004470824</v>
      </c>
      <c r="L160" s="84">
        <v>-1.2881678100345815</v>
      </c>
      <c r="M160" s="84">
        <v>7.4412063499741832E-2</v>
      </c>
    </row>
    <row r="161" spans="2:13" x14ac:dyDescent="0.2">
      <c r="B161" s="77" t="s">
        <v>2355</v>
      </c>
      <c r="C161" s="82">
        <v>1</v>
      </c>
      <c r="D161" s="84">
        <v>-0.74494511681656705</v>
      </c>
      <c r="E161" s="84">
        <v>-0.73336691109383167</v>
      </c>
      <c r="F161" s="84">
        <v>-1.157820572273538E-2</v>
      </c>
      <c r="G161" s="84">
        <v>-3.4776697204247226E-2</v>
      </c>
      <c r="H161" s="84">
        <v>8.5226293989298124E-2</v>
      </c>
      <c r="I161" s="84">
        <v>-0.90154442012908431</v>
      </c>
      <c r="J161" s="84">
        <v>-0.56518940205857904</v>
      </c>
      <c r="K161" s="84">
        <v>0.34366539628505538</v>
      </c>
      <c r="L161" s="84">
        <v>-1.4115237050064138</v>
      </c>
      <c r="M161" s="84">
        <v>-5.5210117181249574E-2</v>
      </c>
    </row>
    <row r="162" spans="2:13" x14ac:dyDescent="0.2">
      <c r="B162" s="77" t="s">
        <v>2356</v>
      </c>
      <c r="C162" s="82">
        <v>1</v>
      </c>
      <c r="D162" s="84">
        <v>-1.0184330429119499</v>
      </c>
      <c r="E162" s="84">
        <v>-0.93293723243744553</v>
      </c>
      <c r="F162" s="84">
        <v>-8.5495810474504386E-2</v>
      </c>
      <c r="G162" s="84">
        <v>-0.25679815891206215</v>
      </c>
      <c r="H162" s="84">
        <v>5.0978521345077819E-2</v>
      </c>
      <c r="I162" s="84">
        <v>-1.0335334256168909</v>
      </c>
      <c r="J162" s="84">
        <v>-0.83234103925800007</v>
      </c>
      <c r="K162" s="84">
        <v>0.33681032207333617</v>
      </c>
      <c r="L162" s="84">
        <v>-1.5975668711586555</v>
      </c>
      <c r="M162" s="84">
        <v>-0.26830759371623547</v>
      </c>
    </row>
    <row r="163" spans="2:13" x14ac:dyDescent="0.2">
      <c r="B163" s="77" t="s">
        <v>2357</v>
      </c>
      <c r="C163" s="82">
        <v>1</v>
      </c>
      <c r="D163" s="84">
        <v>-0.78648758660320806</v>
      </c>
      <c r="E163" s="84">
        <v>-0.2985513404882148</v>
      </c>
      <c r="F163" s="84">
        <v>-0.48793624611499326</v>
      </c>
      <c r="G163" s="84">
        <v>-1.4655821024839459</v>
      </c>
      <c r="H163" s="84">
        <v>6.431950496615671E-2</v>
      </c>
      <c r="I163" s="84">
        <v>-0.42547336913992528</v>
      </c>
      <c r="J163" s="84">
        <v>-0.17162931183650432</v>
      </c>
      <c r="K163" s="84">
        <v>0.33908609841116366</v>
      </c>
      <c r="L163" s="84">
        <v>-0.96767178102306772</v>
      </c>
      <c r="M163" s="84">
        <v>0.37056910004663807</v>
      </c>
    </row>
    <row r="164" spans="2:13" x14ac:dyDescent="0.2">
      <c r="B164" s="77" t="s">
        <v>2358</v>
      </c>
      <c r="C164" s="82">
        <v>1</v>
      </c>
      <c r="D164" s="84">
        <v>-0.47145719072117898</v>
      </c>
      <c r="E164" s="84">
        <v>-0.54925374507680058</v>
      </c>
      <c r="F164" s="84">
        <v>7.7796554355621605E-2</v>
      </c>
      <c r="G164" s="84">
        <v>0.23367240824254681</v>
      </c>
      <c r="H164" s="84">
        <v>7.7105854030471571E-2</v>
      </c>
      <c r="I164" s="84">
        <v>-0.70140714581611741</v>
      </c>
      <c r="J164" s="84">
        <v>-0.39710034433748376</v>
      </c>
      <c r="K164" s="84">
        <v>0.34174214861849028</v>
      </c>
      <c r="L164" s="84">
        <v>-1.223615383918327</v>
      </c>
      <c r="M164" s="84">
        <v>0.12510789376472575</v>
      </c>
    </row>
    <row r="165" spans="2:13" x14ac:dyDescent="0.2">
      <c r="B165" s="77" t="s">
        <v>2359</v>
      </c>
      <c r="C165" s="82">
        <v>1</v>
      </c>
      <c r="D165" s="84">
        <v>-0.34519592816009098</v>
      </c>
      <c r="E165" s="84">
        <v>-0.41228212271970538</v>
      </c>
      <c r="F165" s="84">
        <v>6.7086194559614398E-2</v>
      </c>
      <c r="G165" s="84">
        <v>0.20150240293309818</v>
      </c>
      <c r="H165" s="84">
        <v>9.4310788478427776E-2</v>
      </c>
      <c r="I165" s="84">
        <v>-0.59838611409406051</v>
      </c>
      <c r="J165" s="84">
        <v>-0.22617813134535028</v>
      </c>
      <c r="K165" s="84">
        <v>0.34603021290060298</v>
      </c>
      <c r="L165" s="84">
        <v>-1.0951054221097862</v>
      </c>
      <c r="M165" s="84">
        <v>0.27054117667037542</v>
      </c>
    </row>
    <row r="166" spans="2:13" x14ac:dyDescent="0.2">
      <c r="B166" s="77" t="s">
        <v>2360</v>
      </c>
      <c r="C166" s="82">
        <v>1</v>
      </c>
      <c r="D166" s="84">
        <v>-4.2185002925886901E-2</v>
      </c>
      <c r="E166" s="84">
        <v>-0.21541273100221217</v>
      </c>
      <c r="F166" s="84">
        <v>0.17322772807632528</v>
      </c>
      <c r="G166" s="84">
        <v>0.52031276615344046</v>
      </c>
      <c r="H166" s="84">
        <v>9.3306982155930598E-2</v>
      </c>
      <c r="I166" s="84">
        <v>-0.39953590590585919</v>
      </c>
      <c r="J166" s="84">
        <v>-3.128955609856518E-2</v>
      </c>
      <c r="K166" s="84">
        <v>0.34575797364003197</v>
      </c>
      <c r="L166" s="84">
        <v>-0.89769881918010319</v>
      </c>
      <c r="M166" s="84">
        <v>0.4668733571756789</v>
      </c>
    </row>
    <row r="167" spans="2:13" x14ac:dyDescent="0.2">
      <c r="B167" s="77" t="s">
        <v>2361</v>
      </c>
      <c r="C167" s="82">
        <v>1</v>
      </c>
      <c r="D167" s="84">
        <v>3.05143192007351E-2</v>
      </c>
      <c r="E167" s="84">
        <v>-0.32265783618184729</v>
      </c>
      <c r="F167" s="84">
        <v>0.3531721553825824</v>
      </c>
      <c r="G167" s="84">
        <v>1.0608000412873757</v>
      </c>
      <c r="H167" s="84">
        <v>5.349762930250819E-2</v>
      </c>
      <c r="I167" s="84">
        <v>-0.42822499878212339</v>
      </c>
      <c r="J167" s="84">
        <v>-0.21709067358157119</v>
      </c>
      <c r="K167" s="84">
        <v>0.33720080035136701</v>
      </c>
      <c r="L167" s="84">
        <v>-0.9880580078108927</v>
      </c>
      <c r="M167" s="84">
        <v>0.34274233544719812</v>
      </c>
    </row>
    <row r="168" spans="2:13" x14ac:dyDescent="0.2">
      <c r="B168" s="77" t="s">
        <v>2362</v>
      </c>
      <c r="C168" s="82">
        <v>1</v>
      </c>
      <c r="D168" s="84">
        <v>-0.83653817472945502</v>
      </c>
      <c r="E168" s="84">
        <v>-0.87346517466480589</v>
      </c>
      <c r="F168" s="84">
        <v>3.6926999935350868E-2</v>
      </c>
      <c r="G168" s="84">
        <v>0.11091520794895315</v>
      </c>
      <c r="H168" s="84">
        <v>7.7953548765098621E-2</v>
      </c>
      <c r="I168" s="84">
        <v>-1.027291336030201</v>
      </c>
      <c r="J168" s="84">
        <v>-0.71963901329941071</v>
      </c>
      <c r="K168" s="84">
        <v>0.341934407718332</v>
      </c>
      <c r="L168" s="84">
        <v>-1.5482061994327552</v>
      </c>
      <c r="M168" s="84">
        <v>-0.19872414989685649</v>
      </c>
    </row>
    <row r="169" spans="2:13" x14ac:dyDescent="0.2">
      <c r="B169" s="77" t="s">
        <v>2363</v>
      </c>
      <c r="C169" s="82">
        <v>1</v>
      </c>
      <c r="D169" s="84">
        <v>-0.94227184830311295</v>
      </c>
      <c r="E169" s="84">
        <v>-1.0498086591251163</v>
      </c>
      <c r="F169" s="84">
        <v>0.10753681082200339</v>
      </c>
      <c r="G169" s="84">
        <v>0.3230012661567821</v>
      </c>
      <c r="H169" s="84">
        <v>5.6734611419836205E-2</v>
      </c>
      <c r="I169" s="84">
        <v>-1.1617633761267634</v>
      </c>
      <c r="J169" s="84">
        <v>-0.93785394212346918</v>
      </c>
      <c r="K169" s="84">
        <v>0.33772947687398225</v>
      </c>
      <c r="L169" s="84">
        <v>-1.7162520710089828</v>
      </c>
      <c r="M169" s="84">
        <v>-0.38336524724124987</v>
      </c>
    </row>
    <row r="170" spans="2:13" x14ac:dyDescent="0.2">
      <c r="B170" s="77" t="s">
        <v>2364</v>
      </c>
      <c r="C170" s="82">
        <v>1</v>
      </c>
      <c r="D170" s="84">
        <v>0.508252721747109</v>
      </c>
      <c r="E170" s="84">
        <v>0.23279185425464208</v>
      </c>
      <c r="F170" s="84">
        <v>0.2754608674924669</v>
      </c>
      <c r="G170" s="84">
        <v>0.82738374233530032</v>
      </c>
      <c r="H170" s="84">
        <v>6.5609635279288314E-2</v>
      </c>
      <c r="I170" s="84">
        <v>0.10332400444566539</v>
      </c>
      <c r="J170" s="84">
        <v>0.36225970406361874</v>
      </c>
      <c r="K170" s="84">
        <v>0.33933318089761738</v>
      </c>
      <c r="L170" s="84">
        <v>-0.43681615549333697</v>
      </c>
      <c r="M170" s="84">
        <v>0.90239986400262118</v>
      </c>
    </row>
    <row r="171" spans="2:13" x14ac:dyDescent="0.2">
      <c r="B171" s="77" t="s">
        <v>2365</v>
      </c>
      <c r="C171" s="82">
        <v>1</v>
      </c>
      <c r="D171" s="84">
        <v>1.4118014396065499</v>
      </c>
      <c r="E171" s="84">
        <v>1.4323207262324611</v>
      </c>
      <c r="F171" s="84">
        <v>-2.0519286625911182E-2</v>
      </c>
      <c r="G171" s="84">
        <v>-6.1632435536642445E-2</v>
      </c>
      <c r="H171" s="84">
        <v>7.2513072390562733E-2</v>
      </c>
      <c r="I171" s="84">
        <v>1.2892302864596237</v>
      </c>
      <c r="J171" s="84">
        <v>1.5754111660052985</v>
      </c>
      <c r="K171" s="84">
        <v>0.34073527713480578</v>
      </c>
      <c r="L171" s="84">
        <v>0.75994595236086948</v>
      </c>
      <c r="M171" s="84">
        <v>2.1046955001040528</v>
      </c>
    </row>
    <row r="172" spans="2:13" x14ac:dyDescent="0.2">
      <c r="B172" s="77" t="s">
        <v>2366</v>
      </c>
      <c r="C172" s="82">
        <v>1</v>
      </c>
      <c r="D172" s="84">
        <v>0.100798120202541</v>
      </c>
      <c r="E172" s="84">
        <v>-9.1998785266606126E-3</v>
      </c>
      <c r="F172" s="84">
        <v>0.10999799872920162</v>
      </c>
      <c r="G172" s="84">
        <v>0.33039377486331822</v>
      </c>
      <c r="H172" s="84">
        <v>7.4539904524417666E-2</v>
      </c>
      <c r="I172" s="84">
        <v>-0.15628987716271842</v>
      </c>
      <c r="J172" s="84">
        <v>0.13789012010939716</v>
      </c>
      <c r="K172" s="84">
        <v>0.34117236227913189</v>
      </c>
      <c r="L172" s="84">
        <v>-0.68243715488860235</v>
      </c>
      <c r="M172" s="84">
        <v>0.66403739783528115</v>
      </c>
    </row>
    <row r="173" spans="2:13" x14ac:dyDescent="0.2">
      <c r="B173" s="77" t="s">
        <v>2367</v>
      </c>
      <c r="C173" s="82">
        <v>1</v>
      </c>
      <c r="D173" s="84">
        <v>0.33340426850333499</v>
      </c>
      <c r="E173" s="84">
        <v>0.31604395986367695</v>
      </c>
      <c r="F173" s="84">
        <v>1.736030863965804E-2</v>
      </c>
      <c r="G173" s="84">
        <v>5.2144020532313623E-2</v>
      </c>
      <c r="H173" s="84">
        <v>4.9386211704864173E-2</v>
      </c>
      <c r="I173" s="84">
        <v>0.21858987994962326</v>
      </c>
      <c r="J173" s="84">
        <v>0.41349803977773064</v>
      </c>
      <c r="K173" s="84">
        <v>0.33657299553465597</v>
      </c>
      <c r="L173" s="84">
        <v>-0.34811736110916069</v>
      </c>
      <c r="M173" s="84">
        <v>0.98020528083651459</v>
      </c>
    </row>
    <row r="174" spans="2:13" x14ac:dyDescent="0.2">
      <c r="B174" s="77" t="s">
        <v>2368</v>
      </c>
      <c r="C174" s="82">
        <v>1</v>
      </c>
      <c r="D174" s="84">
        <v>-0.65839830476106498</v>
      </c>
      <c r="E174" s="84">
        <v>-0.46804746261853292</v>
      </c>
      <c r="F174" s="84">
        <v>-0.19035084214253206</v>
      </c>
      <c r="G174" s="84">
        <v>-0.5717443409012396</v>
      </c>
      <c r="H174" s="84">
        <v>7.9370455926607048E-2</v>
      </c>
      <c r="I174" s="84">
        <v>-0.62466961458498149</v>
      </c>
      <c r="J174" s="84">
        <v>-0.31142531065208429</v>
      </c>
      <c r="K174" s="84">
        <v>0.34226021195957229</v>
      </c>
      <c r="L174" s="84">
        <v>-1.1434313986660904</v>
      </c>
      <c r="M174" s="84">
        <v>0.20733647342902461</v>
      </c>
    </row>
    <row r="175" spans="2:13" x14ac:dyDescent="0.2">
      <c r="B175" s="77" t="s">
        <v>2369</v>
      </c>
      <c r="C175" s="82">
        <v>1</v>
      </c>
      <c r="D175" s="84">
        <v>0.87521120486243997</v>
      </c>
      <c r="E175" s="84">
        <v>0.75615272397882127</v>
      </c>
      <c r="F175" s="84">
        <v>0.1190584808836187</v>
      </c>
      <c r="G175" s="84">
        <v>0.35760815090346054</v>
      </c>
      <c r="H175" s="84">
        <v>9.7351681668513837E-2</v>
      </c>
      <c r="I175" s="84">
        <v>0.56404812154873785</v>
      </c>
      <c r="J175" s="84">
        <v>0.9482573264089047</v>
      </c>
      <c r="K175" s="84">
        <v>0.34687134984068885</v>
      </c>
      <c r="L175" s="84">
        <v>7.1669604494264294E-2</v>
      </c>
      <c r="M175" s="84">
        <v>1.4406358434633781</v>
      </c>
    </row>
    <row r="176" spans="2:13" x14ac:dyDescent="0.2">
      <c r="B176" s="77" t="s">
        <v>2370</v>
      </c>
      <c r="C176" s="82">
        <v>1</v>
      </c>
      <c r="D176" s="84">
        <v>8.2442406434036705E-2</v>
      </c>
      <c r="E176" s="84">
        <v>-0.19286336662716616</v>
      </c>
      <c r="F176" s="84">
        <v>0.27530577306120285</v>
      </c>
      <c r="G176" s="84">
        <v>0.82691789536355897</v>
      </c>
      <c r="H176" s="84">
        <v>9.0053832134366144E-2</v>
      </c>
      <c r="I176" s="84">
        <v>-0.37056708291615847</v>
      </c>
      <c r="J176" s="84">
        <v>-1.5159650338173819E-2</v>
      </c>
      <c r="K176" s="84">
        <v>0.34489429699358398</v>
      </c>
      <c r="L176" s="84">
        <v>-0.87344515698553948</v>
      </c>
      <c r="M176" s="84">
        <v>0.48771842373120711</v>
      </c>
    </row>
    <row r="177" spans="2:13" x14ac:dyDescent="0.2">
      <c r="B177" s="77" t="s">
        <v>2371</v>
      </c>
      <c r="C177" s="82">
        <v>1</v>
      </c>
      <c r="D177" s="84">
        <v>-0.20672401883696101</v>
      </c>
      <c r="E177" s="84">
        <v>-0.24860554393268208</v>
      </c>
      <c r="F177" s="84">
        <v>4.1881525095721073E-2</v>
      </c>
      <c r="G177" s="84">
        <v>0.12579679024409934</v>
      </c>
      <c r="H177" s="84">
        <v>7.5299272825952168E-2</v>
      </c>
      <c r="I177" s="84">
        <v>-0.39719400816444489</v>
      </c>
      <c r="J177" s="84">
        <v>-0.10001707970091928</v>
      </c>
      <c r="K177" s="84">
        <v>0.34133907468195179</v>
      </c>
      <c r="L177" s="84">
        <v>-0.92217179478499711</v>
      </c>
      <c r="M177" s="84">
        <v>0.42496070691963295</v>
      </c>
    </row>
    <row r="178" spans="2:13" x14ac:dyDescent="0.2">
      <c r="B178" s="77" t="s">
        <v>2372</v>
      </c>
      <c r="C178" s="82">
        <v>1</v>
      </c>
      <c r="D178" s="84">
        <v>-0.54415651284780098</v>
      </c>
      <c r="E178" s="84">
        <v>-0.30671025292519122</v>
      </c>
      <c r="F178" s="84">
        <v>-0.23744625992260976</v>
      </c>
      <c r="G178" s="84">
        <v>-0.71320175866236946</v>
      </c>
      <c r="H178" s="84">
        <v>6.9322276185122947E-2</v>
      </c>
      <c r="I178" s="84">
        <v>-0.44350427720755348</v>
      </c>
      <c r="J178" s="84">
        <v>-0.16991622864282893</v>
      </c>
      <c r="K178" s="84">
        <v>0.34007052414477257</v>
      </c>
      <c r="L178" s="84">
        <v>-0.97777326610938786</v>
      </c>
      <c r="M178" s="84">
        <v>0.36435276025900548</v>
      </c>
    </row>
    <row r="179" spans="2:13" x14ac:dyDescent="0.2">
      <c r="B179" s="77" t="s">
        <v>2373</v>
      </c>
      <c r="C179" s="82">
        <v>1</v>
      </c>
      <c r="D179" s="84">
        <v>0.86828745989799905</v>
      </c>
      <c r="E179" s="84">
        <v>1.3942576815124501</v>
      </c>
      <c r="F179" s="84">
        <v>-0.52597022161445106</v>
      </c>
      <c r="G179" s="84">
        <v>-1.5798222603368253</v>
      </c>
      <c r="H179" s="84">
        <v>7.3878822494863466E-2</v>
      </c>
      <c r="I179" s="84">
        <v>1.2484721996375265</v>
      </c>
      <c r="J179" s="84">
        <v>1.5400431633873737</v>
      </c>
      <c r="K179" s="84">
        <v>0.34102853814577078</v>
      </c>
      <c r="L179" s="84">
        <v>0.72130421409438739</v>
      </c>
      <c r="M179" s="84">
        <v>2.0672111489305127</v>
      </c>
    </row>
    <row r="180" spans="2:13" x14ac:dyDescent="0.2">
      <c r="B180" s="77" t="s">
        <v>2374</v>
      </c>
      <c r="C180" s="82">
        <v>1</v>
      </c>
      <c r="D180" s="84">
        <v>0.87983383126646098</v>
      </c>
      <c r="E180" s="84">
        <v>1.1967366539035704</v>
      </c>
      <c r="F180" s="84">
        <v>-0.31690282263710945</v>
      </c>
      <c r="G180" s="84">
        <v>-0.95186022514534485</v>
      </c>
      <c r="H180" s="84">
        <v>9.3666026701915983E-2</v>
      </c>
      <c r="I180" s="84">
        <v>1.0119049744463393</v>
      </c>
      <c r="J180" s="84">
        <v>1.3815683333608015</v>
      </c>
      <c r="K180" s="84">
        <v>0.34585503896103342</v>
      </c>
      <c r="L180" s="84">
        <v>0.51425902620030961</v>
      </c>
      <c r="M180" s="84">
        <v>1.8792142816068313</v>
      </c>
    </row>
    <row r="181" spans="2:13" x14ac:dyDescent="0.2">
      <c r="B181" s="77" t="s">
        <v>2375</v>
      </c>
      <c r="C181" s="82">
        <v>1</v>
      </c>
      <c r="D181" s="84">
        <v>1.38448767231575</v>
      </c>
      <c r="E181" s="84">
        <v>1.3076356859887956</v>
      </c>
      <c r="F181" s="84">
        <v>7.6851986326954336E-2</v>
      </c>
      <c r="G181" s="84">
        <v>0.23083527120176414</v>
      </c>
      <c r="H181" s="84">
        <v>8.3361893728024716E-2</v>
      </c>
      <c r="I181" s="84">
        <v>1.1431372081199693</v>
      </c>
      <c r="J181" s="84">
        <v>1.472134163857622</v>
      </c>
      <c r="K181" s="84">
        <v>0.34320779236861215</v>
      </c>
      <c r="L181" s="84">
        <v>0.63038188437107812</v>
      </c>
      <c r="M181" s="84">
        <v>1.9848894876065133</v>
      </c>
    </row>
    <row r="182" spans="2:13" x14ac:dyDescent="0.2">
      <c r="B182" s="77" t="s">
        <v>2376</v>
      </c>
      <c r="C182" s="82">
        <v>1</v>
      </c>
      <c r="D182" s="84">
        <v>0.22437917820506001</v>
      </c>
      <c r="E182" s="84">
        <v>0.24529971194218569</v>
      </c>
      <c r="F182" s="84">
        <v>-2.0920533737125685E-2</v>
      </c>
      <c r="G182" s="84">
        <v>-6.2837635169896933E-2</v>
      </c>
      <c r="H182" s="84">
        <v>7.2880581255059057E-2</v>
      </c>
      <c r="I182" s="84">
        <v>0.10148406493005283</v>
      </c>
      <c r="J182" s="84">
        <v>0.38911535895431859</v>
      </c>
      <c r="K182" s="84">
        <v>0.34081367716200761</v>
      </c>
      <c r="L182" s="84">
        <v>-0.4272297691290966</v>
      </c>
      <c r="M182" s="84">
        <v>0.91782919301346799</v>
      </c>
    </row>
    <row r="183" spans="2:13" x14ac:dyDescent="0.2">
      <c r="B183" s="77" t="s">
        <v>2377</v>
      </c>
      <c r="C183" s="82">
        <v>1</v>
      </c>
      <c r="D183" s="84">
        <v>0.67442260089367401</v>
      </c>
      <c r="E183" s="84">
        <v>0.57540767595327791</v>
      </c>
      <c r="F183" s="84">
        <v>9.9014924940396098E-2</v>
      </c>
      <c r="G183" s="84">
        <v>0.29740463641890685</v>
      </c>
      <c r="H183" s="84">
        <v>6.5212452825612777E-2</v>
      </c>
      <c r="I183" s="84">
        <v>0.44672358843836568</v>
      </c>
      <c r="J183" s="84">
        <v>0.70409176346819013</v>
      </c>
      <c r="K183" s="84">
        <v>0.33925660998740564</v>
      </c>
      <c r="L183" s="84">
        <v>-9.4049236001506165E-2</v>
      </c>
      <c r="M183" s="84">
        <v>1.244864587908062</v>
      </c>
    </row>
    <row r="184" spans="2:13" x14ac:dyDescent="0.2">
      <c r="B184" s="77" t="s">
        <v>2378</v>
      </c>
      <c r="C184" s="82">
        <v>1</v>
      </c>
      <c r="D184" s="84">
        <v>0.99291486925792305</v>
      </c>
      <c r="E184" s="84">
        <v>1.2578789542983932</v>
      </c>
      <c r="F184" s="84">
        <v>-0.2649640850404702</v>
      </c>
      <c r="G184" s="84">
        <v>-0.79585524528716678</v>
      </c>
      <c r="H184" s="84">
        <v>7.2829710761748448E-2</v>
      </c>
      <c r="I184" s="84">
        <v>1.1141636903071324</v>
      </c>
      <c r="J184" s="84">
        <v>1.4015942182896541</v>
      </c>
      <c r="K184" s="84">
        <v>0.34080280249178385</v>
      </c>
      <c r="L184" s="84">
        <v>0.58537093227295467</v>
      </c>
      <c r="M184" s="84">
        <v>1.9303869763238319</v>
      </c>
    </row>
    <row r="185" spans="2:13" x14ac:dyDescent="0.2">
      <c r="B185" s="77" t="s">
        <v>2379</v>
      </c>
      <c r="C185" s="82">
        <v>1</v>
      </c>
      <c r="D185" s="84">
        <v>-0.92842435837423298</v>
      </c>
      <c r="E185" s="84">
        <v>-1.1006762291113588</v>
      </c>
      <c r="F185" s="84">
        <v>0.17225187073712578</v>
      </c>
      <c r="G185" s="84">
        <v>0.51738164746263648</v>
      </c>
      <c r="H185" s="84">
        <v>9.6425656302496693E-2</v>
      </c>
      <c r="I185" s="84">
        <v>-1.2909535006548056</v>
      </c>
      <c r="J185" s="84">
        <v>-0.910398957567912</v>
      </c>
      <c r="K185" s="84">
        <v>0.34661259441916004</v>
      </c>
      <c r="L185" s="84">
        <v>-1.7846487451165771</v>
      </c>
      <c r="M185" s="84">
        <v>-0.41670371310614052</v>
      </c>
    </row>
    <row r="186" spans="2:13" x14ac:dyDescent="0.2">
      <c r="B186" s="77" t="s">
        <v>2380</v>
      </c>
      <c r="C186" s="82">
        <v>1</v>
      </c>
      <c r="D186" s="84">
        <v>1.7268318354885801</v>
      </c>
      <c r="E186" s="84">
        <v>2.2664773586139986</v>
      </c>
      <c r="F186" s="84">
        <v>-0.53964552312541847</v>
      </c>
      <c r="G186" s="84">
        <v>-1.6208978666278613</v>
      </c>
      <c r="H186" s="84">
        <v>0.12064788062460641</v>
      </c>
      <c r="I186" s="84">
        <v>2.0284022401960056</v>
      </c>
      <c r="J186" s="84">
        <v>2.5045524770319916</v>
      </c>
      <c r="K186" s="84">
        <v>0.35411621611530752</v>
      </c>
      <c r="L186" s="84">
        <v>1.5676979051422817</v>
      </c>
      <c r="M186" s="84">
        <v>2.9652568120857152</v>
      </c>
    </row>
    <row r="187" spans="2:13" x14ac:dyDescent="0.2">
      <c r="B187" s="77" t="s">
        <v>2381</v>
      </c>
      <c r="C187" s="82">
        <v>1</v>
      </c>
      <c r="D187" s="84">
        <v>1.80681531986788</v>
      </c>
      <c r="E187" s="84">
        <v>1.8562181664129707</v>
      </c>
      <c r="F187" s="84">
        <v>-4.940284654509064E-2</v>
      </c>
      <c r="G187" s="84">
        <v>-0.1483880902161592</v>
      </c>
      <c r="H187" s="84">
        <v>9.7003304133872661E-2</v>
      </c>
      <c r="I187" s="84">
        <v>1.6648010192650229</v>
      </c>
      <c r="J187" s="84">
        <v>2.0476353135609182</v>
      </c>
      <c r="K187" s="84">
        <v>0.34677373664898919</v>
      </c>
      <c r="L187" s="84">
        <v>1.1719276675700092</v>
      </c>
      <c r="M187" s="84">
        <v>2.5405086652559321</v>
      </c>
    </row>
    <row r="188" spans="2:13" x14ac:dyDescent="0.2">
      <c r="B188" s="77" t="s">
        <v>2382</v>
      </c>
      <c r="C188" s="82">
        <v>1</v>
      </c>
      <c r="D188" s="84">
        <v>-0.51299966050781998</v>
      </c>
      <c r="E188" s="84">
        <v>-0.4077620671710781</v>
      </c>
      <c r="F188" s="84">
        <v>-0.10523759333674187</v>
      </c>
      <c r="G188" s="84">
        <v>-0.31609525738422767</v>
      </c>
      <c r="H188" s="84">
        <v>7.5961228675122727E-2</v>
      </c>
      <c r="I188" s="84">
        <v>-0.55765677247697232</v>
      </c>
      <c r="J188" s="84">
        <v>-0.25786736186518389</v>
      </c>
      <c r="K188" s="84">
        <v>0.34148571226106689</v>
      </c>
      <c r="L188" s="84">
        <v>-1.0816176787550664</v>
      </c>
      <c r="M188" s="84">
        <v>0.26609354441291011</v>
      </c>
    </row>
    <row r="189" spans="2:13" x14ac:dyDescent="0.2">
      <c r="B189" s="77" t="s">
        <v>2383</v>
      </c>
      <c r="C189" s="82">
        <v>1</v>
      </c>
      <c r="D189" s="84">
        <v>-5.3352366202454604</v>
      </c>
      <c r="E189" s="84">
        <v>-5.2651480551180265</v>
      </c>
      <c r="F189" s="84">
        <v>-7.0088565127433888E-2</v>
      </c>
      <c r="G189" s="84">
        <v>-0.21052042650534944</v>
      </c>
      <c r="H189" s="84">
        <v>0.31269769901392352</v>
      </c>
      <c r="I189" s="84">
        <v>-5.8821961237319265</v>
      </c>
      <c r="J189" s="84">
        <v>-4.6480999865041266</v>
      </c>
      <c r="K189" s="84">
        <v>0.45675183019361421</v>
      </c>
      <c r="L189" s="84">
        <v>-6.1664589235561218</v>
      </c>
      <c r="M189" s="84">
        <v>-4.3638371866799313</v>
      </c>
    </row>
    <row r="190" spans="2:13" x14ac:dyDescent="0.2">
      <c r="B190" s="77" t="s">
        <v>2384</v>
      </c>
      <c r="C190" s="82">
        <v>1</v>
      </c>
      <c r="D190" s="84">
        <v>0.19126236713370501</v>
      </c>
      <c r="E190" s="84">
        <v>0.14133194646896341</v>
      </c>
      <c r="F190" s="84">
        <v>4.9930420664741598E-2</v>
      </c>
      <c r="G190" s="84">
        <v>0.14997272999984101</v>
      </c>
      <c r="H190" s="84">
        <v>8.7547153611188588E-2</v>
      </c>
      <c r="I190" s="84">
        <v>-3.1425327469348951E-2</v>
      </c>
      <c r="J190" s="84">
        <v>0.31408922040727577</v>
      </c>
      <c r="K190" s="84">
        <v>0.34424829341920482</v>
      </c>
      <c r="L190" s="84">
        <v>-0.53797508152580642</v>
      </c>
      <c r="M190" s="84">
        <v>0.82063897446373324</v>
      </c>
    </row>
    <row r="191" spans="2:13" x14ac:dyDescent="0.2">
      <c r="B191" s="77" t="s">
        <v>2385</v>
      </c>
      <c r="C191" s="82">
        <v>1</v>
      </c>
      <c r="D191" s="84">
        <v>1.7302937079708001</v>
      </c>
      <c r="E191" s="84">
        <v>1.3633073441153696</v>
      </c>
      <c r="F191" s="84">
        <v>0.36698636385543049</v>
      </c>
      <c r="G191" s="84">
        <v>1.1022928733099773</v>
      </c>
      <c r="H191" s="84">
        <v>0.10780515375540774</v>
      </c>
      <c r="I191" s="84">
        <v>1.1505748484137084</v>
      </c>
      <c r="J191" s="84">
        <v>1.5760398398170308</v>
      </c>
      <c r="K191" s="84">
        <v>0.34994904570928753</v>
      </c>
      <c r="L191" s="84">
        <v>0.67275099064959532</v>
      </c>
      <c r="M191" s="84">
        <v>2.0538636975811437</v>
      </c>
    </row>
    <row r="192" spans="2:13" x14ac:dyDescent="0.2">
      <c r="B192" s="77" t="s">
        <v>2386</v>
      </c>
      <c r="C192" s="82">
        <v>1</v>
      </c>
      <c r="D192" s="84">
        <v>1.92415856697513</v>
      </c>
      <c r="E192" s="84">
        <v>1.3032704029451199</v>
      </c>
      <c r="F192" s="84">
        <v>0.62088816403001013</v>
      </c>
      <c r="G192" s="84">
        <v>1.8649210590353356</v>
      </c>
      <c r="H192" s="84">
        <v>7.939256094986033E-2</v>
      </c>
      <c r="I192" s="84">
        <v>1.1466046310161704</v>
      </c>
      <c r="J192" s="84">
        <v>1.4599361748740693</v>
      </c>
      <c r="K192" s="84">
        <v>0.34226533881009802</v>
      </c>
      <c r="L192" s="84">
        <v>0.62787635005556142</v>
      </c>
      <c r="M192" s="84">
        <v>1.9786644558346782</v>
      </c>
    </row>
    <row r="193" spans="2:13" x14ac:dyDescent="0.2">
      <c r="B193" s="77" t="s">
        <v>2387</v>
      </c>
      <c r="C193" s="82">
        <v>1</v>
      </c>
      <c r="D193" s="84">
        <v>-0.61685583497442398</v>
      </c>
      <c r="E193" s="84">
        <v>-1.9482768997568733E-2</v>
      </c>
      <c r="F193" s="84">
        <v>-0.59737306597685524</v>
      </c>
      <c r="G193" s="84">
        <v>-1.7942903011868259</v>
      </c>
      <c r="H193" s="84">
        <v>8.1347869219459648E-2</v>
      </c>
      <c r="I193" s="84">
        <v>-0.18000696135975378</v>
      </c>
      <c r="J193" s="84">
        <v>0.14104142336461631</v>
      </c>
      <c r="K193" s="84">
        <v>0.34272417370702085</v>
      </c>
      <c r="L193" s="84">
        <v>-0.69578224328246108</v>
      </c>
      <c r="M193" s="84">
        <v>0.65681670528732361</v>
      </c>
    </row>
    <row r="194" spans="2:13" x14ac:dyDescent="0.2">
      <c r="B194" s="77" t="s">
        <v>2388</v>
      </c>
      <c r="C194" s="82">
        <v>1</v>
      </c>
      <c r="D194" s="84">
        <v>-0.80379694901430898</v>
      </c>
      <c r="E194" s="84">
        <v>-0.73863794339554323</v>
      </c>
      <c r="F194" s="84">
        <v>-6.5159005618765753E-2</v>
      </c>
      <c r="G194" s="84">
        <v>-0.1957138319009164</v>
      </c>
      <c r="H194" s="84">
        <v>4.9927833454547044E-2</v>
      </c>
      <c r="I194" s="84">
        <v>-0.83716080845133289</v>
      </c>
      <c r="J194" s="84">
        <v>-0.64011507833975356</v>
      </c>
      <c r="K194" s="84">
        <v>0.33665289538347787</v>
      </c>
      <c r="L194" s="84">
        <v>-1.4029569311742243</v>
      </c>
      <c r="M194" s="84">
        <v>-7.4318955616862192E-2</v>
      </c>
    </row>
    <row r="195" spans="2:13" x14ac:dyDescent="0.2">
      <c r="B195" s="77" t="s">
        <v>2389</v>
      </c>
      <c r="C195" s="82">
        <v>1</v>
      </c>
      <c r="D195" s="84">
        <v>-0.29240111999631302</v>
      </c>
      <c r="E195" s="84">
        <v>-0.11158057157249401</v>
      </c>
      <c r="F195" s="84">
        <v>-0.18082054842381901</v>
      </c>
      <c r="G195" s="84">
        <v>-0.54311882267673517</v>
      </c>
      <c r="H195" s="84">
        <v>9.4783782715953654E-2</v>
      </c>
      <c r="I195" s="84">
        <v>-0.29861792504593465</v>
      </c>
      <c r="J195" s="84">
        <v>7.5456781900946596E-2</v>
      </c>
      <c r="K195" s="84">
        <v>0.34615942697340918</v>
      </c>
      <c r="L195" s="84">
        <v>-0.79465884979457213</v>
      </c>
      <c r="M195" s="84">
        <v>0.5714977066495841</v>
      </c>
    </row>
    <row r="196" spans="2:13" x14ac:dyDescent="0.2">
      <c r="B196" s="77" t="s">
        <v>2390</v>
      </c>
      <c r="C196" s="82">
        <v>1</v>
      </c>
      <c r="D196" s="84">
        <v>-0.60193788435065698</v>
      </c>
      <c r="E196" s="84">
        <v>-0.62179681014377519</v>
      </c>
      <c r="F196" s="84">
        <v>1.9858925793118209E-2</v>
      </c>
      <c r="G196" s="84">
        <v>5.9648953011151425E-2</v>
      </c>
      <c r="H196" s="84">
        <v>9.2688597577001444E-2</v>
      </c>
      <c r="I196" s="84">
        <v>-0.80469972339761753</v>
      </c>
      <c r="J196" s="84">
        <v>-0.43889389688993286</v>
      </c>
      <c r="K196" s="84">
        <v>0.34559160802514466</v>
      </c>
      <c r="L196" s="84">
        <v>-1.3037546081498048</v>
      </c>
      <c r="M196" s="84">
        <v>6.0160987862254323E-2</v>
      </c>
    </row>
    <row r="197" spans="2:13" x14ac:dyDescent="0.2">
      <c r="B197" s="77" t="s">
        <v>2391</v>
      </c>
      <c r="C197" s="82">
        <v>1</v>
      </c>
      <c r="D197" s="84">
        <v>-0.85572503624761098</v>
      </c>
      <c r="E197" s="84">
        <v>-0.97124281904302623</v>
      </c>
      <c r="F197" s="84">
        <v>0.11551778279541525</v>
      </c>
      <c r="G197" s="84">
        <v>0.34697318826297829</v>
      </c>
      <c r="H197" s="84">
        <v>5.7697223456486729E-2</v>
      </c>
      <c r="I197" s="84">
        <v>-1.085097063607277</v>
      </c>
      <c r="J197" s="84">
        <v>-0.85738857447877537</v>
      </c>
      <c r="K197" s="84">
        <v>0.33789251695058542</v>
      </c>
      <c r="L197" s="84">
        <v>-1.6380079587959877</v>
      </c>
      <c r="M197" s="84">
        <v>-0.30447767929006475</v>
      </c>
    </row>
    <row r="198" spans="2:13" x14ac:dyDescent="0.2">
      <c r="B198" s="77" t="s">
        <v>2392</v>
      </c>
      <c r="C198" s="82">
        <v>1</v>
      </c>
      <c r="D198" s="84">
        <v>1.5225813590375901</v>
      </c>
      <c r="E198" s="84">
        <v>1.5361944179833884</v>
      </c>
      <c r="F198" s="84">
        <v>-1.361305894579834E-2</v>
      </c>
      <c r="G198" s="84">
        <v>-4.0888652380047005E-2</v>
      </c>
      <c r="H198" s="84">
        <v>0.10078111051291987</v>
      </c>
      <c r="I198" s="84">
        <v>1.337322504979666</v>
      </c>
      <c r="J198" s="84">
        <v>1.7350663309871108</v>
      </c>
      <c r="K198" s="84">
        <v>0.34784941519690854</v>
      </c>
      <c r="L198" s="84">
        <v>0.84978127681675097</v>
      </c>
      <c r="M198" s="84">
        <v>2.2226075591500258</v>
      </c>
    </row>
    <row r="199" spans="2:13" x14ac:dyDescent="0.2">
      <c r="B199" s="77" t="s">
        <v>2393</v>
      </c>
      <c r="C199" s="82">
        <v>1</v>
      </c>
      <c r="D199" s="84">
        <v>-0.90419125099869202</v>
      </c>
      <c r="E199" s="84">
        <v>-1.0846450440780524</v>
      </c>
      <c r="F199" s="84">
        <v>0.18045379307936038</v>
      </c>
      <c r="G199" s="84">
        <v>0.54201722370123662</v>
      </c>
      <c r="H199" s="84">
        <v>6.4704997168435641E-2</v>
      </c>
      <c r="I199" s="84">
        <v>-1.2123277665872234</v>
      </c>
      <c r="J199" s="84">
        <v>-0.95696232156888139</v>
      </c>
      <c r="K199" s="84">
        <v>0.339159431647096</v>
      </c>
      <c r="L199" s="84">
        <v>-1.7539101934858516</v>
      </c>
      <c r="M199" s="84">
        <v>-0.41537989467025305</v>
      </c>
    </row>
    <row r="200" spans="2:13" x14ac:dyDescent="0.2">
      <c r="B200" s="77" t="s">
        <v>2394</v>
      </c>
      <c r="C200" s="82">
        <v>1</v>
      </c>
      <c r="D200" s="84">
        <v>0.70904132571587497</v>
      </c>
      <c r="E200" s="84">
        <v>1.1959863047740236</v>
      </c>
      <c r="F200" s="84">
        <v>-0.4869449790581486</v>
      </c>
      <c r="G200" s="84">
        <v>-1.4626046986348555</v>
      </c>
      <c r="H200" s="84">
        <v>7.2396332173445793E-2</v>
      </c>
      <c r="I200" s="84">
        <v>1.0531262291059709</v>
      </c>
      <c r="J200" s="84">
        <v>1.3388463804420763</v>
      </c>
      <c r="K200" s="84">
        <v>0.34071045233274222</v>
      </c>
      <c r="L200" s="84">
        <v>0.52366051781923795</v>
      </c>
      <c r="M200" s="84">
        <v>1.8683120917288092</v>
      </c>
    </row>
    <row r="201" spans="2:13" x14ac:dyDescent="0.2">
      <c r="B201" s="77" t="s">
        <v>2395</v>
      </c>
      <c r="C201" s="82">
        <v>1</v>
      </c>
      <c r="D201" s="84">
        <v>0.54368773403814596</v>
      </c>
      <c r="E201" s="84">
        <v>0.32344570737108369</v>
      </c>
      <c r="F201" s="84">
        <v>0.22024202666706227</v>
      </c>
      <c r="G201" s="84">
        <v>0.66152653152552909</v>
      </c>
      <c r="H201" s="84">
        <v>7.5818057906595085E-2</v>
      </c>
      <c r="I201" s="84">
        <v>0.17383352172069233</v>
      </c>
      <c r="J201" s="84">
        <v>0.47305789302147505</v>
      </c>
      <c r="K201" s="84">
        <v>0.34145389340486615</v>
      </c>
      <c r="L201" s="84">
        <v>-0.35034711589106493</v>
      </c>
      <c r="M201" s="84">
        <v>0.99723853063323231</v>
      </c>
    </row>
    <row r="202" spans="2:13" x14ac:dyDescent="0.2">
      <c r="B202" s="77" t="s">
        <v>2396</v>
      </c>
      <c r="C202" s="82">
        <v>1</v>
      </c>
      <c r="D202" s="84">
        <v>0.72635068812697501</v>
      </c>
      <c r="E202" s="84">
        <v>0.11972099038180302</v>
      </c>
      <c r="F202" s="84">
        <v>0.60662969774517195</v>
      </c>
      <c r="G202" s="84">
        <v>1.8220938389582995</v>
      </c>
      <c r="H202" s="84">
        <v>6.3334255691185865E-2</v>
      </c>
      <c r="I202" s="84">
        <v>-5.2568405219191316E-3</v>
      </c>
      <c r="J202" s="84">
        <v>0.24469882128552517</v>
      </c>
      <c r="K202" s="84">
        <v>0.33890059215140123</v>
      </c>
      <c r="L202" s="84">
        <v>-0.54903338964264903</v>
      </c>
      <c r="M202" s="84">
        <v>0.78847537040625515</v>
      </c>
    </row>
    <row r="203" spans="2:13" x14ac:dyDescent="0.2">
      <c r="B203" s="77" t="s">
        <v>2397</v>
      </c>
      <c r="C203" s="82">
        <v>1</v>
      </c>
      <c r="D203" s="84">
        <v>0.20360794331174001</v>
      </c>
      <c r="E203" s="84">
        <v>0.14982066995448817</v>
      </c>
      <c r="F203" s="84">
        <v>5.3787273357251836E-2</v>
      </c>
      <c r="G203" s="84">
        <v>0.16155730549113967</v>
      </c>
      <c r="H203" s="84">
        <v>5.9494901874477008E-2</v>
      </c>
      <c r="I203" s="84">
        <v>3.2419056799717599E-2</v>
      </c>
      <c r="J203" s="84">
        <v>0.26722228310925877</v>
      </c>
      <c r="K203" s="84">
        <v>0.33820411997145677</v>
      </c>
      <c r="L203" s="84">
        <v>-0.51755935773276007</v>
      </c>
      <c r="M203" s="84">
        <v>0.81720069764173642</v>
      </c>
    </row>
    <row r="204" spans="2:13" x14ac:dyDescent="0.2">
      <c r="B204" s="77" t="s">
        <v>2398</v>
      </c>
      <c r="C204" s="82">
        <v>1</v>
      </c>
      <c r="D204" s="84">
        <v>-0.12526994249916901</v>
      </c>
      <c r="E204" s="84">
        <v>-0.10354318089923473</v>
      </c>
      <c r="F204" s="84">
        <v>-2.172676159993428E-2</v>
      </c>
      <c r="G204" s="84">
        <v>-6.5259248927153429E-2</v>
      </c>
      <c r="H204" s="84">
        <v>9.8714335664071673E-2</v>
      </c>
      <c r="I204" s="84">
        <v>-0.29833671586319821</v>
      </c>
      <c r="J204" s="84">
        <v>9.1250354064728784E-2</v>
      </c>
      <c r="K204" s="84">
        <v>0.34725625045809172</v>
      </c>
      <c r="L204" s="84">
        <v>-0.78878582686360177</v>
      </c>
      <c r="M204" s="84">
        <v>0.58169946506513226</v>
      </c>
    </row>
    <row r="205" spans="2:13" x14ac:dyDescent="0.2">
      <c r="B205" s="77" t="s">
        <v>2399</v>
      </c>
      <c r="C205" s="82">
        <v>1</v>
      </c>
      <c r="D205" s="84">
        <v>0.59826140628483104</v>
      </c>
      <c r="E205" s="84">
        <v>0.1771207042435855</v>
      </c>
      <c r="F205" s="84">
        <v>0.42114070204124554</v>
      </c>
      <c r="G205" s="84">
        <v>1.2649527073537239</v>
      </c>
      <c r="H205" s="84">
        <v>8.0958538176133854E-2</v>
      </c>
      <c r="I205" s="84">
        <v>1.7364780944758434E-2</v>
      </c>
      <c r="J205" s="84">
        <v>0.33687662754241254</v>
      </c>
      <c r="K205" s="84">
        <v>0.34263197212202834</v>
      </c>
      <c r="L205" s="84">
        <v>-0.49899682815263224</v>
      </c>
      <c r="M205" s="84">
        <v>0.85323823663980325</v>
      </c>
    </row>
    <row r="206" spans="2:13" x14ac:dyDescent="0.2">
      <c r="B206" s="77" t="s">
        <v>2400</v>
      </c>
      <c r="C206" s="82">
        <v>1</v>
      </c>
      <c r="D206" s="84">
        <v>1.62119579926242</v>
      </c>
      <c r="E206" s="84">
        <v>1.4453363021701768</v>
      </c>
      <c r="F206" s="84">
        <v>0.17585949709224313</v>
      </c>
      <c r="G206" s="84">
        <v>0.52821763814913969</v>
      </c>
      <c r="H206" s="84">
        <v>0.10198161870671262</v>
      </c>
      <c r="I206" s="84">
        <v>1.244095419824272</v>
      </c>
      <c r="J206" s="84">
        <v>1.6465771845160817</v>
      </c>
      <c r="K206" s="84">
        <v>0.34819912976722844</v>
      </c>
      <c r="L206" s="84">
        <v>0.75823306734163354</v>
      </c>
      <c r="M206" s="84">
        <v>2.1324395369987199</v>
      </c>
    </row>
    <row r="207" spans="2:13" x14ac:dyDescent="0.2">
      <c r="B207" s="77" t="s">
        <v>2401</v>
      </c>
      <c r="C207" s="82">
        <v>1</v>
      </c>
      <c r="D207" s="84">
        <v>0.48366925213214201</v>
      </c>
      <c r="E207" s="84">
        <v>0.70384693919536567</v>
      </c>
      <c r="F207" s="84">
        <v>-0.22017768706322366</v>
      </c>
      <c r="G207" s="84">
        <v>-0.66133327887701698</v>
      </c>
      <c r="H207" s="84">
        <v>9.1099520046506344E-2</v>
      </c>
      <c r="I207" s="84">
        <v>0.52407976126724476</v>
      </c>
      <c r="J207" s="84">
        <v>0.88361411712348659</v>
      </c>
      <c r="K207" s="84">
        <v>0.34516880793217353</v>
      </c>
      <c r="L207" s="84">
        <v>2.2723454910224761E-2</v>
      </c>
      <c r="M207" s="84">
        <v>1.3849704234805067</v>
      </c>
    </row>
    <row r="208" spans="2:13" x14ac:dyDescent="0.2">
      <c r="B208" s="77" t="s">
        <v>2402</v>
      </c>
      <c r="C208" s="82">
        <v>1</v>
      </c>
      <c r="D208" s="84">
        <v>-0.79687320404986905</v>
      </c>
      <c r="E208" s="84">
        <v>-0.86742375160713803</v>
      </c>
      <c r="F208" s="84">
        <v>7.0550547557268972E-2</v>
      </c>
      <c r="G208" s="84">
        <v>0.21190805283198388</v>
      </c>
      <c r="H208" s="84">
        <v>7.0711493101965006E-2</v>
      </c>
      <c r="I208" s="84">
        <v>-1.0069591251802892</v>
      </c>
      <c r="J208" s="84">
        <v>-0.72788837803398687</v>
      </c>
      <c r="K208" s="84">
        <v>0.34035642887026996</v>
      </c>
      <c r="L208" s="84">
        <v>-1.5390509421397196</v>
      </c>
      <c r="M208" s="84">
        <v>-0.19579656107455634</v>
      </c>
    </row>
    <row r="209" spans="2:13" x14ac:dyDescent="0.2">
      <c r="B209" s="77" t="s">
        <v>2403</v>
      </c>
      <c r="C209" s="82">
        <v>1</v>
      </c>
      <c r="D209" s="84">
        <v>1.2871740302466299</v>
      </c>
      <c r="E209" s="84">
        <v>1.1750634065408518</v>
      </c>
      <c r="F209" s="84">
        <v>0.11211062370577807</v>
      </c>
      <c r="G209" s="84">
        <v>0.33673932795469752</v>
      </c>
      <c r="H209" s="84">
        <v>8.7213827205385175E-2</v>
      </c>
      <c r="I209" s="84">
        <v>1.0029638874103541</v>
      </c>
      <c r="J209" s="84">
        <v>1.3471629256713495</v>
      </c>
      <c r="K209" s="84">
        <v>0.34416367482990518</v>
      </c>
      <c r="L209" s="84">
        <v>0.49592335686815103</v>
      </c>
      <c r="M209" s="84">
        <v>1.8542034562135528</v>
      </c>
    </row>
    <row r="210" spans="2:13" x14ac:dyDescent="0.2">
      <c r="B210" s="77" t="s">
        <v>2404</v>
      </c>
      <c r="C210" s="82">
        <v>1</v>
      </c>
      <c r="D210" s="84">
        <v>0.95829614443572197</v>
      </c>
      <c r="E210" s="84">
        <v>0.63516785456773106</v>
      </c>
      <c r="F210" s="84">
        <v>0.32312828986799091</v>
      </c>
      <c r="G210" s="84">
        <v>0.97055925278640665</v>
      </c>
      <c r="H210" s="84">
        <v>8.2525334909819531E-2</v>
      </c>
      <c r="I210" s="84">
        <v>0.47232016276059696</v>
      </c>
      <c r="J210" s="84">
        <v>0.79801554637486516</v>
      </c>
      <c r="K210" s="84">
        <v>0.34300556018611678</v>
      </c>
      <c r="L210" s="84">
        <v>-4.1686881185370783E-2</v>
      </c>
      <c r="M210" s="84">
        <v>1.3120225903208329</v>
      </c>
    </row>
    <row r="211" spans="2:13" x14ac:dyDescent="0.2">
      <c r="B211" s="77" t="s">
        <v>2405</v>
      </c>
      <c r="C211" s="82">
        <v>1</v>
      </c>
      <c r="D211" s="84">
        <v>-0.201431137108011</v>
      </c>
      <c r="E211" s="84">
        <v>2.7042512952985959E-2</v>
      </c>
      <c r="F211" s="84">
        <v>-0.22847365006099696</v>
      </c>
      <c r="G211" s="84">
        <v>-0.68625131886525803</v>
      </c>
      <c r="H211" s="84">
        <v>7.801417286381708E-2</v>
      </c>
      <c r="I211" s="84">
        <v>-0.12690327827583209</v>
      </c>
      <c r="J211" s="84">
        <v>0.18098830418180401</v>
      </c>
      <c r="K211" s="84">
        <v>0.34194823377850547</v>
      </c>
      <c r="L211" s="84">
        <v>-0.64772579485463233</v>
      </c>
      <c r="M211" s="84">
        <v>0.7018108207606043</v>
      </c>
    </row>
    <row r="212" spans="2:13" x14ac:dyDescent="0.2">
      <c r="B212" s="77" t="s">
        <v>2406</v>
      </c>
      <c r="C212" s="82">
        <v>1</v>
      </c>
      <c r="D212" s="84">
        <v>-0.69994077454770598</v>
      </c>
      <c r="E212" s="84">
        <v>-1.0894938040634425</v>
      </c>
      <c r="F212" s="84">
        <v>0.38955302951573656</v>
      </c>
      <c r="G212" s="84">
        <v>1.170074886980446</v>
      </c>
      <c r="H212" s="84">
        <v>9.8214891186924405E-2</v>
      </c>
      <c r="I212" s="84">
        <v>-1.2833017825267492</v>
      </c>
      <c r="J212" s="84">
        <v>-0.89568582560013588</v>
      </c>
      <c r="K212" s="84">
        <v>0.34711460393863192</v>
      </c>
      <c r="L212" s="84">
        <v>-1.7744569381812747</v>
      </c>
      <c r="M212" s="84">
        <v>-0.40453066994561027</v>
      </c>
    </row>
    <row r="213" spans="2:13" x14ac:dyDescent="0.2">
      <c r="B213" s="77" t="s">
        <v>2407</v>
      </c>
      <c r="C213" s="82">
        <v>1</v>
      </c>
      <c r="D213" s="84">
        <v>-0.93534810333867302</v>
      </c>
      <c r="E213" s="84">
        <v>-0.88163050423524769</v>
      </c>
      <c r="F213" s="84">
        <v>-5.3717599103425329E-2</v>
      </c>
      <c r="G213" s="84">
        <v>-0.16134802950431743</v>
      </c>
      <c r="H213" s="84">
        <v>7.5560828655681825E-2</v>
      </c>
      <c r="I213" s="84">
        <v>-1.0307350980070689</v>
      </c>
      <c r="J213" s="84">
        <v>-0.73252591046342641</v>
      </c>
      <c r="K213" s="84">
        <v>0.3413968691182554</v>
      </c>
      <c r="L213" s="84">
        <v>-1.5553108011627663</v>
      </c>
      <c r="M213" s="84">
        <v>-0.20795020730772895</v>
      </c>
    </row>
    <row r="214" spans="2:13" x14ac:dyDescent="0.2">
      <c r="B214" s="77" t="s">
        <v>2408</v>
      </c>
      <c r="C214" s="82">
        <v>1</v>
      </c>
      <c r="D214" s="84">
        <v>0.61541530156051705</v>
      </c>
      <c r="E214" s="84">
        <v>0.42889260756968312</v>
      </c>
      <c r="F214" s="84">
        <v>0.18652269399083393</v>
      </c>
      <c r="G214" s="84">
        <v>0.56024598335666898</v>
      </c>
      <c r="H214" s="84">
        <v>0.10434940440283406</v>
      </c>
      <c r="I214" s="84">
        <v>0.22297936084344958</v>
      </c>
      <c r="J214" s="84">
        <v>0.63480585429591663</v>
      </c>
      <c r="K214" s="84">
        <v>0.34889995932335693</v>
      </c>
      <c r="L214" s="84">
        <v>-0.2595935780301652</v>
      </c>
      <c r="M214" s="84">
        <v>1.1173787931695314</v>
      </c>
    </row>
    <row r="215" spans="2:13" x14ac:dyDescent="0.2">
      <c r="B215" s="77" t="s">
        <v>2409</v>
      </c>
      <c r="C215" s="82">
        <v>1</v>
      </c>
      <c r="D215" s="84">
        <v>0.99983861422236298</v>
      </c>
      <c r="E215" s="84">
        <v>1.0184067913476291</v>
      </c>
      <c r="F215" s="84">
        <v>-1.856817712526615E-2</v>
      </c>
      <c r="G215" s="84">
        <v>-5.577201588776512E-2</v>
      </c>
      <c r="H215" s="84">
        <v>7.0957748888739028E-2</v>
      </c>
      <c r="I215" s="84">
        <v>0.87838547989232185</v>
      </c>
      <c r="J215" s="84">
        <v>1.1584281028029364</v>
      </c>
      <c r="K215" s="84">
        <v>0.3404076755068417</v>
      </c>
      <c r="L215" s="84">
        <v>0.34667847554863429</v>
      </c>
      <c r="M215" s="84">
        <v>1.690135107146624</v>
      </c>
    </row>
    <row r="216" spans="2:13" x14ac:dyDescent="0.2">
      <c r="B216" s="77" t="s">
        <v>2410</v>
      </c>
      <c r="C216" s="82">
        <v>1</v>
      </c>
      <c r="D216" s="84">
        <v>0.165527346007319</v>
      </c>
      <c r="E216" s="84">
        <v>-0.59248592707251047</v>
      </c>
      <c r="F216" s="84">
        <v>0.75801327307982946</v>
      </c>
      <c r="G216" s="84">
        <v>2.2767947561109407</v>
      </c>
      <c r="H216" s="84">
        <v>7.8903291545879134E-2</v>
      </c>
      <c r="I216" s="84">
        <v>-0.7481862210279715</v>
      </c>
      <c r="J216" s="84">
        <v>-0.43678563311704943</v>
      </c>
      <c r="K216" s="84">
        <v>0.34215217788783386</v>
      </c>
      <c r="L216" s="84">
        <v>-1.2676566788992665</v>
      </c>
      <c r="M216" s="84">
        <v>8.2684824754245545E-2</v>
      </c>
    </row>
    <row r="217" spans="2:13" x14ac:dyDescent="0.2">
      <c r="B217" s="77" t="s">
        <v>2411</v>
      </c>
      <c r="C217" s="82">
        <v>1</v>
      </c>
      <c r="D217" s="84">
        <v>-1.0184330429119499</v>
      </c>
      <c r="E217" s="84">
        <v>-1.0013201763893553</v>
      </c>
      <c r="F217" s="84">
        <v>-1.7112866522594583E-2</v>
      </c>
      <c r="G217" s="84">
        <v>-5.1400794873108398E-2</v>
      </c>
      <c r="H217" s="84">
        <v>7.9388349563142141E-2</v>
      </c>
      <c r="I217" s="84">
        <v>-1.1579776379660098</v>
      </c>
      <c r="J217" s="84">
        <v>-0.84466271481270083</v>
      </c>
      <c r="K217" s="84">
        <v>0.34226436195282378</v>
      </c>
      <c r="L217" s="84">
        <v>-1.6767123016411465</v>
      </c>
      <c r="M217" s="84">
        <v>-0.32592805113756429</v>
      </c>
    </row>
    <row r="218" spans="2:13" x14ac:dyDescent="0.2">
      <c r="B218" s="77" t="s">
        <v>2412</v>
      </c>
      <c r="C218" s="82">
        <v>1</v>
      </c>
      <c r="D218" s="84">
        <v>0.23130292316950099</v>
      </c>
      <c r="E218" s="84">
        <v>0.74407450896613636</v>
      </c>
      <c r="F218" s="84">
        <v>-0.5127715857966354</v>
      </c>
      <c r="G218" s="84">
        <v>-1.5401783835274863</v>
      </c>
      <c r="H218" s="84">
        <v>6.033183426449415E-2</v>
      </c>
      <c r="I218" s="84">
        <v>0.62502137257838708</v>
      </c>
      <c r="J218" s="84">
        <v>0.86312764535388564</v>
      </c>
      <c r="K218" s="84">
        <v>0.33835235131787145</v>
      </c>
      <c r="L218" s="84">
        <v>7.6401975557542356E-2</v>
      </c>
      <c r="M218" s="84">
        <v>1.4117470423747305</v>
      </c>
    </row>
    <row r="219" spans="2:13" x14ac:dyDescent="0.2">
      <c r="B219" s="77" t="s">
        <v>2413</v>
      </c>
      <c r="C219" s="82">
        <v>1</v>
      </c>
      <c r="D219" s="84">
        <v>-0.93534810333867302</v>
      </c>
      <c r="E219" s="84">
        <v>-0.76353013842088335</v>
      </c>
      <c r="F219" s="84">
        <v>-0.17181796491778967</v>
      </c>
      <c r="G219" s="84">
        <v>-0.51607835300962968</v>
      </c>
      <c r="H219" s="84">
        <v>7.5816014032999091E-2</v>
      </c>
      <c r="I219" s="84">
        <v>-0.91313829088440168</v>
      </c>
      <c r="J219" s="84">
        <v>-0.61392198595736502</v>
      </c>
      <c r="K219" s="84">
        <v>0.34145343957919916</v>
      </c>
      <c r="L219" s="84">
        <v>-1.4373220661463773</v>
      </c>
      <c r="M219" s="84">
        <v>-8.9738210695389342E-2</v>
      </c>
    </row>
    <row r="220" spans="2:13" x14ac:dyDescent="0.2">
      <c r="B220" s="77" t="s">
        <v>2414</v>
      </c>
      <c r="C220" s="82">
        <v>1</v>
      </c>
      <c r="D220" s="84">
        <v>-0.27413045923463297</v>
      </c>
      <c r="E220" s="84">
        <v>-0.27463436809736452</v>
      </c>
      <c r="F220" s="84">
        <v>5.0390886273155022E-4</v>
      </c>
      <c r="G220" s="84">
        <v>1.5135580034944781E-3</v>
      </c>
      <c r="H220" s="84">
        <v>6.686317904307712E-2</v>
      </c>
      <c r="I220" s="84">
        <v>-0.40657584262698376</v>
      </c>
      <c r="J220" s="84">
        <v>-0.14269289356774531</v>
      </c>
      <c r="K220" s="84">
        <v>0.33957777920288085</v>
      </c>
      <c r="L220" s="84">
        <v>-0.94472504501022847</v>
      </c>
      <c r="M220" s="84">
        <v>0.39545630881549942</v>
      </c>
    </row>
    <row r="221" spans="2:13" x14ac:dyDescent="0.2">
      <c r="B221" s="77" t="s">
        <v>2415</v>
      </c>
      <c r="C221" s="82">
        <v>1</v>
      </c>
      <c r="D221" s="84">
        <v>0.96868176188238198</v>
      </c>
      <c r="E221" s="84">
        <v>0.68276101610877882</v>
      </c>
      <c r="F221" s="84">
        <v>0.28592074577360316</v>
      </c>
      <c r="G221" s="84">
        <v>0.85880139274568001</v>
      </c>
      <c r="H221" s="84">
        <v>7.8645924589363772E-2</v>
      </c>
      <c r="I221" s="84">
        <v>0.52756858576710075</v>
      </c>
      <c r="J221" s="84">
        <v>0.83795344645045688</v>
      </c>
      <c r="K221" s="84">
        <v>0.34209291847556533</v>
      </c>
      <c r="L221" s="84">
        <v>7.7072012022585401E-3</v>
      </c>
      <c r="M221" s="84">
        <v>1.3578148310152991</v>
      </c>
    </row>
    <row r="222" spans="2:13" x14ac:dyDescent="0.2">
      <c r="B222" s="77" t="s">
        <v>2416</v>
      </c>
      <c r="C222" s="82">
        <v>1</v>
      </c>
      <c r="D222" s="84">
        <v>1.44988203691097</v>
      </c>
      <c r="E222" s="84">
        <v>1.416883082121156</v>
      </c>
      <c r="F222" s="84">
        <v>3.2998954789813961E-2</v>
      </c>
      <c r="G222" s="84">
        <v>9.9116796355461695E-2</v>
      </c>
      <c r="H222" s="84">
        <v>9.9700093179265481E-2</v>
      </c>
      <c r="I222" s="84">
        <v>1.2201443464960104</v>
      </c>
      <c r="J222" s="84">
        <v>1.6136218177463015</v>
      </c>
      <c r="K222" s="84">
        <v>0.34753775621731825</v>
      </c>
      <c r="L222" s="84">
        <v>0.73108493931244956</v>
      </c>
      <c r="M222" s="84">
        <v>2.1026812249298623</v>
      </c>
    </row>
    <row r="223" spans="2:13" x14ac:dyDescent="0.2">
      <c r="B223" s="77" t="s">
        <v>2417</v>
      </c>
      <c r="C223" s="82">
        <v>1</v>
      </c>
      <c r="D223" s="84">
        <v>1.5987425536464399</v>
      </c>
      <c r="E223" s="84">
        <v>1.1919731939795697</v>
      </c>
      <c r="F223" s="84">
        <v>0.40676935966687022</v>
      </c>
      <c r="G223" s="84">
        <v>1.2217864487692165</v>
      </c>
      <c r="H223" s="84">
        <v>7.5083564185382909E-2</v>
      </c>
      <c r="I223" s="84">
        <v>1.0438103887803687</v>
      </c>
      <c r="J223" s="84">
        <v>1.3401359991787707</v>
      </c>
      <c r="K223" s="84">
        <v>0.3412915542866457</v>
      </c>
      <c r="L223" s="84">
        <v>0.51850071538153042</v>
      </c>
      <c r="M223" s="84">
        <v>1.865445672577609</v>
      </c>
    </row>
    <row r="224" spans="2:13" x14ac:dyDescent="0.2">
      <c r="B224" s="77" t="s">
        <v>2418</v>
      </c>
      <c r="C224" s="82">
        <v>1</v>
      </c>
      <c r="D224" s="84">
        <v>0.46040986888434898</v>
      </c>
      <c r="E224" s="84">
        <v>0.37197671438166596</v>
      </c>
      <c r="F224" s="84">
        <v>8.843315450268302E-2</v>
      </c>
      <c r="G224" s="84">
        <v>0.26562086653178291</v>
      </c>
      <c r="H224" s="84">
        <v>7.3598696702436933E-2</v>
      </c>
      <c r="I224" s="84">
        <v>0.22674400625509683</v>
      </c>
      <c r="J224" s="84">
        <v>0.51720942250823509</v>
      </c>
      <c r="K224" s="84">
        <v>0.34096796267818358</v>
      </c>
      <c r="L224" s="84">
        <v>-0.30085721913704949</v>
      </c>
      <c r="M224" s="84">
        <v>1.0448106479003814</v>
      </c>
    </row>
    <row r="225" spans="2:13" x14ac:dyDescent="0.2">
      <c r="B225" s="77" t="s">
        <v>2419</v>
      </c>
      <c r="C225" s="82">
        <v>1</v>
      </c>
      <c r="D225" s="84">
        <v>1.82376426499074</v>
      </c>
      <c r="E225" s="84">
        <v>1.1500117754672856</v>
      </c>
      <c r="F225" s="84">
        <v>0.67375248952345435</v>
      </c>
      <c r="G225" s="84">
        <v>2.0237061665569818</v>
      </c>
      <c r="H225" s="84">
        <v>8.4910561530147352E-2</v>
      </c>
      <c r="I225" s="84">
        <v>0.98245730300931533</v>
      </c>
      <c r="J225" s="84">
        <v>1.3175662479252559</v>
      </c>
      <c r="K225" s="84">
        <v>0.34358723328432744</v>
      </c>
      <c r="L225" s="84">
        <v>0.4720092210287653</v>
      </c>
      <c r="M225" s="84">
        <v>1.8280143299058058</v>
      </c>
    </row>
    <row r="226" spans="2:13" x14ac:dyDescent="0.2">
      <c r="B226" s="77" t="s">
        <v>2420</v>
      </c>
      <c r="C226" s="82">
        <v>1</v>
      </c>
      <c r="D226" s="84">
        <v>0.30157461921782103</v>
      </c>
      <c r="E226" s="84">
        <v>0.10593721556754906</v>
      </c>
      <c r="F226" s="84">
        <v>0.19563740365027196</v>
      </c>
      <c r="G226" s="84">
        <v>0.58762323899727931</v>
      </c>
      <c r="H226" s="84">
        <v>0.27820834643000375</v>
      </c>
      <c r="I226" s="84">
        <v>-0.4430528261828276</v>
      </c>
      <c r="J226" s="84">
        <v>0.65492725731792578</v>
      </c>
      <c r="K226" s="84">
        <v>0.43386895191973679</v>
      </c>
      <c r="L226" s="84">
        <v>-0.75021874483077122</v>
      </c>
      <c r="M226" s="84">
        <v>0.96209317596586941</v>
      </c>
    </row>
    <row r="227" spans="2:13" x14ac:dyDescent="0.2">
      <c r="B227" s="77" t="s">
        <v>2421</v>
      </c>
      <c r="C227" s="82">
        <v>1</v>
      </c>
      <c r="D227" s="84">
        <v>0.81982124514691801</v>
      </c>
      <c r="E227" s="84">
        <v>0.55663351875485534</v>
      </c>
      <c r="F227" s="84">
        <v>0.26318772639206267</v>
      </c>
      <c r="G227" s="84">
        <v>0.79051971331259596</v>
      </c>
      <c r="H227" s="84">
        <v>7.3264499713846409E-2</v>
      </c>
      <c r="I227" s="84">
        <v>0.41206028336184536</v>
      </c>
      <c r="J227" s="84">
        <v>0.70120675414786526</v>
      </c>
      <c r="K227" s="84">
        <v>0.3408959816937332</v>
      </c>
      <c r="L227" s="84">
        <v>-0.11605837429611088</v>
      </c>
      <c r="M227" s="84">
        <v>1.2293254118058217</v>
      </c>
    </row>
    <row r="228" spans="2:13" x14ac:dyDescent="0.2">
      <c r="B228" s="77" t="s">
        <v>2422</v>
      </c>
      <c r="C228" s="82">
        <v>1</v>
      </c>
      <c r="D228" s="84">
        <v>-0.66878392220772498</v>
      </c>
      <c r="E228" s="84">
        <v>-0.74806660300834193</v>
      </c>
      <c r="F228" s="84">
        <v>7.9282680800616956E-2</v>
      </c>
      <c r="G228" s="84">
        <v>0.23813618878181828</v>
      </c>
      <c r="H228" s="84">
        <v>5.6478792596659617E-2</v>
      </c>
      <c r="I228" s="84">
        <v>-0.85951651133613582</v>
      </c>
      <c r="J228" s="84">
        <v>-0.63661669468054805</v>
      </c>
      <c r="K228" s="84">
        <v>0.33768659646155691</v>
      </c>
      <c r="L228" s="84">
        <v>-1.414425398741364</v>
      </c>
      <c r="M228" s="84">
        <v>-8.1707807275319788E-2</v>
      </c>
    </row>
    <row r="229" spans="2:13" x14ac:dyDescent="0.2">
      <c r="B229" s="77" t="s">
        <v>2423</v>
      </c>
      <c r="C229" s="82">
        <v>1</v>
      </c>
      <c r="D229" s="84">
        <v>-0.91803874092757198</v>
      </c>
      <c r="E229" s="84">
        <v>-1.2355361604409412</v>
      </c>
      <c r="F229" s="84">
        <v>0.31749741951336918</v>
      </c>
      <c r="G229" s="84">
        <v>0.95364617678754726</v>
      </c>
      <c r="H229" s="84">
        <v>0.10044531058382625</v>
      </c>
      <c r="I229" s="84">
        <v>-1.4337454376198997</v>
      </c>
      <c r="J229" s="84">
        <v>-1.0373268832619826</v>
      </c>
      <c r="K229" s="84">
        <v>0.34775227365884354</v>
      </c>
      <c r="L229" s="84">
        <v>-1.9217576116826631</v>
      </c>
      <c r="M229" s="84">
        <v>-0.5493147091992191</v>
      </c>
    </row>
    <row r="230" spans="2:13" x14ac:dyDescent="0.2">
      <c r="B230" s="77" t="s">
        <v>2424</v>
      </c>
      <c r="C230" s="82">
        <v>1</v>
      </c>
      <c r="D230" s="84">
        <v>-3.8823928873106301</v>
      </c>
      <c r="E230" s="84">
        <v>-3.899251235463209</v>
      </c>
      <c r="F230" s="84">
        <v>1.6858348152578806E-2</v>
      </c>
      <c r="G230" s="84">
        <v>5.0636314736987091E-2</v>
      </c>
      <c r="H230" s="84">
        <v>0.3034062061694433</v>
      </c>
      <c r="I230" s="84">
        <v>-4.4979643507585969</v>
      </c>
      <c r="J230" s="84">
        <v>-3.300538120167821</v>
      </c>
      <c r="K230" s="84">
        <v>0.45044168252810335</v>
      </c>
      <c r="L230" s="84">
        <v>-4.78811025522461</v>
      </c>
      <c r="M230" s="84">
        <v>-3.0103922157018079</v>
      </c>
    </row>
    <row r="231" spans="2:13" x14ac:dyDescent="0.2">
      <c r="B231" s="77" t="s">
        <v>2425</v>
      </c>
      <c r="C231" s="82">
        <v>1</v>
      </c>
      <c r="D231" s="84">
        <v>-0.99419993553641495</v>
      </c>
      <c r="E231" s="84">
        <v>-0.58880596847933842</v>
      </c>
      <c r="F231" s="84">
        <v>-0.40539396705707653</v>
      </c>
      <c r="G231" s="84">
        <v>-1.217655272188563</v>
      </c>
      <c r="H231" s="84">
        <v>7.6069109901951301E-2</v>
      </c>
      <c r="I231" s="84">
        <v>-0.73891355639634293</v>
      </c>
      <c r="J231" s="84">
        <v>-0.4386983805623339</v>
      </c>
      <c r="K231" s="84">
        <v>0.34150972591990558</v>
      </c>
      <c r="L231" s="84">
        <v>-1.2627089663467994</v>
      </c>
      <c r="M231" s="84">
        <v>8.509702938812258E-2</v>
      </c>
    </row>
    <row r="232" spans="2:13" x14ac:dyDescent="0.2">
      <c r="B232" s="77" t="s">
        <v>2426</v>
      </c>
      <c r="C232" s="82">
        <v>1</v>
      </c>
      <c r="D232" s="84">
        <v>0.32823535267166398</v>
      </c>
      <c r="E232" s="84">
        <v>-0.40189580424000004</v>
      </c>
      <c r="F232" s="84">
        <v>0.73013115691166397</v>
      </c>
      <c r="G232" s="84">
        <v>2.1930470723493798</v>
      </c>
      <c r="H232" s="84">
        <v>9.1757102568510288E-2</v>
      </c>
      <c r="I232" s="84">
        <v>-0.58296059333199057</v>
      </c>
      <c r="J232" s="84">
        <v>-0.22083101514800954</v>
      </c>
      <c r="K232" s="84">
        <v>0.34534294446011493</v>
      </c>
      <c r="L232" s="84">
        <v>-1.083362913081958</v>
      </c>
      <c r="M232" s="84">
        <v>0.27957130460195789</v>
      </c>
    </row>
    <row r="233" spans="2:13" x14ac:dyDescent="0.2">
      <c r="B233" s="77" t="s">
        <v>2427</v>
      </c>
      <c r="C233" s="82">
        <v>1</v>
      </c>
      <c r="D233" s="84">
        <v>-3.6416668414216903E-2</v>
      </c>
      <c r="E233" s="84">
        <v>1.7325495526610925E-2</v>
      </c>
      <c r="F233" s="84">
        <v>-5.3742163940827828E-2</v>
      </c>
      <c r="G233" s="84">
        <v>-0.16142181329540525</v>
      </c>
      <c r="H233" s="84">
        <v>9.9203794557493008E-2</v>
      </c>
      <c r="I233" s="84">
        <v>-0.17843389133138293</v>
      </c>
      <c r="J233" s="84">
        <v>0.21308488238460477</v>
      </c>
      <c r="K233" s="84">
        <v>0.34739570560273075</v>
      </c>
      <c r="L233" s="84">
        <v>-0.66819233803244948</v>
      </c>
      <c r="M233" s="84">
        <v>0.70284332908567126</v>
      </c>
    </row>
    <row r="234" spans="2:13" x14ac:dyDescent="0.2">
      <c r="B234" s="77" t="s">
        <v>2428</v>
      </c>
      <c r="C234" s="82">
        <v>1</v>
      </c>
      <c r="D234" s="84">
        <v>-0.97689057312531402</v>
      </c>
      <c r="E234" s="84">
        <v>-1.0236328952940772</v>
      </c>
      <c r="F234" s="84">
        <v>4.6742322168763173E-2</v>
      </c>
      <c r="G234" s="84">
        <v>0.1403968476302398</v>
      </c>
      <c r="H234" s="84">
        <v>6.8644346504403334E-2</v>
      </c>
      <c r="I234" s="84">
        <v>-1.159089157253713</v>
      </c>
      <c r="J234" s="84">
        <v>-0.8881766333344413</v>
      </c>
      <c r="K234" s="84">
        <v>0.33993297828194086</v>
      </c>
      <c r="L234" s="84">
        <v>-1.6944244884797457</v>
      </c>
      <c r="M234" s="84">
        <v>-0.35284130210840869</v>
      </c>
    </row>
    <row r="235" spans="2:13" x14ac:dyDescent="0.2">
      <c r="B235" s="77" t="s">
        <v>2429</v>
      </c>
      <c r="C235" s="82">
        <v>1</v>
      </c>
      <c r="D235" s="84">
        <v>-0.66532204972550502</v>
      </c>
      <c r="E235" s="84">
        <v>-0.49517643589689386</v>
      </c>
      <c r="F235" s="84">
        <v>-0.17014561382861115</v>
      </c>
      <c r="G235" s="84">
        <v>-0.51105522171966211</v>
      </c>
      <c r="H235" s="84">
        <v>7.7130721771513144E-2</v>
      </c>
      <c r="I235" s="84">
        <v>-0.64737890828473543</v>
      </c>
      <c r="J235" s="84">
        <v>-0.34297396350905235</v>
      </c>
      <c r="K235" s="84">
        <v>0.34174776028177345</v>
      </c>
      <c r="L235" s="84">
        <v>-1.1695491482640699</v>
      </c>
      <c r="M235" s="84">
        <v>0.17919627647028202</v>
      </c>
    </row>
    <row r="236" spans="2:13" x14ac:dyDescent="0.2">
      <c r="B236" s="77" t="s">
        <v>2430</v>
      </c>
      <c r="C236" s="82">
        <v>1</v>
      </c>
      <c r="D236" s="84">
        <v>-0.94919559326755298</v>
      </c>
      <c r="E236" s="84">
        <v>-0.74113748858845341</v>
      </c>
      <c r="F236" s="84">
        <v>-0.20805810467909958</v>
      </c>
      <c r="G236" s="84">
        <v>-0.62493048409967245</v>
      </c>
      <c r="H236" s="84">
        <v>6.8362860843437331E-2</v>
      </c>
      <c r="I236" s="84">
        <v>-0.8760382933637566</v>
      </c>
      <c r="J236" s="84">
        <v>-0.60623668381315021</v>
      </c>
      <c r="K236" s="84">
        <v>0.33987624830122076</v>
      </c>
      <c r="L236" s="84">
        <v>-1.4118171361949052</v>
      </c>
      <c r="M236" s="84">
        <v>-7.0457840982001585E-2</v>
      </c>
    </row>
    <row r="237" spans="2:13" x14ac:dyDescent="0.2">
      <c r="B237" s="77" t="s">
        <v>2431</v>
      </c>
      <c r="C237" s="82">
        <v>1</v>
      </c>
      <c r="D237" s="84">
        <v>0.84405435252245897</v>
      </c>
      <c r="E237" s="84">
        <v>0.2091798573733219</v>
      </c>
      <c r="F237" s="84">
        <v>0.63487449514913707</v>
      </c>
      <c r="G237" s="84">
        <v>1.9069308845623694</v>
      </c>
      <c r="H237" s="84">
        <v>5.4423589689759924E-2</v>
      </c>
      <c r="I237" s="84">
        <v>0.10178549210936</v>
      </c>
      <c r="J237" s="84">
        <v>0.3165742226372838</v>
      </c>
      <c r="K237" s="84">
        <v>0.33734894476096</v>
      </c>
      <c r="L237" s="84">
        <v>-0.45651264842416661</v>
      </c>
      <c r="M237" s="84">
        <v>0.87487236317081041</v>
      </c>
    </row>
    <row r="238" spans="2:13" x14ac:dyDescent="0.2">
      <c r="B238" s="77" t="s">
        <v>2432</v>
      </c>
      <c r="C238" s="82">
        <v>1</v>
      </c>
      <c r="D238" s="84">
        <v>-1.0045855529830701</v>
      </c>
      <c r="E238" s="84">
        <v>-0.99587533226998559</v>
      </c>
      <c r="F238" s="84">
        <v>-8.7102207130844711E-3</v>
      </c>
      <c r="G238" s="84">
        <v>-2.6162318719755578E-2</v>
      </c>
      <c r="H238" s="84">
        <v>0.10030836851570782</v>
      </c>
      <c r="I238" s="84">
        <v>-1.1938143809218045</v>
      </c>
      <c r="J238" s="84">
        <v>-0.79793628361816671</v>
      </c>
      <c r="K238" s="84">
        <v>0.34771274381434014</v>
      </c>
      <c r="L238" s="84">
        <v>-1.6820187790547503</v>
      </c>
      <c r="M238" s="84">
        <v>-0.30973188548522101</v>
      </c>
    </row>
    <row r="239" spans="2:13" x14ac:dyDescent="0.2">
      <c r="B239" s="77" t="s">
        <v>2433</v>
      </c>
      <c r="C239" s="82">
        <v>1</v>
      </c>
      <c r="D239" s="84">
        <v>-5.6453838035299103E-2</v>
      </c>
      <c r="E239" s="84">
        <v>7.8279763865121366E-2</v>
      </c>
      <c r="F239" s="84">
        <v>-0.13473360190042047</v>
      </c>
      <c r="G239" s="84">
        <v>-0.40469048389144785</v>
      </c>
      <c r="H239" s="84">
        <v>0.10176884313527208</v>
      </c>
      <c r="I239" s="84">
        <v>-0.12254124728947127</v>
      </c>
      <c r="J239" s="84">
        <v>0.27910077501971398</v>
      </c>
      <c r="K239" s="84">
        <v>0.34813687085642842</v>
      </c>
      <c r="L239" s="84">
        <v>-0.60870061511643514</v>
      </c>
      <c r="M239" s="84">
        <v>0.76526014284667787</v>
      </c>
    </row>
    <row r="240" spans="2:13" x14ac:dyDescent="0.2">
      <c r="B240" s="77" t="s">
        <v>2434</v>
      </c>
      <c r="C240" s="82">
        <v>1</v>
      </c>
      <c r="D240" s="84">
        <v>-1.09113236503857</v>
      </c>
      <c r="E240" s="84">
        <v>-0.84336605247638252</v>
      </c>
      <c r="F240" s="84">
        <v>-0.24776631256218751</v>
      </c>
      <c r="G240" s="84">
        <v>-0.7441994239632842</v>
      </c>
      <c r="H240" s="84">
        <v>7.9357476088740178E-2</v>
      </c>
      <c r="I240" s="84">
        <v>-0.99996259125823805</v>
      </c>
      <c r="J240" s="84">
        <v>-0.68676951369452699</v>
      </c>
      <c r="K240" s="84">
        <v>0.34225720215619843</v>
      </c>
      <c r="L240" s="84">
        <v>-1.5187440492625877</v>
      </c>
      <c r="M240" s="84">
        <v>-0.1679880556901775</v>
      </c>
    </row>
    <row r="241" spans="2:13" x14ac:dyDescent="0.2">
      <c r="B241" s="77" t="s">
        <v>2435</v>
      </c>
      <c r="C241" s="82">
        <v>1</v>
      </c>
      <c r="D241" s="84">
        <v>1.3529496074088101</v>
      </c>
      <c r="E241" s="84">
        <v>0.56872840680618364</v>
      </c>
      <c r="F241" s="84">
        <v>0.78422120060262646</v>
      </c>
      <c r="G241" s="84">
        <v>2.3555137892355171</v>
      </c>
      <c r="H241" s="84">
        <v>6.2239919558685207E-2</v>
      </c>
      <c r="I241" s="84">
        <v>0.44591003533917412</v>
      </c>
      <c r="J241" s="84">
        <v>0.69154677827319322</v>
      </c>
      <c r="K241" s="84">
        <v>0.33869778712487258</v>
      </c>
      <c r="L241" s="84">
        <v>-9.9625776957409151E-2</v>
      </c>
      <c r="M241" s="84">
        <v>1.2370825905697764</v>
      </c>
    </row>
    <row r="242" spans="2:13" x14ac:dyDescent="0.2">
      <c r="B242" s="77" t="s">
        <v>2436</v>
      </c>
      <c r="C242" s="82">
        <v>1</v>
      </c>
      <c r="D242" s="84">
        <v>0.362854077493865</v>
      </c>
      <c r="E242" s="84">
        <v>0.42326197586947162</v>
      </c>
      <c r="F242" s="84">
        <v>-6.0407898375606617E-2</v>
      </c>
      <c r="G242" s="84">
        <v>-0.18144324266308623</v>
      </c>
      <c r="H242" s="84">
        <v>6.9074370533384957E-2</v>
      </c>
      <c r="I242" s="84">
        <v>0.28695714515676396</v>
      </c>
      <c r="J242" s="84">
        <v>0.55956680658217928</v>
      </c>
      <c r="K242" s="84">
        <v>0.34002007599728173</v>
      </c>
      <c r="L242" s="84">
        <v>-0.24770148771115424</v>
      </c>
      <c r="M242" s="84">
        <v>1.0942254394500974</v>
      </c>
    </row>
    <row r="243" spans="2:13" x14ac:dyDescent="0.2">
      <c r="B243" s="77" t="s">
        <v>2437</v>
      </c>
      <c r="C243" s="82">
        <v>1</v>
      </c>
      <c r="D243" s="84">
        <v>-0.75879260674544802</v>
      </c>
      <c r="E243" s="84">
        <v>-0.39242178086341589</v>
      </c>
      <c r="F243" s="84">
        <v>-0.36637082588203213</v>
      </c>
      <c r="G243" s="84">
        <v>-1.1004440222676646</v>
      </c>
      <c r="H243" s="84">
        <v>8.9522124387880361E-2</v>
      </c>
      <c r="I243" s="84">
        <v>-0.56907627536705219</v>
      </c>
      <c r="J243" s="84">
        <v>-0.21576728635977954</v>
      </c>
      <c r="K243" s="84">
        <v>0.3447558471897656</v>
      </c>
      <c r="L243" s="84">
        <v>-1.0727303674716</v>
      </c>
      <c r="M243" s="84">
        <v>0.28788680574476827</v>
      </c>
    </row>
    <row r="244" spans="2:13" x14ac:dyDescent="0.2">
      <c r="B244" s="77" t="s">
        <v>2438</v>
      </c>
      <c r="C244" s="82">
        <v>1</v>
      </c>
      <c r="D244" s="84">
        <v>-0.96304308319643395</v>
      </c>
      <c r="E244" s="84">
        <v>-0.30858043928703982</v>
      </c>
      <c r="F244" s="84">
        <v>-0.65446264390939413</v>
      </c>
      <c r="G244" s="84">
        <v>-1.9657665223580909</v>
      </c>
      <c r="H244" s="84">
        <v>8.5499348078916557E-2</v>
      </c>
      <c r="I244" s="84">
        <v>-0.47729676744106919</v>
      </c>
      <c r="J244" s="84">
        <v>-0.13986411113301048</v>
      </c>
      <c r="K244" s="84">
        <v>0.34373321331889595</v>
      </c>
      <c r="L244" s="84">
        <v>-0.98687105692100652</v>
      </c>
      <c r="M244" s="84">
        <v>0.36971017834692688</v>
      </c>
    </row>
    <row r="245" spans="2:13" x14ac:dyDescent="0.2">
      <c r="B245" s="77" t="s">
        <v>2439</v>
      </c>
      <c r="C245" s="82">
        <v>1</v>
      </c>
      <c r="D245" s="84">
        <v>8.2442406434036705E-2</v>
      </c>
      <c r="E245" s="84">
        <v>0.75421111835088062</v>
      </c>
      <c r="F245" s="84">
        <v>-0.67176871191684395</v>
      </c>
      <c r="G245" s="84">
        <v>-2.0177476238606653</v>
      </c>
      <c r="H245" s="84">
        <v>6.7009235657864499E-2</v>
      </c>
      <c r="I245" s="84">
        <v>0.62198142950965296</v>
      </c>
      <c r="J245" s="84">
        <v>0.88644080719210827</v>
      </c>
      <c r="K245" s="84">
        <v>0.33960656807556761</v>
      </c>
      <c r="L245" s="84">
        <v>8.4063632199109728E-2</v>
      </c>
      <c r="M245" s="84">
        <v>1.4243586045026515</v>
      </c>
    </row>
    <row r="246" spans="2:13" x14ac:dyDescent="0.2">
      <c r="B246" s="77" t="s">
        <v>2440</v>
      </c>
      <c r="C246" s="82">
        <v>1</v>
      </c>
      <c r="D246" s="84">
        <v>-0.80033507653208902</v>
      </c>
      <c r="E246" s="84">
        <v>-0.67040316291744295</v>
      </c>
      <c r="F246" s="84">
        <v>-0.12993191361464607</v>
      </c>
      <c r="G246" s="84">
        <v>-0.39026796769313432</v>
      </c>
      <c r="H246" s="84">
        <v>6.1828486348986023E-2</v>
      </c>
      <c r="I246" s="84">
        <v>-0.79240965099609029</v>
      </c>
      <c r="J246" s="84">
        <v>-0.54839667483879562</v>
      </c>
      <c r="K246" s="84">
        <v>0.33862242267874204</v>
      </c>
      <c r="L246" s="84">
        <v>-1.338608629609968</v>
      </c>
      <c r="M246" s="84">
        <v>-2.1976962249180554E-3</v>
      </c>
    </row>
    <row r="247" spans="2:13" x14ac:dyDescent="0.2">
      <c r="B247" s="77" t="s">
        <v>2441</v>
      </c>
      <c r="C247" s="82">
        <v>1</v>
      </c>
      <c r="D247" s="84">
        <v>0.14821798359621799</v>
      </c>
      <c r="E247" s="84">
        <v>-0.26435794606561119</v>
      </c>
      <c r="F247" s="84">
        <v>0.41257592966182921</v>
      </c>
      <c r="G247" s="84">
        <v>1.239227262254974</v>
      </c>
      <c r="H247" s="84">
        <v>7.9596590727852246E-2</v>
      </c>
      <c r="I247" s="84">
        <v>-0.42142633106413763</v>
      </c>
      <c r="J247" s="84">
        <v>-0.10728956106708473</v>
      </c>
      <c r="K247" s="84">
        <v>0.34231272350310193</v>
      </c>
      <c r="L247" s="84">
        <v>-0.93984550342735518</v>
      </c>
      <c r="M247" s="84">
        <v>0.41112961129613274</v>
      </c>
    </row>
    <row r="248" spans="2:13" x14ac:dyDescent="0.2">
      <c r="B248" s="77" t="s">
        <v>2442</v>
      </c>
      <c r="C248" s="82">
        <v>1</v>
      </c>
      <c r="D248" s="84">
        <v>0.83020686259357801</v>
      </c>
      <c r="E248" s="84">
        <v>1.4350227544395926</v>
      </c>
      <c r="F248" s="84">
        <v>-0.60481589184601459</v>
      </c>
      <c r="G248" s="84">
        <v>-1.8166458291325276</v>
      </c>
      <c r="H248" s="84">
        <v>0.13339586311746005</v>
      </c>
      <c r="I248" s="84">
        <v>1.1717919728979358</v>
      </c>
      <c r="J248" s="84">
        <v>1.6982535359812494</v>
      </c>
      <c r="K248" s="84">
        <v>0.35865978268195342</v>
      </c>
      <c r="L248" s="84">
        <v>0.72727745637289298</v>
      </c>
      <c r="M248" s="84">
        <v>2.142768052506292</v>
      </c>
    </row>
    <row r="249" spans="2:13" x14ac:dyDescent="0.2">
      <c r="B249" s="77" t="s">
        <v>2443</v>
      </c>
      <c r="C249" s="82">
        <v>1</v>
      </c>
      <c r="D249" s="84">
        <v>1.71644621804192</v>
      </c>
      <c r="E249" s="84">
        <v>1.2022201575026616</v>
      </c>
      <c r="F249" s="84">
        <v>0.51422606053925835</v>
      </c>
      <c r="G249" s="84">
        <v>1.5445470939241326</v>
      </c>
      <c r="H249" s="84">
        <v>8.7141988540883147E-2</v>
      </c>
      <c r="I249" s="84">
        <v>1.0302623979991858</v>
      </c>
      <c r="J249" s="84">
        <v>1.3741779170061375</v>
      </c>
      <c r="K249" s="84">
        <v>0.34414547735437889</v>
      </c>
      <c r="L249" s="84">
        <v>0.52311601700729904</v>
      </c>
      <c r="M249" s="84">
        <v>1.8813242979980243</v>
      </c>
    </row>
    <row r="250" spans="2:13" x14ac:dyDescent="0.2">
      <c r="B250" s="77" t="s">
        <v>2444</v>
      </c>
      <c r="C250" s="82">
        <v>1</v>
      </c>
      <c r="D250" s="84">
        <v>0.290154755367242</v>
      </c>
      <c r="E250" s="84">
        <v>-0.14102022775210984</v>
      </c>
      <c r="F250" s="84">
        <v>0.43117498311935187</v>
      </c>
      <c r="G250" s="84">
        <v>1.2950920193569977</v>
      </c>
      <c r="H250" s="84">
        <v>9.0451680839497228E-2</v>
      </c>
      <c r="I250" s="84">
        <v>-0.31950902105278417</v>
      </c>
      <c r="J250" s="84">
        <v>3.7468565548564481E-2</v>
      </c>
      <c r="K250" s="84">
        <v>0.34499839127640025</v>
      </c>
      <c r="L250" s="84">
        <v>-0.82180742792439632</v>
      </c>
      <c r="M250" s="84">
        <v>0.53976697242017657</v>
      </c>
    </row>
    <row r="251" spans="2:13" x14ac:dyDescent="0.2">
      <c r="B251" s="77" t="s">
        <v>2445</v>
      </c>
      <c r="C251" s="82">
        <v>1</v>
      </c>
      <c r="D251" s="84">
        <v>-2.47766157482098</v>
      </c>
      <c r="E251" s="84">
        <v>-1.7823695115152436</v>
      </c>
      <c r="F251" s="84">
        <v>-0.69529206330573645</v>
      </c>
      <c r="G251" s="84">
        <v>-2.0884031717124572</v>
      </c>
      <c r="H251" s="84">
        <v>0.15952788573050045</v>
      </c>
      <c r="I251" s="84">
        <v>-2.0971667552764814</v>
      </c>
      <c r="J251" s="84">
        <v>-1.4675722677540057</v>
      </c>
      <c r="K251" s="84">
        <v>0.36917682720108191</v>
      </c>
      <c r="L251" s="84">
        <v>-2.5108681506794923</v>
      </c>
      <c r="M251" s="84">
        <v>-1.0538708723509949</v>
      </c>
    </row>
    <row r="252" spans="2:13" x14ac:dyDescent="0.2">
      <c r="B252" s="77" t="s">
        <v>2446</v>
      </c>
      <c r="C252" s="82">
        <v>1</v>
      </c>
      <c r="D252" s="84">
        <v>-0.84533941880094998</v>
      </c>
      <c r="E252" s="84">
        <v>-0.69920944973757582</v>
      </c>
      <c r="F252" s="84">
        <v>-0.14612996906337417</v>
      </c>
      <c r="G252" s="84">
        <v>-0.43892100453906624</v>
      </c>
      <c r="H252" s="84">
        <v>5.8686735702502955E-2</v>
      </c>
      <c r="I252" s="84">
        <v>-0.81501630419374316</v>
      </c>
      <c r="J252" s="84">
        <v>-0.58340259528140848</v>
      </c>
      <c r="K252" s="84">
        <v>0.33806288817915126</v>
      </c>
      <c r="L252" s="84">
        <v>-1.3663107839616364</v>
      </c>
      <c r="M252" s="84">
        <v>-3.2108115513515223E-2</v>
      </c>
    </row>
    <row r="253" spans="2:13" x14ac:dyDescent="0.2">
      <c r="B253" s="77" t="s">
        <v>2447</v>
      </c>
      <c r="C253" s="82">
        <v>1</v>
      </c>
      <c r="D253" s="84">
        <v>-1.07728487510969</v>
      </c>
      <c r="E253" s="84">
        <v>-0.85705647833800447</v>
      </c>
      <c r="F253" s="84">
        <v>-0.22022839677168549</v>
      </c>
      <c r="G253" s="84">
        <v>-0.66148559230266546</v>
      </c>
      <c r="H253" s="84">
        <v>7.5485748624751881E-2</v>
      </c>
      <c r="I253" s="84">
        <v>-1.0060129162768185</v>
      </c>
      <c r="J253" s="84">
        <v>-0.70810004039919028</v>
      </c>
      <c r="K253" s="84">
        <v>0.34138025962561624</v>
      </c>
      <c r="L253" s="84">
        <v>-1.5307039996634451</v>
      </c>
      <c r="M253" s="84">
        <v>-0.18340895701256388</v>
      </c>
    </row>
    <row r="254" spans="2:13" x14ac:dyDescent="0.2">
      <c r="B254" s="77" t="s">
        <v>2448</v>
      </c>
      <c r="C254" s="82">
        <v>1</v>
      </c>
      <c r="D254" s="84">
        <v>1.1279278960645001</v>
      </c>
      <c r="E254" s="84">
        <v>0.98490786003436748</v>
      </c>
      <c r="F254" s="84">
        <v>0.14302003603013258</v>
      </c>
      <c r="G254" s="84">
        <v>0.42957990264361834</v>
      </c>
      <c r="H254" s="84">
        <v>8.474065781369905E-2</v>
      </c>
      <c r="I254" s="84">
        <v>0.8176886595032945</v>
      </c>
      <c r="J254" s="84">
        <v>1.1521270605654406</v>
      </c>
      <c r="K254" s="84">
        <v>0.34354528450163935</v>
      </c>
      <c r="L254" s="84">
        <v>0.30698808335666861</v>
      </c>
      <c r="M254" s="84">
        <v>1.6628276367120662</v>
      </c>
    </row>
    <row r="255" spans="2:13" x14ac:dyDescent="0.2">
      <c r="B255" s="77" t="s">
        <v>2449</v>
      </c>
      <c r="C255" s="82">
        <v>1</v>
      </c>
      <c r="D255" s="84">
        <v>1.69913685563082</v>
      </c>
      <c r="E255" s="84">
        <v>0.86221282376462072</v>
      </c>
      <c r="F255" s="84">
        <v>0.83692403186619924</v>
      </c>
      <c r="G255" s="84">
        <v>2.5138138271300585</v>
      </c>
      <c r="H255" s="84">
        <v>7.4768600020112125E-2</v>
      </c>
      <c r="I255" s="84">
        <v>0.71467153906421399</v>
      </c>
      <c r="J255" s="84">
        <v>1.0097541084650274</v>
      </c>
      <c r="K255" s="84">
        <v>0.34122240103132356</v>
      </c>
      <c r="L255" s="84">
        <v>0.18887680566107645</v>
      </c>
      <c r="M255" s="84">
        <v>1.5355488418681649</v>
      </c>
    </row>
    <row r="256" spans="2:13" x14ac:dyDescent="0.2">
      <c r="B256" s="77" t="s">
        <v>2450</v>
      </c>
      <c r="C256" s="82">
        <v>1</v>
      </c>
      <c r="D256" s="84">
        <v>-0.56838962022334205</v>
      </c>
      <c r="E256" s="84">
        <v>-0.24358692465714507</v>
      </c>
      <c r="F256" s="84">
        <v>-0.32480269556619701</v>
      </c>
      <c r="G256" s="84">
        <v>-0.97558855537076439</v>
      </c>
      <c r="H256" s="84">
        <v>7.3090619814135685E-2</v>
      </c>
      <c r="I256" s="84">
        <v>-0.38781704189922006</v>
      </c>
      <c r="J256" s="84">
        <v>-9.9356807415070053E-2</v>
      </c>
      <c r="K256" s="84">
        <v>0.34085865416830541</v>
      </c>
      <c r="L256" s="84">
        <v>-0.91620515909935274</v>
      </c>
      <c r="M256" s="84">
        <v>0.42903130978506265</v>
      </c>
    </row>
    <row r="257" spans="2:13" x14ac:dyDescent="0.2">
      <c r="B257" s="77" t="s">
        <v>2451</v>
      </c>
      <c r="C257" s="82">
        <v>1</v>
      </c>
      <c r="D257" s="84">
        <v>-0.65147455979662405</v>
      </c>
      <c r="E257" s="84">
        <v>-0.50152109988665106</v>
      </c>
      <c r="F257" s="84">
        <v>-0.149953459909973</v>
      </c>
      <c r="G257" s="84">
        <v>-0.45040537324174673</v>
      </c>
      <c r="H257" s="84">
        <v>6.9643823013101042E-2</v>
      </c>
      <c r="I257" s="84">
        <v>-0.63894963427189699</v>
      </c>
      <c r="J257" s="84">
        <v>-0.36409256550140512</v>
      </c>
      <c r="K257" s="84">
        <v>0.34013621609657219</v>
      </c>
      <c r="L257" s="84">
        <v>-1.1727137433562937</v>
      </c>
      <c r="M257" s="84">
        <v>0.16967154358299152</v>
      </c>
    </row>
    <row r="258" spans="2:13" x14ac:dyDescent="0.2">
      <c r="B258" s="77" t="s">
        <v>2452</v>
      </c>
      <c r="C258" s="82">
        <v>1</v>
      </c>
      <c r="D258" s="84">
        <v>1.3593611524046201</v>
      </c>
      <c r="E258" s="84">
        <v>1.4562487936021111</v>
      </c>
      <c r="F258" s="84">
        <v>-9.6887641197491048E-2</v>
      </c>
      <c r="G258" s="84">
        <v>-0.29101505375246162</v>
      </c>
      <c r="H258" s="84">
        <v>8.2965729742741134E-2</v>
      </c>
      <c r="I258" s="84">
        <v>1.2925320682781372</v>
      </c>
      <c r="J258" s="84">
        <v>1.6199655189260851</v>
      </c>
      <c r="K258" s="84">
        <v>0.3431117831383228</v>
      </c>
      <c r="L258" s="84">
        <v>0.77918444752022242</v>
      </c>
      <c r="M258" s="84">
        <v>2.1333131396839997</v>
      </c>
    </row>
    <row r="259" spans="2:13" x14ac:dyDescent="0.2">
      <c r="B259" s="77" t="s">
        <v>2453</v>
      </c>
      <c r="C259" s="82">
        <v>1</v>
      </c>
      <c r="D259" s="84">
        <v>-0.90419125099869202</v>
      </c>
      <c r="E259" s="84">
        <v>-0.75746737132486297</v>
      </c>
      <c r="F259" s="84">
        <v>-0.14672387967382905</v>
      </c>
      <c r="G259" s="84">
        <v>-0.4407048948896774</v>
      </c>
      <c r="H259" s="84">
        <v>7.1930102697343776E-2</v>
      </c>
      <c r="I259" s="84">
        <v>-0.89940743383430644</v>
      </c>
      <c r="J259" s="84">
        <v>-0.6155273088154195</v>
      </c>
      <c r="K259" s="84">
        <v>0.34061168959779453</v>
      </c>
      <c r="L259" s="84">
        <v>-1.4295982692381153</v>
      </c>
      <c r="M259" s="84">
        <v>-8.5336473411610658E-2</v>
      </c>
    </row>
    <row r="260" spans="2:13" x14ac:dyDescent="0.2">
      <c r="B260" s="77" t="s">
        <v>2454</v>
      </c>
      <c r="C260" s="82">
        <v>1</v>
      </c>
      <c r="D260" s="84">
        <v>0.31777122893816101</v>
      </c>
      <c r="E260" s="84">
        <v>0.29725188413622772</v>
      </c>
      <c r="F260" s="84">
        <v>2.0519344801933292E-2</v>
      </c>
      <c r="G260" s="84">
        <v>6.1632610276144736E-2</v>
      </c>
      <c r="H260" s="84">
        <v>5.4238991189760472E-2</v>
      </c>
      <c r="I260" s="84">
        <v>0.19022178809539372</v>
      </c>
      <c r="J260" s="84">
        <v>0.40428198017706174</v>
      </c>
      <c r="K260" s="84">
        <v>0.33731921318225683</v>
      </c>
      <c r="L260" s="84">
        <v>-0.36838195217544911</v>
      </c>
      <c r="M260" s="84">
        <v>0.96288572044790455</v>
      </c>
    </row>
    <row r="261" spans="2:13" x14ac:dyDescent="0.2">
      <c r="B261" s="77" t="s">
        <v>2455</v>
      </c>
      <c r="C261" s="82">
        <v>1</v>
      </c>
      <c r="D261" s="84">
        <v>0.72288881564475505</v>
      </c>
      <c r="E261" s="84">
        <v>0.96780141338791448</v>
      </c>
      <c r="F261" s="84">
        <v>-0.24491259774315943</v>
      </c>
      <c r="G261" s="84">
        <v>-0.73562790791449473</v>
      </c>
      <c r="H261" s="84">
        <v>7.6886283149230711E-2</v>
      </c>
      <c r="I261" s="84">
        <v>0.81608129306166366</v>
      </c>
      <c r="J261" s="84">
        <v>1.1195215337141653</v>
      </c>
      <c r="K261" s="84">
        <v>0.34169267471386855</v>
      </c>
      <c r="L261" s="84">
        <v>0.29353740167121156</v>
      </c>
      <c r="M261" s="84">
        <v>1.6420654251046174</v>
      </c>
    </row>
    <row r="262" spans="2:13" x14ac:dyDescent="0.2">
      <c r="B262" s="77" t="s">
        <v>2456</v>
      </c>
      <c r="C262" s="82">
        <v>1</v>
      </c>
      <c r="D262" s="84">
        <v>1.3204956789634599E-2</v>
      </c>
      <c r="E262" s="84">
        <v>-0.14927820639907705</v>
      </c>
      <c r="F262" s="84">
        <v>0.16248316318871164</v>
      </c>
      <c r="G262" s="84">
        <v>0.48804002125358154</v>
      </c>
      <c r="H262" s="84">
        <v>6.1624545835009967E-2</v>
      </c>
      <c r="I262" s="84">
        <v>-0.27088225755331496</v>
      </c>
      <c r="J262" s="84">
        <v>-2.7674155244839113E-2</v>
      </c>
      <c r="K262" s="84">
        <v>0.3385852449029419</v>
      </c>
      <c r="L262" s="84">
        <v>-0.81741030998459741</v>
      </c>
      <c r="M262" s="84">
        <v>0.51885389718644326</v>
      </c>
    </row>
    <row r="263" spans="2:13" x14ac:dyDescent="0.2">
      <c r="B263" s="77" t="s">
        <v>2457</v>
      </c>
      <c r="C263" s="82">
        <v>1</v>
      </c>
      <c r="D263" s="84">
        <v>-0.21527862703689199</v>
      </c>
      <c r="E263" s="84">
        <v>-0.22693626420633495</v>
      </c>
      <c r="F263" s="84">
        <v>1.1657637169442958E-2</v>
      </c>
      <c r="G263" s="84">
        <v>3.501528023142738E-2</v>
      </c>
      <c r="H263" s="84">
        <v>7.3318882795818288E-2</v>
      </c>
      <c r="I263" s="84">
        <v>-0.37161681403050906</v>
      </c>
      <c r="J263" s="84">
        <v>-8.2255714382160811E-2</v>
      </c>
      <c r="K263" s="84">
        <v>0.34090767370512626</v>
      </c>
      <c r="L263" s="84">
        <v>-0.89965122916691564</v>
      </c>
      <c r="M263" s="84">
        <v>0.44577870075424575</v>
      </c>
    </row>
    <row r="264" spans="2:13" x14ac:dyDescent="0.2">
      <c r="B264" s="77" t="s">
        <v>2458</v>
      </c>
      <c r="C264" s="82">
        <v>1</v>
      </c>
      <c r="D264" s="84">
        <v>0.31756198710940697</v>
      </c>
      <c r="E264" s="84">
        <v>0.37208175815626665</v>
      </c>
      <c r="F264" s="84">
        <v>-5.4519771046859677E-2</v>
      </c>
      <c r="G264" s="84">
        <v>-0.16375746076254594</v>
      </c>
      <c r="H264" s="84">
        <v>4.8515220106416852E-2</v>
      </c>
      <c r="I264" s="84">
        <v>0.27634641069625931</v>
      </c>
      <c r="J264" s="84">
        <v>0.46781710561627399</v>
      </c>
      <c r="K264" s="84">
        <v>0.33644629586100067</v>
      </c>
      <c r="L264" s="84">
        <v>-0.29182954566208108</v>
      </c>
      <c r="M264" s="84">
        <v>1.0359930619746143</v>
      </c>
    </row>
    <row r="265" spans="2:13" x14ac:dyDescent="0.2">
      <c r="B265" s="77" t="s">
        <v>2459</v>
      </c>
      <c r="C265" s="82">
        <v>1</v>
      </c>
      <c r="D265" s="84">
        <v>-0.30528731157461397</v>
      </c>
      <c r="E265" s="84">
        <v>-0.50194281898453286</v>
      </c>
      <c r="F265" s="84">
        <v>0.19665550740991888</v>
      </c>
      <c r="G265" s="84">
        <v>0.59068125049056464</v>
      </c>
      <c r="H265" s="84">
        <v>8.4752874551662236E-2</v>
      </c>
      <c r="I265" s="84">
        <v>-0.66918612687101242</v>
      </c>
      <c r="J265" s="84">
        <v>-0.33469951109805329</v>
      </c>
      <c r="K265" s="84">
        <v>0.34354829814945043</v>
      </c>
      <c r="L265" s="84">
        <v>-1.179868542509833</v>
      </c>
      <c r="M265" s="84">
        <v>0.17598290454076726</v>
      </c>
    </row>
    <row r="266" spans="2:13" x14ac:dyDescent="0.2">
      <c r="B266" s="77" t="s">
        <v>2460</v>
      </c>
      <c r="C266" s="82">
        <v>1</v>
      </c>
      <c r="D266" s="84">
        <v>-2.1200582488522</v>
      </c>
      <c r="E266" s="84">
        <v>-1.8037846971045557</v>
      </c>
      <c r="F266" s="84">
        <v>-0.31627355174764427</v>
      </c>
      <c r="G266" s="84">
        <v>-0.9499701254436782</v>
      </c>
      <c r="H266" s="84">
        <v>0.13018486423272513</v>
      </c>
      <c r="I266" s="84">
        <v>-2.0606791970989065</v>
      </c>
      <c r="J266" s="84">
        <v>-1.5468901971102051</v>
      </c>
      <c r="K266" s="84">
        <v>0.35747794658119397</v>
      </c>
      <c r="L266" s="84">
        <v>-2.5091978715717165</v>
      </c>
      <c r="M266" s="84">
        <v>-1.0983715226373947</v>
      </c>
    </row>
    <row r="267" spans="2:13" x14ac:dyDescent="0.2">
      <c r="B267" s="77" t="s">
        <v>2461</v>
      </c>
      <c r="C267" s="82">
        <v>1</v>
      </c>
      <c r="D267" s="84">
        <v>-0.97689057312531402</v>
      </c>
      <c r="E267" s="84">
        <v>-0.38169567943132432</v>
      </c>
      <c r="F267" s="84">
        <v>-0.5951948936939897</v>
      </c>
      <c r="G267" s="84">
        <v>-1.7877478679502878</v>
      </c>
      <c r="H267" s="84">
        <v>8.4555855086713372E-2</v>
      </c>
      <c r="I267" s="84">
        <v>-0.54855020773704777</v>
      </c>
      <c r="J267" s="84">
        <v>-0.21484115112560087</v>
      </c>
      <c r="K267" s="84">
        <v>0.34349974679184142</v>
      </c>
      <c r="L267" s="84">
        <v>-1.0595255962988341</v>
      </c>
      <c r="M267" s="84">
        <v>0.29613423743618561</v>
      </c>
    </row>
    <row r="268" spans="2:13" x14ac:dyDescent="0.2">
      <c r="B268" s="77" t="s">
        <v>2462</v>
      </c>
      <c r="C268" s="82">
        <v>1</v>
      </c>
      <c r="D268" s="84">
        <v>-0.66878392220772498</v>
      </c>
      <c r="E268" s="84">
        <v>-0.50873232256579648</v>
      </c>
      <c r="F268" s="84">
        <v>-0.1600515996419285</v>
      </c>
      <c r="G268" s="84">
        <v>-0.48073649329559109</v>
      </c>
      <c r="H268" s="84">
        <v>8.6002206530140471E-2</v>
      </c>
      <c r="I268" s="84">
        <v>-0.67844094403407906</v>
      </c>
      <c r="J268" s="84">
        <v>-0.3390237010975139</v>
      </c>
      <c r="K268" s="84">
        <v>0.34385863802537642</v>
      </c>
      <c r="L268" s="84">
        <v>-1.1872704414545991</v>
      </c>
      <c r="M268" s="84">
        <v>0.16980579632300619</v>
      </c>
    </row>
    <row r="269" spans="2:13" x14ac:dyDescent="0.2">
      <c r="B269" s="77" t="s">
        <v>2463</v>
      </c>
      <c r="C269" s="82">
        <v>1</v>
      </c>
      <c r="D269" s="84">
        <v>8.6796188854719694E-2</v>
      </c>
      <c r="E269" s="84">
        <v>0.10639566178947485</v>
      </c>
      <c r="F269" s="84">
        <v>-1.9599472934755155E-2</v>
      </c>
      <c r="G269" s="84">
        <v>-5.8869651475996397E-2</v>
      </c>
      <c r="H269" s="84">
        <v>7.1837175184502972E-2</v>
      </c>
      <c r="I269" s="84">
        <v>-3.5361026353926517E-2</v>
      </c>
      <c r="J269" s="84">
        <v>0.24815234993287622</v>
      </c>
      <c r="K269" s="84">
        <v>0.3405920773522233</v>
      </c>
      <c r="L269" s="84">
        <v>-0.56569653517302187</v>
      </c>
      <c r="M269" s="84">
        <v>0.77848785875197146</v>
      </c>
    </row>
    <row r="270" spans="2:13" x14ac:dyDescent="0.2">
      <c r="B270" s="77" t="s">
        <v>2464</v>
      </c>
      <c r="C270" s="82">
        <v>1</v>
      </c>
      <c r="D270" s="84">
        <v>1.5398907214486901</v>
      </c>
      <c r="E270" s="84">
        <v>1.6853263878804272</v>
      </c>
      <c r="F270" s="84">
        <v>-0.14543566643173711</v>
      </c>
      <c r="G270" s="84">
        <v>-0.4368355732583678</v>
      </c>
      <c r="H270" s="84">
        <v>8.5443667917640895E-2</v>
      </c>
      <c r="I270" s="84">
        <v>1.5167199336912003</v>
      </c>
      <c r="J270" s="84">
        <v>1.8539328420696541</v>
      </c>
      <c r="K270" s="84">
        <v>0.3437193678043674</v>
      </c>
      <c r="L270" s="84">
        <v>1.0070630916755139</v>
      </c>
      <c r="M270" s="84">
        <v>2.3635896840853405</v>
      </c>
    </row>
    <row r="271" spans="2:13" x14ac:dyDescent="0.2">
      <c r="B271" s="77" t="s">
        <v>2465</v>
      </c>
      <c r="C271" s="82">
        <v>1</v>
      </c>
      <c r="D271" s="84">
        <v>-6.6418110301427802E-2</v>
      </c>
      <c r="E271" s="84">
        <v>0.49664428791498683</v>
      </c>
      <c r="F271" s="84">
        <v>-0.56306239821641468</v>
      </c>
      <c r="G271" s="84">
        <v>-1.6912335986066207</v>
      </c>
      <c r="H271" s="84">
        <v>7.4969368457371136E-2</v>
      </c>
      <c r="I271" s="84">
        <v>0.348706825766393</v>
      </c>
      <c r="J271" s="84">
        <v>0.64458175006358065</v>
      </c>
      <c r="K271" s="84">
        <v>0.34126644960135033</v>
      </c>
      <c r="L271" s="84">
        <v>-0.17677865147114413</v>
      </c>
      <c r="M271" s="84">
        <v>1.1700672273011179</v>
      </c>
    </row>
    <row r="272" spans="2:13" x14ac:dyDescent="0.2">
      <c r="B272" s="77" t="s">
        <v>2466</v>
      </c>
      <c r="C272" s="82">
        <v>1</v>
      </c>
      <c r="D272" s="84">
        <v>0.87867307734466005</v>
      </c>
      <c r="E272" s="84">
        <v>1.1121968192776781</v>
      </c>
      <c r="F272" s="84">
        <v>-0.23352374193301806</v>
      </c>
      <c r="G272" s="84">
        <v>-0.70141994862470713</v>
      </c>
      <c r="H272" s="84">
        <v>0.10483741544712093</v>
      </c>
      <c r="I272" s="84">
        <v>0.90532057770597862</v>
      </c>
      <c r="J272" s="84">
        <v>1.3190730608493775</v>
      </c>
      <c r="K272" s="84">
        <v>0.34904622486748965</v>
      </c>
      <c r="L272" s="84">
        <v>0.42342200708480893</v>
      </c>
      <c r="M272" s="84">
        <v>1.8009716314705473</v>
      </c>
    </row>
    <row r="273" spans="2:13" x14ac:dyDescent="0.2">
      <c r="B273" s="77" t="s">
        <v>2467</v>
      </c>
      <c r="C273" s="82">
        <v>1</v>
      </c>
      <c r="D273" s="84">
        <v>-1.49859297355003E-2</v>
      </c>
      <c r="E273" s="84">
        <v>-9.8130057763403195E-2</v>
      </c>
      <c r="F273" s="84">
        <v>8.31441280279029E-2</v>
      </c>
      <c r="G273" s="84">
        <v>0.24973456457590265</v>
      </c>
      <c r="H273" s="84">
        <v>5.3585542696977018E-2</v>
      </c>
      <c r="I273" s="84">
        <v>-0.20387070034269206</v>
      </c>
      <c r="J273" s="84">
        <v>7.610584815885682E-3</v>
      </c>
      <c r="K273" s="84">
        <v>0.33721475917098209</v>
      </c>
      <c r="L273" s="84">
        <v>-0.76355777440704509</v>
      </c>
      <c r="M273" s="84">
        <v>0.56729765888023864</v>
      </c>
    </row>
    <row r="274" spans="2:13" x14ac:dyDescent="0.2">
      <c r="B274" s="77" t="s">
        <v>2468</v>
      </c>
      <c r="C274" s="82">
        <v>1</v>
      </c>
      <c r="D274" s="84">
        <v>0.20014607082951999</v>
      </c>
      <c r="E274" s="84">
        <v>0.34123647125940237</v>
      </c>
      <c r="F274" s="84">
        <v>-0.14109040042988238</v>
      </c>
      <c r="G274" s="84">
        <v>-0.42378398274104967</v>
      </c>
      <c r="H274" s="84">
        <v>7.8138948583350298E-2</v>
      </c>
      <c r="I274" s="84">
        <v>0.18704445942521794</v>
      </c>
      <c r="J274" s="84">
        <v>0.49542848309358678</v>
      </c>
      <c r="K274" s="84">
        <v>0.34197672245684407</v>
      </c>
      <c r="L274" s="84">
        <v>-0.3335880534119845</v>
      </c>
      <c r="M274" s="84">
        <v>1.0160609959307894</v>
      </c>
    </row>
    <row r="275" spans="2:13" x14ac:dyDescent="0.2">
      <c r="B275" s="77" t="s">
        <v>2469</v>
      </c>
      <c r="C275" s="82">
        <v>1</v>
      </c>
      <c r="D275" s="84">
        <v>-0.99419993553641495</v>
      </c>
      <c r="E275" s="84">
        <v>-1.1019802550608284</v>
      </c>
      <c r="F275" s="84">
        <v>0.10778031952441347</v>
      </c>
      <c r="G275" s="84">
        <v>0.3237326772763553</v>
      </c>
      <c r="H275" s="84">
        <v>6.0173146118356946E-2</v>
      </c>
      <c r="I275" s="84">
        <v>-1.220720251267519</v>
      </c>
      <c r="J275" s="84">
        <v>-0.98324025885413791</v>
      </c>
      <c r="K275" s="84">
        <v>0.33832409156073268</v>
      </c>
      <c r="L275" s="84">
        <v>-1.7695970233371014</v>
      </c>
      <c r="M275" s="84">
        <v>-0.43436348678455539</v>
      </c>
    </row>
    <row r="276" spans="2:13" x14ac:dyDescent="0.2">
      <c r="B276" s="77" t="s">
        <v>2470</v>
      </c>
      <c r="C276" s="82">
        <v>1</v>
      </c>
      <c r="D276" s="84">
        <v>-0.60993209000998305</v>
      </c>
      <c r="E276" s="84">
        <v>-0.9059541637771189</v>
      </c>
      <c r="F276" s="84">
        <v>0.29602207376713585</v>
      </c>
      <c r="G276" s="84">
        <v>0.88914208917173032</v>
      </c>
      <c r="H276" s="84">
        <v>6.34777123864987E-2</v>
      </c>
      <c r="I276" s="84">
        <v>-1.0312150785572227</v>
      </c>
      <c r="J276" s="84">
        <v>-0.78069324899701498</v>
      </c>
      <c r="K276" s="84">
        <v>0.33892743085568766</v>
      </c>
      <c r="L276" s="84">
        <v>-1.5747615047625767</v>
      </c>
      <c r="M276" s="84">
        <v>-0.2371468227916611</v>
      </c>
    </row>
    <row r="277" spans="2:13" x14ac:dyDescent="0.2">
      <c r="B277" s="77" t="s">
        <v>2471</v>
      </c>
      <c r="C277" s="82">
        <v>1</v>
      </c>
      <c r="D277" s="84">
        <v>0.31838343835162097</v>
      </c>
      <c r="E277" s="84">
        <v>0.42305593490152243</v>
      </c>
      <c r="F277" s="84">
        <v>-0.10467249654990146</v>
      </c>
      <c r="G277" s="84">
        <v>-0.31439791322593102</v>
      </c>
      <c r="H277" s="84">
        <v>6.1652400435124044E-2</v>
      </c>
      <c r="I277" s="84">
        <v>0.30139691811352193</v>
      </c>
      <c r="J277" s="84">
        <v>0.544714951689523</v>
      </c>
      <c r="K277" s="84">
        <v>0.33859031571506409</v>
      </c>
      <c r="L277" s="84">
        <v>-0.24508617494511259</v>
      </c>
      <c r="M277" s="84">
        <v>1.0911980447481575</v>
      </c>
    </row>
    <row r="278" spans="2:13" x14ac:dyDescent="0.2">
      <c r="B278" s="77" t="s">
        <v>2472</v>
      </c>
      <c r="C278" s="82">
        <v>1</v>
      </c>
      <c r="D278" s="84">
        <v>1.4152633120887701</v>
      </c>
      <c r="E278" s="84">
        <v>1.3539094310130158</v>
      </c>
      <c r="F278" s="84">
        <v>6.1353881075754346E-2</v>
      </c>
      <c r="G278" s="84">
        <v>0.18428462885981736</v>
      </c>
      <c r="H278" s="84">
        <v>0.10097505939944348</v>
      </c>
      <c r="I278" s="84">
        <v>1.1546547976176287</v>
      </c>
      <c r="J278" s="84">
        <v>1.5531640644084028</v>
      </c>
      <c r="K278" s="84">
        <v>0.34790565680559871</v>
      </c>
      <c r="L278" s="84">
        <v>0.66738530797434203</v>
      </c>
      <c r="M278" s="84">
        <v>2.0404335540516896</v>
      </c>
    </row>
    <row r="279" spans="2:13" x14ac:dyDescent="0.2">
      <c r="B279" s="77" t="s">
        <v>2473</v>
      </c>
      <c r="C279" s="82">
        <v>1</v>
      </c>
      <c r="D279" s="84">
        <v>1.2906359027288501</v>
      </c>
      <c r="E279" s="84">
        <v>1.1058121825823151</v>
      </c>
      <c r="F279" s="84">
        <v>0.18482372014653503</v>
      </c>
      <c r="G279" s="84">
        <v>0.55514288704312731</v>
      </c>
      <c r="H279" s="84">
        <v>0.1216400476390876</v>
      </c>
      <c r="I279" s="84">
        <v>0.86577921560336812</v>
      </c>
      <c r="J279" s="84">
        <v>1.345845149561262</v>
      </c>
      <c r="K279" s="84">
        <v>0.35445547619729817</v>
      </c>
      <c r="L279" s="84">
        <v>0.40636326534732059</v>
      </c>
      <c r="M279" s="84">
        <v>1.8052610998173095</v>
      </c>
    </row>
    <row r="280" spans="2:13" x14ac:dyDescent="0.2">
      <c r="B280" s="77" t="s">
        <v>2474</v>
      </c>
      <c r="C280" s="82">
        <v>1</v>
      </c>
      <c r="D280" s="84">
        <v>-0.12165814100663599</v>
      </c>
      <c r="E280" s="84">
        <v>-0.21496383036766525</v>
      </c>
      <c r="F280" s="84">
        <v>9.3305689361029259E-2</v>
      </c>
      <c r="G280" s="84">
        <v>0.28025617993385071</v>
      </c>
      <c r="H280" s="84">
        <v>8.8989980800947777E-2</v>
      </c>
      <c r="I280" s="84">
        <v>-0.39056824303962367</v>
      </c>
      <c r="J280" s="84">
        <v>-3.9359417695706861E-2</v>
      </c>
      <c r="K280" s="84">
        <v>0.3446180495847061</v>
      </c>
      <c r="L280" s="84">
        <v>-0.89500050021301525</v>
      </c>
      <c r="M280" s="84">
        <v>0.46507283947768469</v>
      </c>
    </row>
    <row r="281" spans="2:13" x14ac:dyDescent="0.2">
      <c r="B281" s="77" t="s">
        <v>2475</v>
      </c>
      <c r="C281" s="82">
        <v>1</v>
      </c>
      <c r="D281" s="84">
        <v>-0.29490169412795397</v>
      </c>
      <c r="E281" s="84">
        <v>-0.34084790322523273</v>
      </c>
      <c r="F281" s="84">
        <v>4.5946209097278756E-2</v>
      </c>
      <c r="G281" s="84">
        <v>0.13800561500833264</v>
      </c>
      <c r="H281" s="84">
        <v>5.4528150856684339E-2</v>
      </c>
      <c r="I281" s="84">
        <v>-0.44844859960805539</v>
      </c>
      <c r="J281" s="84">
        <v>-0.23324720684241007</v>
      </c>
      <c r="K281" s="84">
        <v>0.33736582911205343</v>
      </c>
      <c r="L281" s="84">
        <v>-1.0065737270044808</v>
      </c>
      <c r="M281" s="84">
        <v>0.32487792055401532</v>
      </c>
    </row>
    <row r="282" spans="2:13" x14ac:dyDescent="0.2">
      <c r="B282" s="77" t="s">
        <v>2476</v>
      </c>
      <c r="C282" s="82">
        <v>1</v>
      </c>
      <c r="D282" s="84">
        <v>-0.96650495567865402</v>
      </c>
      <c r="E282" s="84">
        <v>-1.1374600489331916</v>
      </c>
      <c r="F282" s="84">
        <v>0.17095509325453762</v>
      </c>
      <c r="G282" s="84">
        <v>0.5134866019838108</v>
      </c>
      <c r="H282" s="84">
        <v>8.9928285401407765E-2</v>
      </c>
      <c r="I282" s="84">
        <v>-1.3149160231718362</v>
      </c>
      <c r="J282" s="84">
        <v>-0.96000407469454707</v>
      </c>
      <c r="K282" s="84">
        <v>0.34486153733324765</v>
      </c>
      <c r="L282" s="84">
        <v>-1.8179771944758123</v>
      </c>
      <c r="M282" s="84">
        <v>-0.45694290339057086</v>
      </c>
    </row>
    <row r="283" spans="2:13" x14ac:dyDescent="0.2">
      <c r="B283" s="77" t="s">
        <v>2477</v>
      </c>
      <c r="C283" s="82">
        <v>1</v>
      </c>
      <c r="D283" s="84">
        <v>-0.132733165124648</v>
      </c>
      <c r="E283" s="84">
        <v>-0.20037046825451629</v>
      </c>
      <c r="F283" s="84">
        <v>6.7637303129868293E-2</v>
      </c>
      <c r="G283" s="84">
        <v>0.20315773160261305</v>
      </c>
      <c r="H283" s="84">
        <v>9.1907748366859027E-2</v>
      </c>
      <c r="I283" s="84">
        <v>-0.3817325275189738</v>
      </c>
      <c r="J283" s="84">
        <v>-1.9008408990058817E-2</v>
      </c>
      <c r="K283" s="84">
        <v>0.34538300135715971</v>
      </c>
      <c r="L283" s="84">
        <v>-0.88191662158907558</v>
      </c>
      <c r="M283" s="84">
        <v>0.48117568508004294</v>
      </c>
    </row>
    <row r="284" spans="2:13" x14ac:dyDescent="0.2">
      <c r="B284" s="77" t="s">
        <v>2478</v>
      </c>
      <c r="C284" s="82">
        <v>1</v>
      </c>
      <c r="D284" s="84">
        <v>0.31784973522500298</v>
      </c>
      <c r="E284" s="84">
        <v>0.4992406042402503</v>
      </c>
      <c r="F284" s="84">
        <v>-0.18139086901524731</v>
      </c>
      <c r="G284" s="84">
        <v>-0.54483185723428351</v>
      </c>
      <c r="H284" s="84">
        <v>9.6781015108144783E-2</v>
      </c>
      <c r="I284" s="84">
        <v>0.3082621012346547</v>
      </c>
      <c r="J284" s="84">
        <v>0.6902191072458459</v>
      </c>
      <c r="K284" s="84">
        <v>0.34671162123871307</v>
      </c>
      <c r="L284" s="84">
        <v>-0.18492732192608807</v>
      </c>
      <c r="M284" s="84">
        <v>1.1834085304065887</v>
      </c>
    </row>
    <row r="285" spans="2:13" x14ac:dyDescent="0.2">
      <c r="B285" s="77" t="s">
        <v>2479</v>
      </c>
      <c r="C285" s="82">
        <v>1</v>
      </c>
      <c r="D285" s="84">
        <v>-8.1482427397476104E-2</v>
      </c>
      <c r="E285" s="84">
        <v>-0.16757060647885347</v>
      </c>
      <c r="F285" s="84">
        <v>8.6088179081377364E-2</v>
      </c>
      <c r="G285" s="84">
        <v>0.25857741764764253</v>
      </c>
      <c r="H285" s="84">
        <v>5.9513583156637843E-2</v>
      </c>
      <c r="I285" s="84">
        <v>-0.28500908350922316</v>
      </c>
      <c r="J285" s="84">
        <v>-5.0132129448483789E-2</v>
      </c>
      <c r="K285" s="84">
        <v>0.3382074067739439</v>
      </c>
      <c r="L285" s="84">
        <v>-0.83495712003130951</v>
      </c>
      <c r="M285" s="84">
        <v>0.49981590707360257</v>
      </c>
    </row>
    <row r="286" spans="2:13" x14ac:dyDescent="0.2">
      <c r="B286" s="77" t="s">
        <v>2480</v>
      </c>
      <c r="C286" s="82">
        <v>1</v>
      </c>
      <c r="D286" s="84">
        <v>-0.118346197534729</v>
      </c>
      <c r="E286" s="84">
        <v>-0.14542148952011652</v>
      </c>
      <c r="F286" s="84">
        <v>2.7075291985387523E-2</v>
      </c>
      <c r="G286" s="84">
        <v>8.1324278877120418E-2</v>
      </c>
      <c r="H286" s="84">
        <v>5.0051229414358973E-2</v>
      </c>
      <c r="I286" s="84">
        <v>-0.24418785249391711</v>
      </c>
      <c r="J286" s="84">
        <v>-4.6655126546315914E-2</v>
      </c>
      <c r="K286" s="84">
        <v>0.33667121793004923</v>
      </c>
      <c r="L286" s="84">
        <v>-0.80977663327950866</v>
      </c>
      <c r="M286" s="84">
        <v>0.51893365423927551</v>
      </c>
    </row>
    <row r="287" spans="2:13" x14ac:dyDescent="0.2">
      <c r="B287" s="77" t="s">
        <v>2481</v>
      </c>
      <c r="C287" s="82">
        <v>1</v>
      </c>
      <c r="D287" s="84">
        <v>0.28194279335841899</v>
      </c>
      <c r="E287" s="84">
        <v>0.20549531389926934</v>
      </c>
      <c r="F287" s="84">
        <v>7.6447479459149648E-2</v>
      </c>
      <c r="G287" s="84">
        <v>0.22962028045142199</v>
      </c>
      <c r="H287" s="84">
        <v>8.8381003589098506E-2</v>
      </c>
      <c r="I287" s="84">
        <v>3.1092599268538745E-2</v>
      </c>
      <c r="J287" s="84">
        <v>0.37989802852999993</v>
      </c>
      <c r="K287" s="84">
        <v>0.34446129711773155</v>
      </c>
      <c r="L287" s="84">
        <v>-0.4742320354512316</v>
      </c>
      <c r="M287" s="84">
        <v>0.88522266324977028</v>
      </c>
    </row>
    <row r="288" spans="2:13" x14ac:dyDescent="0.2">
      <c r="B288" s="77" t="s">
        <v>2482</v>
      </c>
      <c r="C288" s="82">
        <v>1</v>
      </c>
      <c r="D288" s="84">
        <v>0.87251132421282296</v>
      </c>
      <c r="E288" s="84">
        <v>1.081882170724018</v>
      </c>
      <c r="F288" s="84">
        <v>-0.20937084651119509</v>
      </c>
      <c r="G288" s="84">
        <v>-0.62887348064813497</v>
      </c>
      <c r="H288" s="84">
        <v>0.11974820615081232</v>
      </c>
      <c r="I288" s="84">
        <v>0.84558238483385151</v>
      </c>
      <c r="J288" s="84">
        <v>1.3181819566141846</v>
      </c>
      <c r="K288" s="84">
        <v>0.35381070686590499</v>
      </c>
      <c r="L288" s="84">
        <v>0.38370558031423596</v>
      </c>
      <c r="M288" s="84">
        <v>1.7800587611338001</v>
      </c>
    </row>
    <row r="289" spans="2:13" x14ac:dyDescent="0.2">
      <c r="B289" s="77" t="s">
        <v>2483</v>
      </c>
      <c r="C289" s="82">
        <v>1</v>
      </c>
      <c r="D289" s="84">
        <v>-0.19450739214357099</v>
      </c>
      <c r="E289" s="84">
        <v>0.29955485865449361</v>
      </c>
      <c r="F289" s="84">
        <v>-0.49406225079806459</v>
      </c>
      <c r="G289" s="84">
        <v>-1.4839823809931312</v>
      </c>
      <c r="H289" s="84">
        <v>5.8990743608852945E-2</v>
      </c>
      <c r="I289" s="84">
        <v>0.18314810374479507</v>
      </c>
      <c r="J289" s="84">
        <v>0.41596161356419215</v>
      </c>
      <c r="K289" s="84">
        <v>0.33811579562058219</v>
      </c>
      <c r="L289" s="84">
        <v>-0.36765087811123331</v>
      </c>
      <c r="M289" s="84">
        <v>0.96676059542022053</v>
      </c>
    </row>
    <row r="290" spans="2:13" x14ac:dyDescent="0.2">
      <c r="B290" s="77" t="s">
        <v>2484</v>
      </c>
      <c r="C290" s="82">
        <v>1</v>
      </c>
      <c r="D290" s="84">
        <v>-9.5275535110111206E-2</v>
      </c>
      <c r="E290" s="84">
        <v>-0.14052275383222829</v>
      </c>
      <c r="F290" s="84">
        <v>4.524721872211708E-2</v>
      </c>
      <c r="G290" s="84">
        <v>0.13590610345984222</v>
      </c>
      <c r="H290" s="84">
        <v>5.5144171878276943E-2</v>
      </c>
      <c r="I290" s="84">
        <v>-0.24933904784432021</v>
      </c>
      <c r="J290" s="84">
        <v>-3.1706459820136382E-2</v>
      </c>
      <c r="K290" s="84">
        <v>0.33746594362802723</v>
      </c>
      <c r="L290" s="84">
        <v>-0.80644613412985389</v>
      </c>
      <c r="M290" s="84">
        <v>0.5254006264653972</v>
      </c>
    </row>
    <row r="291" spans="2:13" x14ac:dyDescent="0.2">
      <c r="B291" s="77" t="s">
        <v>2485</v>
      </c>
      <c r="C291" s="82">
        <v>1</v>
      </c>
      <c r="D291" s="84">
        <v>0.394010929833845</v>
      </c>
      <c r="E291" s="84">
        <v>8.4604182009429124E-2</v>
      </c>
      <c r="F291" s="84">
        <v>0.30940674782441591</v>
      </c>
      <c r="G291" s="84">
        <v>0.92934475684013673</v>
      </c>
      <c r="H291" s="84">
        <v>6.5351528838434439E-2</v>
      </c>
      <c r="I291" s="84">
        <v>-4.4354344957301117E-2</v>
      </c>
      <c r="J291" s="84">
        <v>0.21356270897615937</v>
      </c>
      <c r="K291" s="84">
        <v>0.33928337085412047</v>
      </c>
      <c r="L291" s="84">
        <v>-0.5849055373090577</v>
      </c>
      <c r="M291" s="84">
        <v>0.75411390132791589</v>
      </c>
    </row>
    <row r="292" spans="2:13" x14ac:dyDescent="0.2">
      <c r="B292" s="77" t="s">
        <v>2486</v>
      </c>
      <c r="C292" s="82">
        <v>1</v>
      </c>
      <c r="D292" s="84">
        <v>-0.88688188858759098</v>
      </c>
      <c r="E292" s="84">
        <v>-0.96075110712487488</v>
      </c>
      <c r="F292" s="84">
        <v>7.3869218537283898E-2</v>
      </c>
      <c r="G292" s="84">
        <v>0.22187612720864427</v>
      </c>
      <c r="H292" s="84">
        <v>5.1569412629657113E-2</v>
      </c>
      <c r="I292" s="84">
        <v>-1.0625133092869903</v>
      </c>
      <c r="J292" s="84">
        <v>-0.85898890496275948</v>
      </c>
      <c r="K292" s="84">
        <v>0.33690026378081356</v>
      </c>
      <c r="L292" s="84">
        <v>-1.6255582283061791</v>
      </c>
      <c r="M292" s="84">
        <v>-0.29594398594357074</v>
      </c>
    </row>
    <row r="293" spans="2:13" x14ac:dyDescent="0.2">
      <c r="B293" s="77" t="s">
        <v>2487</v>
      </c>
      <c r="C293" s="82">
        <v>1</v>
      </c>
      <c r="D293" s="84">
        <v>-0.68263141213660505</v>
      </c>
      <c r="E293" s="84">
        <v>-0.64198245389975461</v>
      </c>
      <c r="F293" s="84">
        <v>-4.0648958236850441E-2</v>
      </c>
      <c r="G293" s="84">
        <v>-0.12209461000465484</v>
      </c>
      <c r="H293" s="84">
        <v>5.2431943602140069E-2</v>
      </c>
      <c r="I293" s="84">
        <v>-0.74544669311672718</v>
      </c>
      <c r="J293" s="84">
        <v>-0.53851821468278205</v>
      </c>
      <c r="K293" s="84">
        <v>0.33703336945547679</v>
      </c>
      <c r="L293" s="84">
        <v>-1.307052233232147</v>
      </c>
      <c r="M293" s="84">
        <v>2.3087325432637695E-2</v>
      </c>
    </row>
    <row r="294" spans="2:13" x14ac:dyDescent="0.2">
      <c r="B294" s="77" t="s">
        <v>2488</v>
      </c>
      <c r="C294" s="82">
        <v>1</v>
      </c>
      <c r="D294" s="84">
        <v>-0.68965461556696295</v>
      </c>
      <c r="E294" s="84">
        <v>-0.52535547620600087</v>
      </c>
      <c r="F294" s="84">
        <v>-0.16429913936096208</v>
      </c>
      <c r="G294" s="84">
        <v>-0.4934945497863118</v>
      </c>
      <c r="H294" s="84">
        <v>0.11261246394655336</v>
      </c>
      <c r="I294" s="84">
        <v>-0.7475742632300113</v>
      </c>
      <c r="J294" s="84">
        <v>-0.30313668918199044</v>
      </c>
      <c r="K294" s="84">
        <v>0.35145974229309346</v>
      </c>
      <c r="L294" s="84">
        <v>-1.2188928954494851</v>
      </c>
      <c r="M294" s="84">
        <v>0.16818194303748335</v>
      </c>
    </row>
    <row r="295" spans="2:13" x14ac:dyDescent="0.2">
      <c r="B295" s="77" t="s">
        <v>2489</v>
      </c>
      <c r="C295" s="82">
        <v>1</v>
      </c>
      <c r="D295" s="84">
        <v>-0.55800400277668205</v>
      </c>
      <c r="E295" s="84">
        <v>-0.5286761530291364</v>
      </c>
      <c r="F295" s="84">
        <v>-2.9327849747545653E-2</v>
      </c>
      <c r="G295" s="84">
        <v>-8.8090138899440257E-2</v>
      </c>
      <c r="H295" s="84">
        <v>5.7439421480979191E-2</v>
      </c>
      <c r="I295" s="84">
        <v>-0.64202167555426315</v>
      </c>
      <c r="J295" s="84">
        <v>-0.41533063050400965</v>
      </c>
      <c r="K295" s="84">
        <v>0.33784859117167187</v>
      </c>
      <c r="L295" s="84">
        <v>-1.195354613803882</v>
      </c>
      <c r="M295" s="84">
        <v>0.13800230774560918</v>
      </c>
    </row>
    <row r="296" spans="2:13" x14ac:dyDescent="0.2">
      <c r="B296" s="77" t="s">
        <v>2490</v>
      </c>
      <c r="C296" s="82">
        <v>1</v>
      </c>
      <c r="D296" s="84">
        <v>-1.0011236805008501</v>
      </c>
      <c r="E296" s="84">
        <v>-1.2757028005159456</v>
      </c>
      <c r="F296" s="84">
        <v>0.27457912001509555</v>
      </c>
      <c r="G296" s="84">
        <v>0.82473529526453027</v>
      </c>
      <c r="H296" s="84">
        <v>0.13495849195218285</v>
      </c>
      <c r="I296" s="84">
        <v>-1.5420171260282385</v>
      </c>
      <c r="J296" s="84">
        <v>-1.0093884750036528</v>
      </c>
      <c r="K296" s="84">
        <v>0.35924389760526387</v>
      </c>
      <c r="L296" s="84">
        <v>-1.9846007357348017</v>
      </c>
      <c r="M296" s="84">
        <v>-0.56680486529708962</v>
      </c>
    </row>
    <row r="297" spans="2:13" x14ac:dyDescent="0.2">
      <c r="B297" s="77" t="s">
        <v>2491</v>
      </c>
      <c r="C297" s="82">
        <v>1</v>
      </c>
      <c r="D297" s="84">
        <v>0.55433026497208404</v>
      </c>
      <c r="E297" s="84">
        <v>0.78246105807105493</v>
      </c>
      <c r="F297" s="84">
        <v>-0.22813079309897089</v>
      </c>
      <c r="G297" s="84">
        <v>-0.68522150189376163</v>
      </c>
      <c r="H297" s="84">
        <v>8.5995365040918204E-2</v>
      </c>
      <c r="I297" s="84">
        <v>0.6127659369506302</v>
      </c>
      <c r="J297" s="84">
        <v>0.95215617919147966</v>
      </c>
      <c r="K297" s="84">
        <v>0.34385692696982956</v>
      </c>
      <c r="L297" s="84">
        <v>0.10392631561746057</v>
      </c>
      <c r="M297" s="84">
        <v>1.4609958005246493</v>
      </c>
    </row>
    <row r="298" spans="2:13" x14ac:dyDescent="0.2">
      <c r="B298" s="77" t="s">
        <v>2492</v>
      </c>
      <c r="C298" s="82">
        <v>1</v>
      </c>
      <c r="D298" s="84">
        <v>-6.4253313924567102E-4</v>
      </c>
      <c r="E298" s="84">
        <v>-0.29113099240187501</v>
      </c>
      <c r="F298" s="84">
        <v>0.29048845926262934</v>
      </c>
      <c r="G298" s="84">
        <v>0.8725211341916016</v>
      </c>
      <c r="H298" s="84">
        <v>4.7778599422906166E-2</v>
      </c>
      <c r="I298" s="84">
        <v>-0.38541276226443072</v>
      </c>
      <c r="J298" s="84">
        <v>-0.1968492225393193</v>
      </c>
      <c r="K298" s="84">
        <v>0.33634086575887329</v>
      </c>
      <c r="L298" s="84">
        <v>-0.95483425042680425</v>
      </c>
      <c r="M298" s="84">
        <v>0.37257226562305423</v>
      </c>
    </row>
    <row r="299" spans="2:13" x14ac:dyDescent="0.2">
      <c r="B299" s="77" t="s">
        <v>2493</v>
      </c>
      <c r="C299" s="82">
        <v>1</v>
      </c>
      <c r="D299" s="84">
        <v>-0.30528731157461397</v>
      </c>
      <c r="E299" s="84">
        <v>0.23439427407367835</v>
      </c>
      <c r="F299" s="84">
        <v>-0.53968158564829238</v>
      </c>
      <c r="G299" s="84">
        <v>-1.6210061852627553</v>
      </c>
      <c r="H299" s="84">
        <v>0.10519502775979668</v>
      </c>
      <c r="I299" s="84">
        <v>2.6812354182167208E-2</v>
      </c>
      <c r="J299" s="84">
        <v>0.4419761939651895</v>
      </c>
      <c r="K299" s="84">
        <v>0.34915380175790484</v>
      </c>
      <c r="L299" s="84">
        <v>-0.45459282018160291</v>
      </c>
      <c r="M299" s="84">
        <v>0.92338136832895956</v>
      </c>
    </row>
    <row r="300" spans="2:13" x14ac:dyDescent="0.2">
      <c r="B300" s="77" t="s">
        <v>2494</v>
      </c>
      <c r="C300" s="82">
        <v>1</v>
      </c>
      <c r="D300" s="84">
        <v>-1.10281505859061E-2</v>
      </c>
      <c r="E300" s="84">
        <v>-0.21576038373573678</v>
      </c>
      <c r="F300" s="84">
        <v>0.20473223314983069</v>
      </c>
      <c r="G300" s="84">
        <v>0.61494078190544643</v>
      </c>
      <c r="H300" s="84">
        <v>9.3251048130712458E-2</v>
      </c>
      <c r="I300" s="84">
        <v>-0.39977318372348419</v>
      </c>
      <c r="J300" s="84">
        <v>-3.1747583747989361E-2</v>
      </c>
      <c r="K300" s="84">
        <v>0.34574288336000547</v>
      </c>
      <c r="L300" s="84">
        <v>-0.89801669418205332</v>
      </c>
      <c r="M300" s="84">
        <v>0.46649592671057971</v>
      </c>
    </row>
    <row r="301" spans="2:13" x14ac:dyDescent="0.2">
      <c r="B301" s="77" t="s">
        <v>2495</v>
      </c>
      <c r="C301" s="82">
        <v>1</v>
      </c>
      <c r="D301" s="84">
        <v>-0.38144850618345699</v>
      </c>
      <c r="E301" s="84">
        <v>7.6386121624738346E-2</v>
      </c>
      <c r="F301" s="84">
        <v>-0.45783462780819534</v>
      </c>
      <c r="G301" s="84">
        <v>-1.3751678457085863</v>
      </c>
      <c r="H301" s="84">
        <v>9.5932214779117342E-2</v>
      </c>
      <c r="I301" s="84">
        <v>-0.11291743907934093</v>
      </c>
      <c r="J301" s="84">
        <v>0.26568968232881762</v>
      </c>
      <c r="K301" s="84">
        <v>0.34647564596814101</v>
      </c>
      <c r="L301" s="84">
        <v>-0.60731615325792798</v>
      </c>
      <c r="M301" s="84">
        <v>0.76008839650740467</v>
      </c>
    </row>
    <row r="302" spans="2:13" x14ac:dyDescent="0.2">
      <c r="B302" s="77" t="s">
        <v>2496</v>
      </c>
      <c r="C302" s="82">
        <v>1</v>
      </c>
      <c r="D302" s="84">
        <v>-0.862186895241977</v>
      </c>
      <c r="E302" s="84">
        <v>-0.66811618854511357</v>
      </c>
      <c r="F302" s="84">
        <v>-0.19407070669686344</v>
      </c>
      <c r="G302" s="84">
        <v>-0.58291745410588491</v>
      </c>
      <c r="H302" s="84">
        <v>8.3228052620822043E-2</v>
      </c>
      <c r="I302" s="84">
        <v>-0.83235055702982552</v>
      </c>
      <c r="J302" s="84">
        <v>-0.50388182006040161</v>
      </c>
      <c r="K302" s="84">
        <v>0.34317530820219017</v>
      </c>
      <c r="L302" s="84">
        <v>-1.3453058889807168</v>
      </c>
      <c r="M302" s="84">
        <v>9.0735118904896606E-3</v>
      </c>
    </row>
    <row r="303" spans="2:13" x14ac:dyDescent="0.2">
      <c r="B303" s="77" t="s">
        <v>2497</v>
      </c>
      <c r="C303" s="82">
        <v>1</v>
      </c>
      <c r="D303" s="84">
        <v>0.83366873507579797</v>
      </c>
      <c r="E303" s="84">
        <v>0.44498107716226176</v>
      </c>
      <c r="F303" s="84">
        <v>0.38868765791353621</v>
      </c>
      <c r="G303" s="84">
        <v>1.1674756270519597</v>
      </c>
      <c r="H303" s="84">
        <v>0.1020204460275794</v>
      </c>
      <c r="I303" s="84">
        <v>0.24366357665310887</v>
      </c>
      <c r="J303" s="84">
        <v>0.64629857767141463</v>
      </c>
      <c r="K303" s="84">
        <v>0.34821050360992867</v>
      </c>
      <c r="L303" s="84">
        <v>-0.24214460173188546</v>
      </c>
      <c r="M303" s="84">
        <v>1.1321067560564089</v>
      </c>
    </row>
    <row r="304" spans="2:13" x14ac:dyDescent="0.2">
      <c r="B304" s="77" t="s">
        <v>2498</v>
      </c>
      <c r="C304" s="82">
        <v>1</v>
      </c>
      <c r="D304" s="84">
        <v>-0.46978990877008098</v>
      </c>
      <c r="E304" s="84">
        <v>-0.55047865859337586</v>
      </c>
      <c r="F304" s="84">
        <v>8.0688749823294881E-2</v>
      </c>
      <c r="G304" s="84">
        <v>0.2423595060920232</v>
      </c>
      <c r="H304" s="84">
        <v>0.11591691183116885</v>
      </c>
      <c r="I304" s="84">
        <v>-0.77921813058394407</v>
      </c>
      <c r="J304" s="84">
        <v>-0.3217391866028077</v>
      </c>
      <c r="K304" s="84">
        <v>0.35253242952257435</v>
      </c>
      <c r="L304" s="84">
        <v>-1.246132817375607</v>
      </c>
      <c r="M304" s="84">
        <v>0.14517550018885539</v>
      </c>
    </row>
    <row r="305" spans="2:13" x14ac:dyDescent="0.2">
      <c r="B305" s="77" t="s">
        <v>2499</v>
      </c>
      <c r="C305" s="82">
        <v>1</v>
      </c>
      <c r="D305" s="84">
        <v>0.60518515124927197</v>
      </c>
      <c r="E305" s="84">
        <v>0.87962304258416379</v>
      </c>
      <c r="F305" s="84">
        <v>-0.27443789133489183</v>
      </c>
      <c r="G305" s="84">
        <v>-0.82431109593990115</v>
      </c>
      <c r="H305" s="84">
        <v>9.0463696744835106E-2</v>
      </c>
      <c r="I305" s="84">
        <v>0.70111053823219371</v>
      </c>
      <c r="J305" s="84">
        <v>1.0581355469361338</v>
      </c>
      <c r="K305" s="84">
        <v>0.34500154180141773</v>
      </c>
      <c r="L305" s="84">
        <v>0.19882962546374094</v>
      </c>
      <c r="M305" s="84">
        <v>1.5604164597045866</v>
      </c>
    </row>
    <row r="306" spans="2:13" x14ac:dyDescent="0.2">
      <c r="B306" s="77" t="s">
        <v>2500</v>
      </c>
      <c r="C306" s="82">
        <v>1</v>
      </c>
      <c r="D306" s="84">
        <v>-0.59608460008110298</v>
      </c>
      <c r="E306" s="84">
        <v>-0.53666891109005865</v>
      </c>
      <c r="F306" s="84">
        <v>-5.9415688991044324E-2</v>
      </c>
      <c r="G306" s="84">
        <v>-0.17846300840603044</v>
      </c>
      <c r="H306" s="84">
        <v>5.5630182496270511E-2</v>
      </c>
      <c r="I306" s="84">
        <v>-0.64644425249554194</v>
      </c>
      <c r="J306" s="84">
        <v>-0.42689356968457537</v>
      </c>
      <c r="K306" s="84">
        <v>0.33754570152970731</v>
      </c>
      <c r="L306" s="84">
        <v>-1.2027496780884612</v>
      </c>
      <c r="M306" s="84">
        <v>0.12941185590834403</v>
      </c>
    </row>
    <row r="307" spans="2:13" x14ac:dyDescent="0.2">
      <c r="B307" s="77" t="s">
        <v>2501</v>
      </c>
      <c r="C307" s="82">
        <v>1</v>
      </c>
      <c r="D307" s="84">
        <v>-0.56146587525890201</v>
      </c>
      <c r="E307" s="84">
        <v>-0.23042876994948708</v>
      </c>
      <c r="F307" s="84">
        <v>-0.33103710530941494</v>
      </c>
      <c r="G307" s="84">
        <v>-0.99431444304966088</v>
      </c>
      <c r="H307" s="84">
        <v>6.9954643542278039E-2</v>
      </c>
      <c r="I307" s="84">
        <v>-0.36847064817390751</v>
      </c>
      <c r="J307" s="84">
        <v>-9.2386891725066672E-2</v>
      </c>
      <c r="K307" s="84">
        <v>0.34019999348874341</v>
      </c>
      <c r="L307" s="84">
        <v>-0.90174726569365737</v>
      </c>
      <c r="M307" s="84">
        <v>0.44088972579468327</v>
      </c>
    </row>
    <row r="308" spans="2:13" x14ac:dyDescent="0.2">
      <c r="B308" s="77" t="s">
        <v>2502</v>
      </c>
      <c r="C308" s="82">
        <v>1</v>
      </c>
      <c r="D308" s="84">
        <v>1.98993414413731</v>
      </c>
      <c r="E308" s="84">
        <v>1.7925141733126542</v>
      </c>
      <c r="F308" s="84">
        <v>0.19741997082465579</v>
      </c>
      <c r="G308" s="84">
        <v>0.59297741911415591</v>
      </c>
      <c r="H308" s="84">
        <v>0.12381430366771594</v>
      </c>
      <c r="I308" s="84">
        <v>1.5481907350978523</v>
      </c>
      <c r="J308" s="84">
        <v>2.036837611527456</v>
      </c>
      <c r="K308" s="84">
        <v>0.35520749599260326</v>
      </c>
      <c r="L308" s="84">
        <v>1.0915812913292278</v>
      </c>
      <c r="M308" s="84">
        <v>2.4934470552960804</v>
      </c>
    </row>
    <row r="309" spans="2:13" x14ac:dyDescent="0.2">
      <c r="B309" s="77" t="s">
        <v>2503</v>
      </c>
      <c r="C309" s="82">
        <v>1</v>
      </c>
      <c r="D309" s="84">
        <v>-0.95611933823199302</v>
      </c>
      <c r="E309" s="84">
        <v>-0.63723390927721979</v>
      </c>
      <c r="F309" s="84">
        <v>-0.31888542895477323</v>
      </c>
      <c r="G309" s="84">
        <v>-0.95781524971786836</v>
      </c>
      <c r="H309" s="84">
        <v>9.5206012801347453E-2</v>
      </c>
      <c r="I309" s="84">
        <v>-0.82510445167249935</v>
      </c>
      <c r="J309" s="84">
        <v>-0.44936336688194023</v>
      </c>
      <c r="K309" s="84">
        <v>0.34627527819661663</v>
      </c>
      <c r="L309" s="84">
        <v>-1.3205407973475705</v>
      </c>
      <c r="M309" s="84">
        <v>4.607297879313077E-2</v>
      </c>
    </row>
    <row r="310" spans="2:13" x14ac:dyDescent="0.2">
      <c r="B310" s="77" t="s">
        <v>2504</v>
      </c>
      <c r="C310" s="82">
        <v>1</v>
      </c>
      <c r="D310" s="84">
        <v>-0.86957252617649095</v>
      </c>
      <c r="E310" s="84">
        <v>-0.94608044286526249</v>
      </c>
      <c r="F310" s="84">
        <v>7.6507916688771549E-2</v>
      </c>
      <c r="G310" s="84">
        <v>0.22980181179442596</v>
      </c>
      <c r="H310" s="84">
        <v>5.5563364077174167E-2</v>
      </c>
      <c r="I310" s="84">
        <v>-1.0557239311212623</v>
      </c>
      <c r="J310" s="84">
        <v>-0.83643695460926271</v>
      </c>
      <c r="K310" s="84">
        <v>0.3375346957635415</v>
      </c>
      <c r="L310" s="84">
        <v>-1.6121394921254866</v>
      </c>
      <c r="M310" s="84">
        <v>-0.28002139360503842</v>
      </c>
    </row>
    <row r="311" spans="2:13" x14ac:dyDescent="0.2">
      <c r="B311" s="77" t="s">
        <v>2505</v>
      </c>
      <c r="C311" s="82">
        <v>1</v>
      </c>
      <c r="D311" s="84">
        <v>-0.89726750603425198</v>
      </c>
      <c r="E311" s="84">
        <v>-1.0328793802187106</v>
      </c>
      <c r="F311" s="84">
        <v>0.13561187418445864</v>
      </c>
      <c r="G311" s="84">
        <v>0.40732849275191418</v>
      </c>
      <c r="H311" s="84">
        <v>7.4612386946153686E-2</v>
      </c>
      <c r="I311" s="84">
        <v>-1.1801124088114381</v>
      </c>
      <c r="J311" s="84">
        <v>-0.88564635162598315</v>
      </c>
      <c r="K311" s="84">
        <v>0.34118820569066638</v>
      </c>
      <c r="L311" s="84">
        <v>-1.7061479204707239</v>
      </c>
      <c r="M311" s="84">
        <v>-0.35961083996669729</v>
      </c>
    </row>
    <row r="312" spans="2:13" x14ac:dyDescent="0.2">
      <c r="B312" s="77" t="s">
        <v>2506</v>
      </c>
      <c r="C312" s="82">
        <v>1</v>
      </c>
      <c r="D312" s="84">
        <v>6.5822190601860495E-2</v>
      </c>
      <c r="E312" s="84">
        <v>0.30801272303859878</v>
      </c>
      <c r="F312" s="84">
        <v>-0.24219053243673827</v>
      </c>
      <c r="G312" s="84">
        <v>-0.72745181887284749</v>
      </c>
      <c r="H312" s="84">
        <v>0.11312673281904582</v>
      </c>
      <c r="I312" s="84">
        <v>8.4779126454043424E-2</v>
      </c>
      <c r="J312" s="84">
        <v>0.53124631962315416</v>
      </c>
      <c r="K312" s="84">
        <v>0.35162485847124869</v>
      </c>
      <c r="L312" s="84">
        <v>-0.38585052085645427</v>
      </c>
      <c r="M312" s="84">
        <v>1.0018759669336519</v>
      </c>
    </row>
    <row r="313" spans="2:13" x14ac:dyDescent="0.2">
      <c r="B313" s="77" t="s">
        <v>2507</v>
      </c>
      <c r="C313" s="82">
        <v>1</v>
      </c>
      <c r="D313" s="84">
        <v>1.63682315095086</v>
      </c>
      <c r="E313" s="84">
        <v>1.9733807500150491</v>
      </c>
      <c r="F313" s="84">
        <v>-0.33655759906418914</v>
      </c>
      <c r="G313" s="84">
        <v>-1.0108959880943074</v>
      </c>
      <c r="H313" s="84">
        <v>9.9652168258599308E-2</v>
      </c>
      <c r="I313" s="84">
        <v>1.7767365848962706</v>
      </c>
      <c r="J313" s="84">
        <v>2.1700249151338276</v>
      </c>
      <c r="K313" s="84">
        <v>0.34752401076077333</v>
      </c>
      <c r="L313" s="84">
        <v>1.2876097311904333</v>
      </c>
      <c r="M313" s="84">
        <v>2.6591517688396649</v>
      </c>
    </row>
    <row r="314" spans="2:13" x14ac:dyDescent="0.2">
      <c r="B314" s="77" t="s">
        <v>2508</v>
      </c>
      <c r="C314" s="82">
        <v>1</v>
      </c>
      <c r="D314" s="84">
        <v>-0.46107157327451898</v>
      </c>
      <c r="E314" s="84">
        <v>0.53348134000692982</v>
      </c>
      <c r="F314" s="84">
        <v>-0.99455291328144879</v>
      </c>
      <c r="G314" s="84">
        <v>-2.9872733605755597</v>
      </c>
      <c r="H314" s="84">
        <v>0.14701824880275965</v>
      </c>
      <c r="I314" s="84">
        <v>0.24336943077058693</v>
      </c>
      <c r="J314" s="84">
        <v>0.82359324924327271</v>
      </c>
      <c r="K314" s="84">
        <v>0.36394607965692394</v>
      </c>
      <c r="L314" s="84">
        <v>-0.1846954366053789</v>
      </c>
      <c r="M314" s="84">
        <v>1.2516581166192386</v>
      </c>
    </row>
    <row r="315" spans="2:13" x14ac:dyDescent="0.2">
      <c r="B315" s="77" t="s">
        <v>2509</v>
      </c>
      <c r="C315" s="82">
        <v>1</v>
      </c>
      <c r="D315" s="84">
        <v>-0.96304308319643395</v>
      </c>
      <c r="E315" s="84">
        <v>-0.9772604020144029</v>
      </c>
      <c r="F315" s="84">
        <v>1.4217318817968949E-2</v>
      </c>
      <c r="G315" s="84">
        <v>4.2703628129345556E-2</v>
      </c>
      <c r="H315" s="84">
        <v>5.7618464596748742E-2</v>
      </c>
      <c r="I315" s="84">
        <v>-1.0909592312927696</v>
      </c>
      <c r="J315" s="84">
        <v>-0.86356157273603618</v>
      </c>
      <c r="K315" s="84">
        <v>0.33787907730296157</v>
      </c>
      <c r="L315" s="84">
        <v>-1.6439990212376792</v>
      </c>
      <c r="M315" s="84">
        <v>-0.31052178279112652</v>
      </c>
    </row>
    <row r="316" spans="2:13" x14ac:dyDescent="0.2">
      <c r="B316" s="77" t="s">
        <v>2510</v>
      </c>
      <c r="C316" s="82">
        <v>1</v>
      </c>
      <c r="D316" s="84">
        <v>1.86530673477738</v>
      </c>
      <c r="E316" s="84">
        <v>1.9814428382671159</v>
      </c>
      <c r="F316" s="84">
        <v>-0.11613610348973591</v>
      </c>
      <c r="G316" s="84">
        <v>-0.3488303975816282</v>
      </c>
      <c r="H316" s="84">
        <v>0.27933402517429923</v>
      </c>
      <c r="I316" s="84">
        <v>1.430231488533861</v>
      </c>
      <c r="J316" s="84">
        <v>2.5326541880003708</v>
      </c>
      <c r="K316" s="84">
        <v>0.43459162559429276</v>
      </c>
      <c r="L316" s="84">
        <v>1.1238608219799</v>
      </c>
      <c r="M316" s="84">
        <v>2.8390248545543315</v>
      </c>
    </row>
    <row r="317" spans="2:13" x14ac:dyDescent="0.2">
      <c r="B317" s="77" t="s">
        <v>2511</v>
      </c>
      <c r="C317" s="82">
        <v>1</v>
      </c>
      <c r="D317" s="84">
        <v>-0.86957252617649095</v>
      </c>
      <c r="E317" s="84">
        <v>-0.82954725277782559</v>
      </c>
      <c r="F317" s="84">
        <v>-4.0025273398665351E-2</v>
      </c>
      <c r="G317" s="84">
        <v>-0.12022128875887216</v>
      </c>
      <c r="H317" s="84">
        <v>7.3486559859197539E-2</v>
      </c>
      <c r="I317" s="84">
        <v>-0.97455868066229656</v>
      </c>
      <c r="J317" s="84">
        <v>-0.68453582489335463</v>
      </c>
      <c r="K317" s="84">
        <v>0.34094377527174963</v>
      </c>
      <c r="L317" s="84">
        <v>-1.5023334571559943</v>
      </c>
      <c r="M317" s="84">
        <v>-0.15676104839965688</v>
      </c>
    </row>
    <row r="318" spans="2:13" x14ac:dyDescent="0.2">
      <c r="B318" s="77" t="s">
        <v>2512</v>
      </c>
      <c r="C318" s="82">
        <v>1</v>
      </c>
      <c r="D318" s="84">
        <v>-0.81418256646096898</v>
      </c>
      <c r="E318" s="84">
        <v>-0.16388882592285234</v>
      </c>
      <c r="F318" s="84">
        <v>-0.65029374053811662</v>
      </c>
      <c r="G318" s="84">
        <v>-1.9532446607079741</v>
      </c>
      <c r="H318" s="84">
        <v>7.1910380057075104E-2</v>
      </c>
      <c r="I318" s="84">
        <v>-0.305789969639084</v>
      </c>
      <c r="J318" s="84">
        <v>-2.1987682206620701E-2</v>
      </c>
      <c r="K318" s="84">
        <v>0.34060752513203063</v>
      </c>
      <c r="L318" s="84">
        <v>-0.83601150607318364</v>
      </c>
      <c r="M318" s="84">
        <v>0.50823385422747891</v>
      </c>
    </row>
    <row r="319" spans="2:13" x14ac:dyDescent="0.2">
      <c r="B319" s="77" t="s">
        <v>2513</v>
      </c>
      <c r="C319" s="82">
        <v>1</v>
      </c>
      <c r="D319" s="84">
        <v>0.59826140628483104</v>
      </c>
      <c r="E319" s="84">
        <v>0.87613589702136829</v>
      </c>
      <c r="F319" s="84">
        <v>-0.27787449073653725</v>
      </c>
      <c r="G319" s="84">
        <v>-0.83463338418259836</v>
      </c>
      <c r="H319" s="84">
        <v>0.10836541072952079</v>
      </c>
      <c r="I319" s="84">
        <v>0.66229784318834217</v>
      </c>
      <c r="J319" s="84">
        <v>1.0899739508543944</v>
      </c>
      <c r="K319" s="84">
        <v>0.35012204394923729</v>
      </c>
      <c r="L319" s="84">
        <v>0.1852381651886561</v>
      </c>
      <c r="M319" s="84">
        <v>1.5670336288540805</v>
      </c>
    </row>
    <row r="320" spans="2:13" x14ac:dyDescent="0.2">
      <c r="B320" s="77" t="s">
        <v>2514</v>
      </c>
      <c r="C320" s="82">
        <v>1</v>
      </c>
      <c r="D320" s="84">
        <v>0.22091730572283999</v>
      </c>
      <c r="E320" s="84">
        <v>0.23152815794631385</v>
      </c>
      <c r="F320" s="84">
        <v>-1.0610852223473854E-2</v>
      </c>
      <c r="G320" s="84">
        <v>-3.1871120939763714E-2</v>
      </c>
      <c r="H320" s="84">
        <v>7.904967871324789E-2</v>
      </c>
      <c r="I320" s="84">
        <v>7.5538997398039348E-2</v>
      </c>
      <c r="J320" s="84">
        <v>0.38751731849458837</v>
      </c>
      <c r="K320" s="84">
        <v>0.34218596569888954</v>
      </c>
      <c r="L320" s="84">
        <v>-0.4437092675515959</v>
      </c>
      <c r="M320" s="84">
        <v>0.90676558344422364</v>
      </c>
    </row>
    <row r="321" spans="2:13" x14ac:dyDescent="0.2">
      <c r="B321" s="77" t="s">
        <v>2515</v>
      </c>
      <c r="C321" s="82">
        <v>1</v>
      </c>
      <c r="D321" s="84">
        <v>-0.96304308319643395</v>
      </c>
      <c r="E321" s="84">
        <v>-1.0700737791038755</v>
      </c>
      <c r="F321" s="84">
        <v>0.10703069590744152</v>
      </c>
      <c r="G321" s="84">
        <v>0.32148108198008279</v>
      </c>
      <c r="H321" s="84">
        <v>8.1334834651212037E-2</v>
      </c>
      <c r="I321" s="84">
        <v>-1.2305722502817098</v>
      </c>
      <c r="J321" s="84">
        <v>-0.90957530792604124</v>
      </c>
      <c r="K321" s="84">
        <v>0.34272108009918778</v>
      </c>
      <c r="L321" s="84">
        <v>-1.7463671487556205</v>
      </c>
      <c r="M321" s="84">
        <v>-0.39378040945213033</v>
      </c>
    </row>
    <row r="322" spans="2:13" x14ac:dyDescent="0.2">
      <c r="B322" s="77" t="s">
        <v>2516</v>
      </c>
      <c r="C322" s="82">
        <v>1</v>
      </c>
      <c r="D322" s="84">
        <v>-1.1084417274496701</v>
      </c>
      <c r="E322" s="84">
        <v>-0.97220893689686139</v>
      </c>
      <c r="F322" s="84">
        <v>-0.13623279055280868</v>
      </c>
      <c r="G322" s="84">
        <v>-0.4091934985264159</v>
      </c>
      <c r="H322" s="84">
        <v>6.4955297720122068E-2</v>
      </c>
      <c r="I322" s="84">
        <v>-1.1003855788447687</v>
      </c>
      <c r="J322" s="84">
        <v>-0.84403229494895404</v>
      </c>
      <c r="K322" s="84">
        <v>0.33920727309201903</v>
      </c>
      <c r="L322" s="84">
        <v>-1.6415684920878904</v>
      </c>
      <c r="M322" s="84">
        <v>-0.30284938170583253</v>
      </c>
    </row>
    <row r="323" spans="2:13" x14ac:dyDescent="0.2">
      <c r="B323" s="77" t="s">
        <v>2517</v>
      </c>
      <c r="C323" s="82">
        <v>1</v>
      </c>
      <c r="D323" s="84">
        <v>-0.14373621819924901</v>
      </c>
      <c r="E323" s="84">
        <v>0.21136558768830627</v>
      </c>
      <c r="F323" s="84">
        <v>-0.35510180588755524</v>
      </c>
      <c r="G323" s="84">
        <v>-1.0665960059582824</v>
      </c>
      <c r="H323" s="84">
        <v>9.6569871685932382E-2</v>
      </c>
      <c r="I323" s="84">
        <v>2.0803735145082325E-2</v>
      </c>
      <c r="J323" s="84">
        <v>0.40192744023153021</v>
      </c>
      <c r="K323" s="84">
        <v>0.34665274199701834</v>
      </c>
      <c r="L323" s="84">
        <v>-0.47268615175045536</v>
      </c>
      <c r="M323" s="84">
        <v>0.8954173271270679</v>
      </c>
    </row>
    <row r="324" spans="2:13" x14ac:dyDescent="0.2">
      <c r="B324" s="77" t="s">
        <v>2518</v>
      </c>
      <c r="C324" s="82">
        <v>1</v>
      </c>
      <c r="D324" s="84">
        <v>0.206135514514176</v>
      </c>
      <c r="E324" s="84">
        <v>0.14282965624676008</v>
      </c>
      <c r="F324" s="84">
        <v>6.3305858267415915E-2</v>
      </c>
      <c r="G324" s="84">
        <v>0.19014765473529591</v>
      </c>
      <c r="H324" s="84">
        <v>0.11637618297917811</v>
      </c>
      <c r="I324" s="84">
        <v>-8.6816097995781327E-2</v>
      </c>
      <c r="J324" s="84">
        <v>0.37247541048930149</v>
      </c>
      <c r="K324" s="84">
        <v>0.35268371011632654</v>
      </c>
      <c r="L324" s="84">
        <v>-0.55312302535315716</v>
      </c>
      <c r="M324" s="84">
        <v>0.83878233784667722</v>
      </c>
    </row>
    <row r="325" spans="2:13" x14ac:dyDescent="0.2">
      <c r="B325" s="77" t="s">
        <v>2519</v>
      </c>
      <c r="C325" s="82">
        <v>1</v>
      </c>
      <c r="D325" s="84">
        <v>0.90636805720241997</v>
      </c>
      <c r="E325" s="84">
        <v>0.75018477164068231</v>
      </c>
      <c r="F325" s="84">
        <v>0.15618328556173766</v>
      </c>
      <c r="G325" s="84">
        <v>0.46911749198578018</v>
      </c>
      <c r="H325" s="84">
        <v>6.9551763529311472E-2</v>
      </c>
      <c r="I325" s="84">
        <v>0.6129378987350349</v>
      </c>
      <c r="J325" s="84">
        <v>0.88743164454632972</v>
      </c>
      <c r="K325" s="84">
        <v>0.34011737860134572</v>
      </c>
      <c r="L325" s="84">
        <v>7.9029300302730032E-2</v>
      </c>
      <c r="M325" s="84">
        <v>1.4213402429786346</v>
      </c>
    </row>
    <row r="326" spans="2:13" x14ac:dyDescent="0.2">
      <c r="B326" s="77" t="s">
        <v>2520</v>
      </c>
      <c r="C326" s="82">
        <v>1</v>
      </c>
      <c r="D326" s="84">
        <v>-0.94227184830311295</v>
      </c>
      <c r="E326" s="84">
        <v>-0.47158734361350585</v>
      </c>
      <c r="F326" s="84">
        <v>-0.4706845046896071</v>
      </c>
      <c r="G326" s="84">
        <v>-1.4137641781730552</v>
      </c>
      <c r="H326" s="84">
        <v>6.068665710935605E-2</v>
      </c>
      <c r="I326" s="84">
        <v>-0.5913406538490722</v>
      </c>
      <c r="J326" s="84">
        <v>-0.35183403337793945</v>
      </c>
      <c r="K326" s="84">
        <v>0.33841580011536465</v>
      </c>
      <c r="L326" s="84">
        <v>-1.1393850808789638</v>
      </c>
      <c r="M326" s="84">
        <v>0.19621039365195214</v>
      </c>
    </row>
    <row r="327" spans="2:13" x14ac:dyDescent="0.2">
      <c r="B327" s="77" t="s">
        <v>2521</v>
      </c>
      <c r="C327" s="82">
        <v>1</v>
      </c>
      <c r="D327" s="84">
        <v>0.66274607390776796</v>
      </c>
      <c r="E327" s="84">
        <v>0.59356764131063855</v>
      </c>
      <c r="F327" s="84">
        <v>6.9178432597129413E-2</v>
      </c>
      <c r="G327" s="84">
        <v>0.2077867211126406</v>
      </c>
      <c r="H327" s="84">
        <v>8.4374554283324826E-2</v>
      </c>
      <c r="I327" s="84">
        <v>0.42707087486540152</v>
      </c>
      <c r="J327" s="84">
        <v>0.76006440775587558</v>
      </c>
      <c r="K327" s="84">
        <v>0.34345516276091065</v>
      </c>
      <c r="L327" s="84">
        <v>-8.4174297646373186E-2</v>
      </c>
      <c r="M327" s="84">
        <v>1.2713095802676504</v>
      </c>
    </row>
    <row r="328" spans="2:13" x14ac:dyDescent="0.2">
      <c r="B328" s="77" t="s">
        <v>2522</v>
      </c>
      <c r="C328" s="82">
        <v>1</v>
      </c>
      <c r="D328" s="84">
        <v>1.0586904464200999</v>
      </c>
      <c r="E328" s="84">
        <v>1.218124948865869</v>
      </c>
      <c r="F328" s="84">
        <v>-0.15943450244576907</v>
      </c>
      <c r="G328" s="84">
        <v>-0.47888295891812827</v>
      </c>
      <c r="H328" s="84">
        <v>6.9255563536023121E-2</v>
      </c>
      <c r="I328" s="84">
        <v>1.0814625690164814</v>
      </c>
      <c r="J328" s="84">
        <v>1.3547873287152565</v>
      </c>
      <c r="K328" s="84">
        <v>0.34005693125902614</v>
      </c>
      <c r="L328" s="84">
        <v>0.54708875859697725</v>
      </c>
      <c r="M328" s="84">
        <v>1.8891611391347607</v>
      </c>
    </row>
    <row r="329" spans="2:13" x14ac:dyDescent="0.2">
      <c r="B329" s="77" t="s">
        <v>2523</v>
      </c>
      <c r="C329" s="82">
        <v>1</v>
      </c>
      <c r="D329" s="84">
        <v>-0.47838093568561901</v>
      </c>
      <c r="E329" s="84">
        <v>-0.21639040826497158</v>
      </c>
      <c r="F329" s="84">
        <v>-0.26199052742064743</v>
      </c>
      <c r="G329" s="84">
        <v>-0.78692376527719454</v>
      </c>
      <c r="H329" s="84">
        <v>6.1310773071191177E-2</v>
      </c>
      <c r="I329" s="84">
        <v>-0.33737528991937443</v>
      </c>
      <c r="J329" s="84">
        <v>-9.5405526610568725E-2</v>
      </c>
      <c r="K329" s="84">
        <v>0.33852827697431864</v>
      </c>
      <c r="L329" s="84">
        <v>-0.88441009672738491</v>
      </c>
      <c r="M329" s="84">
        <v>0.45162928019744175</v>
      </c>
    </row>
    <row r="330" spans="2:13" x14ac:dyDescent="0.2">
      <c r="B330" s="77" t="s">
        <v>2524</v>
      </c>
      <c r="C330" s="82">
        <v>1</v>
      </c>
      <c r="D330" s="84">
        <v>0.425167782173826</v>
      </c>
      <c r="E330" s="84">
        <v>-0.13806990071510861</v>
      </c>
      <c r="F330" s="84">
        <v>0.56323768288893461</v>
      </c>
      <c r="G330" s="84">
        <v>1.6917600896819003</v>
      </c>
      <c r="H330" s="84">
        <v>8.6939239504023214E-2</v>
      </c>
      <c r="I330" s="84">
        <v>-0.30962757444244265</v>
      </c>
      <c r="J330" s="84">
        <v>3.3487773012225441E-2</v>
      </c>
      <c r="K330" s="84">
        <v>0.34409419463593366</v>
      </c>
      <c r="L330" s="84">
        <v>-0.81707284474350106</v>
      </c>
      <c r="M330" s="84">
        <v>0.54093304331328385</v>
      </c>
    </row>
    <row r="331" spans="2:13" x14ac:dyDescent="0.2">
      <c r="B331" s="77" t="s">
        <v>2525</v>
      </c>
      <c r="C331" s="82">
        <v>1</v>
      </c>
      <c r="D331" s="84">
        <v>-0.107960580088068</v>
      </c>
      <c r="E331" s="84">
        <v>-0.11569700267144473</v>
      </c>
      <c r="F331" s="84">
        <v>7.7364225833767286E-3</v>
      </c>
      <c r="G331" s="84">
        <v>2.3237385141454327E-2</v>
      </c>
      <c r="H331" s="84">
        <v>9.2599421751808422E-2</v>
      </c>
      <c r="I331" s="84">
        <v>-0.29842394478486634</v>
      </c>
      <c r="J331" s="84">
        <v>6.702993944197691E-2</v>
      </c>
      <c r="K331" s="84">
        <v>0.34556770150779892</v>
      </c>
      <c r="L331" s="84">
        <v>-0.7976076258168916</v>
      </c>
      <c r="M331" s="84">
        <v>0.56621362047400225</v>
      </c>
    </row>
    <row r="332" spans="2:13" x14ac:dyDescent="0.2">
      <c r="B332" s="77" t="s">
        <v>2526</v>
      </c>
      <c r="C332" s="82">
        <v>1</v>
      </c>
      <c r="D332" s="84">
        <v>-0.420488532671208</v>
      </c>
      <c r="E332" s="84">
        <v>-0.60670403975473253</v>
      </c>
      <c r="F332" s="84">
        <v>0.18621550708352452</v>
      </c>
      <c r="G332" s="84">
        <v>0.55932330618920156</v>
      </c>
      <c r="H332" s="84">
        <v>6.4964311915590531E-2</v>
      </c>
      <c r="I332" s="84">
        <v>-0.73489846946353954</v>
      </c>
      <c r="J332" s="84">
        <v>-0.47850961004592552</v>
      </c>
      <c r="K332" s="84">
        <v>0.33920899934889703</v>
      </c>
      <c r="L332" s="84">
        <v>-1.276067001377839</v>
      </c>
      <c r="M332" s="84">
        <v>6.2658921868373851E-2</v>
      </c>
    </row>
    <row r="333" spans="2:13" x14ac:dyDescent="0.2">
      <c r="B333" s="77" t="s">
        <v>2527</v>
      </c>
      <c r="C333" s="82">
        <v>1</v>
      </c>
      <c r="D333" s="84">
        <v>0.63864628589948402</v>
      </c>
      <c r="E333" s="84">
        <v>0.25746905635303946</v>
      </c>
      <c r="F333" s="84">
        <v>0.38117722954644456</v>
      </c>
      <c r="G333" s="84">
        <v>1.144917045916745</v>
      </c>
      <c r="H333" s="84">
        <v>9.9705781250248385E-2</v>
      </c>
      <c r="I333" s="84">
        <v>6.0719096426515295E-2</v>
      </c>
      <c r="J333" s="84">
        <v>0.45421901627956363</v>
      </c>
      <c r="K333" s="84">
        <v>0.34753938802866113</v>
      </c>
      <c r="L333" s="84">
        <v>-0.42833230651785686</v>
      </c>
      <c r="M333" s="84">
        <v>0.94327041922393584</v>
      </c>
    </row>
    <row r="334" spans="2:13" x14ac:dyDescent="0.2">
      <c r="B334" s="77" t="s">
        <v>2528</v>
      </c>
      <c r="C334" s="82">
        <v>1</v>
      </c>
      <c r="D334" s="84">
        <v>0.190210833119172</v>
      </c>
      <c r="E334" s="84">
        <v>0.26053151224481513</v>
      </c>
      <c r="F334" s="84">
        <v>-7.0320679125643132E-2</v>
      </c>
      <c r="G334" s="84">
        <v>-0.21121761209920525</v>
      </c>
      <c r="H334" s="84">
        <v>5.266773750074133E-2</v>
      </c>
      <c r="I334" s="84">
        <v>0.15660197964646608</v>
      </c>
      <c r="J334" s="84">
        <v>0.36446104484316422</v>
      </c>
      <c r="K334" s="84">
        <v>0.33707013215362303</v>
      </c>
      <c r="L334" s="84">
        <v>-0.4046108111195918</v>
      </c>
      <c r="M334" s="84">
        <v>0.92567383560922201</v>
      </c>
    </row>
    <row r="335" spans="2:13" x14ac:dyDescent="0.2">
      <c r="B335" s="77" t="s">
        <v>2529</v>
      </c>
      <c r="C335" s="82">
        <v>1</v>
      </c>
      <c r="D335" s="84">
        <v>1.44988203691097</v>
      </c>
      <c r="E335" s="84">
        <v>0.89378597544270666</v>
      </c>
      <c r="F335" s="84">
        <v>0.55609606146826329</v>
      </c>
      <c r="G335" s="84">
        <v>1.6703092697844477</v>
      </c>
      <c r="H335" s="84">
        <v>6.7325530668068678E-2</v>
      </c>
      <c r="I335" s="84">
        <v>0.76093213993914621</v>
      </c>
      <c r="J335" s="84">
        <v>1.0266398109462671</v>
      </c>
      <c r="K335" s="84">
        <v>0.33966911913853892</v>
      </c>
      <c r="L335" s="84">
        <v>0.22351505693848195</v>
      </c>
      <c r="M335" s="84">
        <v>1.5640568939469315</v>
      </c>
    </row>
    <row r="336" spans="2:13" x14ac:dyDescent="0.2">
      <c r="B336" s="77" t="s">
        <v>2530</v>
      </c>
      <c r="C336" s="82">
        <v>1</v>
      </c>
      <c r="D336" s="84">
        <v>-0.12526994249916901</v>
      </c>
      <c r="E336" s="84">
        <v>-0.83719732046267514</v>
      </c>
      <c r="F336" s="84">
        <v>0.71192737796350614</v>
      </c>
      <c r="G336" s="84">
        <v>2.1383695753681313</v>
      </c>
      <c r="H336" s="84">
        <v>7.3282874309503546E-2</v>
      </c>
      <c r="I336" s="84">
        <v>-0.98180681454513996</v>
      </c>
      <c r="J336" s="84">
        <v>-0.69258782638021033</v>
      </c>
      <c r="K336" s="84">
        <v>0.34089993118755008</v>
      </c>
      <c r="L336" s="84">
        <v>-1.5098970070712512</v>
      </c>
      <c r="M336" s="84">
        <v>-0.16449763385409921</v>
      </c>
    </row>
    <row r="337" spans="2:13" x14ac:dyDescent="0.2">
      <c r="B337" s="77" t="s">
        <v>2531</v>
      </c>
      <c r="C337" s="82">
        <v>1</v>
      </c>
      <c r="D337" s="84">
        <v>-0.80379694901430898</v>
      </c>
      <c r="E337" s="84">
        <v>-0.90688240118807717</v>
      </c>
      <c r="F337" s="84">
        <v>0.10308545217376819</v>
      </c>
      <c r="G337" s="84">
        <v>0.30963101211532862</v>
      </c>
      <c r="H337" s="84">
        <v>0.14526757428145093</v>
      </c>
      <c r="I337" s="84">
        <v>-1.1935396948786337</v>
      </c>
      <c r="J337" s="84">
        <v>-0.62022510749752058</v>
      </c>
      <c r="K337" s="84">
        <v>0.36324241431065118</v>
      </c>
      <c r="L337" s="84">
        <v>-1.6236706311489799</v>
      </c>
      <c r="M337" s="84">
        <v>-0.19009417122717442</v>
      </c>
    </row>
    <row r="338" spans="2:13" x14ac:dyDescent="0.2">
      <c r="B338" s="77" t="s">
        <v>2532</v>
      </c>
      <c r="C338" s="82">
        <v>1</v>
      </c>
      <c r="D338" s="84">
        <v>-1.02881866035861</v>
      </c>
      <c r="E338" s="84">
        <v>-0.94427669929034364</v>
      </c>
      <c r="F338" s="84">
        <v>-8.4541961068266391E-2</v>
      </c>
      <c r="G338" s="84">
        <v>-0.25393314400616418</v>
      </c>
      <c r="H338" s="84">
        <v>8.5626375457989401E-2</v>
      </c>
      <c r="I338" s="84">
        <v>-1.1132436912617441</v>
      </c>
      <c r="J338" s="84">
        <v>-0.77530970731894322</v>
      </c>
      <c r="K338" s="84">
        <v>0.34376483181193285</v>
      </c>
      <c r="L338" s="84">
        <v>-1.6226297098684299</v>
      </c>
      <c r="M338" s="84">
        <v>-0.26592368871225736</v>
      </c>
    </row>
    <row r="339" spans="2:13" x14ac:dyDescent="0.2">
      <c r="B339" s="77" t="s">
        <v>2533</v>
      </c>
      <c r="C339" s="82">
        <v>1</v>
      </c>
      <c r="D339" s="84">
        <v>-0.92842435837423298</v>
      </c>
      <c r="E339" s="84">
        <v>-0.97582218700919876</v>
      </c>
      <c r="F339" s="84">
        <v>4.7397828634965777E-2</v>
      </c>
      <c r="G339" s="84">
        <v>0.14236574941316374</v>
      </c>
      <c r="H339" s="84">
        <v>0.30060026048705119</v>
      </c>
      <c r="I339" s="84">
        <v>-1.5689983144424584</v>
      </c>
      <c r="J339" s="84">
        <v>-0.38264605957593911</v>
      </c>
      <c r="K339" s="84">
        <v>0.44855646246765518</v>
      </c>
      <c r="L339" s="84">
        <v>-1.8609610917813304</v>
      </c>
      <c r="M339" s="84">
        <v>-9.068328223706712E-2</v>
      </c>
    </row>
    <row r="340" spans="2:13" x14ac:dyDescent="0.2">
      <c r="B340" s="77" t="s">
        <v>2534</v>
      </c>
      <c r="C340" s="82">
        <v>1</v>
      </c>
      <c r="D340" s="84">
        <v>-0.63762706986774398</v>
      </c>
      <c r="E340" s="84">
        <v>-0.25275783479922237</v>
      </c>
      <c r="F340" s="84">
        <v>-0.38486923506852161</v>
      </c>
      <c r="G340" s="84">
        <v>-1.1560064807732668</v>
      </c>
      <c r="H340" s="84">
        <v>8.0858112239656138E-2</v>
      </c>
      <c r="I340" s="84">
        <v>-0.41231558705189936</v>
      </c>
      <c r="J340" s="84">
        <v>-9.3200082546545382E-2</v>
      </c>
      <c r="K340" s="84">
        <v>0.34260825695183522</v>
      </c>
      <c r="L340" s="84">
        <v>-0.92882856992123353</v>
      </c>
      <c r="M340" s="84">
        <v>0.42331290032278884</v>
      </c>
    </row>
    <row r="341" spans="2:13" x14ac:dyDescent="0.2">
      <c r="B341" s="77" t="s">
        <v>2535</v>
      </c>
      <c r="C341" s="82">
        <v>1</v>
      </c>
      <c r="D341" s="84">
        <v>-0.20835488207245101</v>
      </c>
      <c r="E341" s="84">
        <v>-0.22897596347882196</v>
      </c>
      <c r="F341" s="84">
        <v>2.062108140637095E-2</v>
      </c>
      <c r="G341" s="84">
        <v>6.1938189842775625E-2</v>
      </c>
      <c r="H341" s="84">
        <v>6.9875463433933874E-2</v>
      </c>
      <c r="I341" s="84">
        <v>-0.36686159516519468</v>
      </c>
      <c r="J341" s="84">
        <v>-9.1090331792449269E-2</v>
      </c>
      <c r="K341" s="84">
        <v>0.34018372066681984</v>
      </c>
      <c r="L341" s="84">
        <v>-0.90026234797506655</v>
      </c>
      <c r="M341" s="84">
        <v>0.44231042101742257</v>
      </c>
    </row>
    <row r="342" spans="2:13" x14ac:dyDescent="0.2">
      <c r="B342" s="77" t="s">
        <v>2536</v>
      </c>
      <c r="C342" s="82">
        <v>1</v>
      </c>
      <c r="D342" s="84">
        <v>-0.31913480150349499</v>
      </c>
      <c r="E342" s="84">
        <v>0.18827652061641498</v>
      </c>
      <c r="F342" s="84">
        <v>-0.50741132211990991</v>
      </c>
      <c r="G342" s="84">
        <v>-1.5240781110600208</v>
      </c>
      <c r="H342" s="84">
        <v>7.2862816947389691E-2</v>
      </c>
      <c r="I342" s="84">
        <v>4.4495928009134517E-2</v>
      </c>
      <c r="J342" s="84">
        <v>0.33205711322369547</v>
      </c>
      <c r="K342" s="84">
        <v>0.34080987883293923</v>
      </c>
      <c r="L342" s="84">
        <v>-0.48424546519147715</v>
      </c>
      <c r="M342" s="84">
        <v>0.86079850642430711</v>
      </c>
    </row>
    <row r="343" spans="2:13" x14ac:dyDescent="0.2">
      <c r="B343" s="77" t="s">
        <v>2537</v>
      </c>
      <c r="C343" s="82">
        <v>1</v>
      </c>
      <c r="D343" s="84">
        <v>0.24732497137123599</v>
      </c>
      <c r="E343" s="84">
        <v>0.19873278522765386</v>
      </c>
      <c r="F343" s="84">
        <v>4.8592186143582128E-2</v>
      </c>
      <c r="G343" s="84">
        <v>0.14595316273310577</v>
      </c>
      <c r="H343" s="84">
        <v>0.17210212241716624</v>
      </c>
      <c r="I343" s="84">
        <v>-0.14087726811379025</v>
      </c>
      <c r="J343" s="84">
        <v>0.53834283856909804</v>
      </c>
      <c r="K343" s="84">
        <v>0.37478196855919732</v>
      </c>
      <c r="L343" s="84">
        <v>-0.54082650983601344</v>
      </c>
      <c r="M343" s="84">
        <v>0.93829208029132105</v>
      </c>
    </row>
    <row r="344" spans="2:13" x14ac:dyDescent="0.2">
      <c r="B344" s="77" t="s">
        <v>2538</v>
      </c>
      <c r="C344" s="82">
        <v>1</v>
      </c>
      <c r="D344" s="84">
        <v>-0.85572503624761098</v>
      </c>
      <c r="E344" s="84">
        <v>-0.21322418199417265</v>
      </c>
      <c r="F344" s="84">
        <v>-0.64250085425343828</v>
      </c>
      <c r="G344" s="84">
        <v>-1.9298376792499385</v>
      </c>
      <c r="H344" s="84">
        <v>5.7920621021584011E-2</v>
      </c>
      <c r="I344" s="84">
        <v>-0.32751925818753691</v>
      </c>
      <c r="J344" s="84">
        <v>-9.8929105800808409E-2</v>
      </c>
      <c r="K344" s="84">
        <v>0.3379307351457394</v>
      </c>
      <c r="L344" s="84">
        <v>-0.88006473791930295</v>
      </c>
      <c r="M344" s="84">
        <v>0.45361637393095772</v>
      </c>
    </row>
    <row r="345" spans="2:13" x14ac:dyDescent="0.2">
      <c r="B345" s="77" t="s">
        <v>2539</v>
      </c>
      <c r="C345" s="82">
        <v>1</v>
      </c>
      <c r="D345" s="84">
        <v>1.2629409228710899</v>
      </c>
      <c r="E345" s="84">
        <v>1.1026459794150842</v>
      </c>
      <c r="F345" s="84">
        <v>0.1602949434560057</v>
      </c>
      <c r="G345" s="84">
        <v>0.48146740915089253</v>
      </c>
      <c r="H345" s="84">
        <v>9.3153508950778688E-2</v>
      </c>
      <c r="I345" s="84">
        <v>0.9188256540211126</v>
      </c>
      <c r="J345" s="84">
        <v>1.2864663048090559</v>
      </c>
      <c r="K345" s="84">
        <v>0.34571658861914145</v>
      </c>
      <c r="L345" s="84">
        <v>0.42044155652379611</v>
      </c>
      <c r="M345" s="84">
        <v>1.7848504023063723</v>
      </c>
    </row>
    <row r="346" spans="2:13" x14ac:dyDescent="0.2">
      <c r="B346" s="77" t="s">
        <v>2540</v>
      </c>
      <c r="C346" s="82">
        <v>1</v>
      </c>
      <c r="D346" s="84">
        <v>1.42911080201765</v>
      </c>
      <c r="E346" s="84">
        <v>1.3234987678205068</v>
      </c>
      <c r="F346" s="84">
        <v>0.10561203419714316</v>
      </c>
      <c r="G346" s="84">
        <v>0.31721994083992955</v>
      </c>
      <c r="H346" s="84">
        <v>8.2420376473386833E-2</v>
      </c>
      <c r="I346" s="84">
        <v>1.1608581910663129</v>
      </c>
      <c r="J346" s="84">
        <v>1.4861393445747006</v>
      </c>
      <c r="K346" s="84">
        <v>0.34298032286798719</v>
      </c>
      <c r="L346" s="84">
        <v>0.64669383300440564</v>
      </c>
      <c r="M346" s="84">
        <v>2.0003037026366082</v>
      </c>
    </row>
    <row r="347" spans="2:13" ht="17" thickBot="1" x14ac:dyDescent="0.25">
      <c r="B347" s="80" t="s">
        <v>2541</v>
      </c>
      <c r="C347" s="83">
        <v>1</v>
      </c>
      <c r="D347" s="85">
        <v>1.49142450669761</v>
      </c>
      <c r="E347" s="85">
        <v>0.9726969341007301</v>
      </c>
      <c r="F347" s="85">
        <v>0.51872757259687985</v>
      </c>
      <c r="G347" s="85">
        <v>1.5580679904721846</v>
      </c>
      <c r="H347" s="85">
        <v>7.8751352215391507E-2</v>
      </c>
      <c r="I347" s="85">
        <v>0.81729646285173452</v>
      </c>
      <c r="J347" s="85">
        <v>1.1280974053497257</v>
      </c>
      <c r="K347" s="85">
        <v>0.34211717129130853</v>
      </c>
      <c r="L347" s="85">
        <v>0.29759526098111777</v>
      </c>
      <c r="M347" s="85">
        <v>1.6477986072203423</v>
      </c>
    </row>
    <row r="365" spans="6:6" x14ac:dyDescent="0.2">
      <c r="F365" t="s">
        <v>2336</v>
      </c>
    </row>
    <row r="383" spans="6:6" x14ac:dyDescent="0.2">
      <c r="F38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DD390427">
              <controlPr defaultSize="0" autoFill="0" autoPict="0" macro="[0]!GoToResultsNew1121202315255965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268-4D29-D143-B17A-0D84996E018A}">
  <sheetPr codeName="Sheet8"/>
  <dimension ref="A1:H196"/>
  <sheetViews>
    <sheetView workbookViewId="0">
      <selection activeCell="G6" sqref="G6"/>
    </sheetView>
  </sheetViews>
  <sheetFormatPr baseColWidth="10" defaultRowHeight="16" x14ac:dyDescent="0.2"/>
  <cols>
    <col min="3" max="3" width="16.5" customWidth="1"/>
    <col min="4" max="4" width="22.33203125" customWidth="1"/>
    <col min="5" max="5" width="35" customWidth="1"/>
    <col min="6" max="6" width="15" customWidth="1"/>
    <col min="7" max="7" width="15.33203125" customWidth="1"/>
    <col min="8" max="8" width="15.6640625" customWidth="1"/>
  </cols>
  <sheetData>
    <row r="1" spans="1:8" x14ac:dyDescent="0.2">
      <c r="A1" s="1" t="s">
        <v>0</v>
      </c>
      <c r="B1" s="1" t="s">
        <v>10</v>
      </c>
      <c r="C1" s="1" t="s">
        <v>2554</v>
      </c>
      <c r="D1" s="1" t="s">
        <v>31</v>
      </c>
      <c r="E1" s="1" t="s">
        <v>28</v>
      </c>
      <c r="F1" s="1" t="s">
        <v>1321</v>
      </c>
      <c r="G1" t="s">
        <v>16</v>
      </c>
      <c r="H1" s="1" t="s">
        <v>959</v>
      </c>
    </row>
    <row r="2" spans="1:8" x14ac:dyDescent="0.2">
      <c r="A2" s="37" t="s">
        <v>35</v>
      </c>
      <c r="B2" s="1">
        <v>-0.10593669999999999</v>
      </c>
      <c r="C2" s="1">
        <f>'Imputated, transformed, normal'!H2</f>
        <v>1.212055263013128</v>
      </c>
      <c r="D2" s="1">
        <v>0.87185281000000003</v>
      </c>
      <c r="E2" s="1">
        <v>-1.3871899999999999</v>
      </c>
      <c r="F2" s="1">
        <v>0.66691007999999996</v>
      </c>
      <c r="G2">
        <v>-0.21115705556936401</v>
      </c>
      <c r="H2" s="1">
        <v>1.6575943900000001</v>
      </c>
    </row>
    <row r="3" spans="1:8" x14ac:dyDescent="0.2">
      <c r="A3" s="8" t="s">
        <v>40</v>
      </c>
      <c r="B3" s="1">
        <v>-0.18708569999999999</v>
      </c>
      <c r="C3" s="1">
        <f>'Imputated, transformed, normal'!H3</f>
        <v>-0.50339252112095378</v>
      </c>
      <c r="D3" s="1">
        <v>1.11464691</v>
      </c>
      <c r="E3" s="1">
        <v>-0.71263739999999998</v>
      </c>
      <c r="F3" s="1">
        <v>-1.0596648</v>
      </c>
      <c r="G3">
        <v>-0.21292618794932799</v>
      </c>
      <c r="H3" s="1">
        <v>-5.6032499999999999E-2</v>
      </c>
    </row>
    <row r="4" spans="1:8" x14ac:dyDescent="0.2">
      <c r="A4" s="8" t="s">
        <v>45</v>
      </c>
      <c r="B4" s="1">
        <v>-0.1020962</v>
      </c>
      <c r="C4" s="1">
        <f>'Imputated, transformed, normal'!H4</f>
        <v>0.39128710026924857</v>
      </c>
      <c r="D4" s="1">
        <v>0.98823346000000001</v>
      </c>
      <c r="E4" s="1">
        <v>-2.1510216999999998</v>
      </c>
      <c r="F4" s="1">
        <v>-1.3149214</v>
      </c>
      <c r="G4">
        <v>-0.14133765390775099</v>
      </c>
      <c r="H4" s="1">
        <v>-0.41952909999999999</v>
      </c>
    </row>
    <row r="5" spans="1:8" x14ac:dyDescent="0.2">
      <c r="A5" s="8" t="s">
        <v>55</v>
      </c>
      <c r="B5" s="1">
        <v>-2.0696599999999999E-2</v>
      </c>
      <c r="C5" s="1">
        <f>'Imputated, transformed, normal'!H5</f>
        <v>-1.5060805131906096</v>
      </c>
      <c r="D5" s="1">
        <v>-0.17816580000000001</v>
      </c>
      <c r="E5" s="1">
        <v>6.6317130000000002E-2</v>
      </c>
      <c r="F5" s="1">
        <v>-0.55861450000000001</v>
      </c>
      <c r="G5">
        <v>-0.218536296462679</v>
      </c>
      <c r="H5" s="1">
        <v>-0.76591260000000005</v>
      </c>
    </row>
    <row r="6" spans="1:8" x14ac:dyDescent="0.2">
      <c r="A6" s="37" t="s">
        <v>60</v>
      </c>
      <c r="B6" s="1">
        <v>0.18822517</v>
      </c>
      <c r="C6" s="1">
        <f>'Imputated, transformed, normal'!H6</f>
        <v>1.2823805935197086</v>
      </c>
      <c r="D6" s="1">
        <v>2.307675E-2</v>
      </c>
      <c r="E6" s="1">
        <v>1.4498989200000001</v>
      </c>
      <c r="F6" s="1">
        <v>2.0459576099999999</v>
      </c>
      <c r="G6">
        <v>-0.176205422088418</v>
      </c>
      <c r="H6" s="1">
        <v>1.56412383</v>
      </c>
    </row>
    <row r="7" spans="1:8" x14ac:dyDescent="0.2">
      <c r="A7" s="8" t="s">
        <v>65</v>
      </c>
      <c r="B7" s="1">
        <v>-0.2008692</v>
      </c>
      <c r="C7" s="1">
        <f>'Imputated, transformed, normal'!H7</f>
        <v>-0.92368936159402204</v>
      </c>
      <c r="D7" s="1">
        <v>6.2098069999999998E-2</v>
      </c>
      <c r="E7" s="1">
        <v>-7.1354200000000007E-2</v>
      </c>
      <c r="F7" s="1">
        <v>5.2662069999999998E-2</v>
      </c>
      <c r="G7">
        <v>-0.21919628308369499</v>
      </c>
      <c r="H7" s="1">
        <v>6.1671169999999997E-2</v>
      </c>
    </row>
    <row r="8" spans="1:8" x14ac:dyDescent="0.2">
      <c r="A8" s="8" t="s">
        <v>70</v>
      </c>
      <c r="B8" s="1">
        <v>0.11199509000000001</v>
      </c>
      <c r="C8" s="1">
        <f>'Imputated, transformed, normal'!H8</f>
        <v>-0.38938042602793155</v>
      </c>
      <c r="D8" s="1">
        <v>0.60497995999999998</v>
      </c>
      <c r="E8" s="1">
        <v>-0.1571235</v>
      </c>
      <c r="F8" s="1">
        <v>0.72713165999999996</v>
      </c>
      <c r="G8">
        <v>-1.1924443636185399E-2</v>
      </c>
      <c r="H8" s="1">
        <v>0.20014607000000001</v>
      </c>
    </row>
    <row r="9" spans="1:8" x14ac:dyDescent="0.2">
      <c r="A9" s="8" t="s">
        <v>75</v>
      </c>
      <c r="B9" s="1">
        <v>-0.16043930000000001</v>
      </c>
      <c r="C9" s="1">
        <f>'Imputated, transformed, normal'!H9</f>
        <v>-0.17847527658274151</v>
      </c>
      <c r="D9" s="1">
        <v>2.0497051800000001</v>
      </c>
      <c r="E9" s="1">
        <v>-0.72255729999999996</v>
      </c>
      <c r="F9" s="1">
        <v>-1.2723785999999999</v>
      </c>
      <c r="G9">
        <v>-0.213668991818523</v>
      </c>
      <c r="H9" s="1">
        <v>-0.91457690000000003</v>
      </c>
    </row>
    <row r="10" spans="1:8" x14ac:dyDescent="0.2">
      <c r="A10" s="37" t="s">
        <v>81</v>
      </c>
      <c r="B10" s="1">
        <v>-0.18511279999999999</v>
      </c>
      <c r="C10" s="1">
        <f>'Imputated, transformed, normal'!H10</f>
        <v>-1.3755070880945246</v>
      </c>
      <c r="D10" s="1">
        <v>-0.30198639999999999</v>
      </c>
      <c r="E10" s="1">
        <v>0.25951195999999999</v>
      </c>
      <c r="F10" s="1">
        <v>-0.3647995</v>
      </c>
      <c r="G10">
        <v>0.42443484431519102</v>
      </c>
      <c r="H10" s="1">
        <v>-0.74494510000000003</v>
      </c>
    </row>
    <row r="11" spans="1:8" x14ac:dyDescent="0.2">
      <c r="A11" s="37" t="s">
        <v>85</v>
      </c>
      <c r="B11" s="1">
        <v>-0.18968979999999999</v>
      </c>
      <c r="C11" s="1">
        <f>'Imputated, transformed, normal'!H11</f>
        <v>-1.4385407461254567</v>
      </c>
      <c r="D11" s="1">
        <v>-0.42238019999999998</v>
      </c>
      <c r="E11" s="1">
        <v>-0.2166428</v>
      </c>
      <c r="F11" s="1">
        <v>-1.0029410999999999</v>
      </c>
      <c r="G11">
        <v>-1.3473980248305401E-2</v>
      </c>
      <c r="H11" s="1">
        <v>-1.0184329999999999</v>
      </c>
    </row>
    <row r="12" spans="1:8" x14ac:dyDescent="0.2">
      <c r="A12" s="37" t="s">
        <v>90</v>
      </c>
      <c r="B12" s="1">
        <v>-8.9049299999999998E-2</v>
      </c>
      <c r="C12" s="1">
        <f>'Imputated, transformed, normal'!H12</f>
        <v>0.34799000749738279</v>
      </c>
      <c r="D12" s="1">
        <v>-0.25382890000000002</v>
      </c>
      <c r="E12" s="1">
        <v>0.35871087000000001</v>
      </c>
      <c r="F12" s="1">
        <v>-0.71316889999999999</v>
      </c>
      <c r="G12">
        <v>-0.20185363461230801</v>
      </c>
      <c r="H12" s="1">
        <v>-0.78648759999999995</v>
      </c>
    </row>
    <row r="13" spans="1:8" x14ac:dyDescent="0.2">
      <c r="A13" s="8" t="s">
        <v>98</v>
      </c>
      <c r="B13" s="1">
        <v>-0.1945298</v>
      </c>
      <c r="C13" s="1">
        <f>'Imputated, transformed, normal'!H13</f>
        <v>-0.44466838366552142</v>
      </c>
      <c r="D13" s="1">
        <v>0.71935404000000003</v>
      </c>
      <c r="E13" s="1">
        <v>1.1622220700000001</v>
      </c>
      <c r="F13" s="1">
        <v>-0.39599509999999999</v>
      </c>
      <c r="G13">
        <v>-0.214060367129563</v>
      </c>
      <c r="H13" s="1">
        <v>-0.47145720000000002</v>
      </c>
    </row>
    <row r="14" spans="1:8" x14ac:dyDescent="0.2">
      <c r="A14" s="37" t="s">
        <v>103</v>
      </c>
      <c r="B14" s="1">
        <v>-0.19092609999999999</v>
      </c>
      <c r="C14" s="1">
        <f>'Imputated, transformed, normal'!H14</f>
        <v>-0.7357445617826246</v>
      </c>
      <c r="D14" s="1">
        <v>-1.2169791000000001</v>
      </c>
      <c r="E14" s="1">
        <v>1.0431833800000001</v>
      </c>
      <c r="F14" s="1">
        <v>-0.20690729999999999</v>
      </c>
      <c r="G14">
        <v>-0.20214650866841399</v>
      </c>
      <c r="H14" s="1">
        <v>-0.3451959</v>
      </c>
    </row>
    <row r="15" spans="1:8" x14ac:dyDescent="0.2">
      <c r="A15" s="8" t="s">
        <v>112</v>
      </c>
      <c r="B15" s="1">
        <v>-2.76022E-2</v>
      </c>
      <c r="C15" s="1">
        <f>'Imputated, transformed, normal'!H15</f>
        <v>0.60125132919904378</v>
      </c>
      <c r="D15" s="1">
        <v>-0.51869520000000002</v>
      </c>
      <c r="E15" s="1">
        <v>-0.38528099999999998</v>
      </c>
      <c r="F15" s="1">
        <v>-0.71932260000000003</v>
      </c>
      <c r="G15">
        <v>-7.9987940723629705E-2</v>
      </c>
      <c r="H15" s="1">
        <v>-4.2185E-2</v>
      </c>
    </row>
    <row r="16" spans="1:8" x14ac:dyDescent="0.2">
      <c r="A16" s="37" t="s">
        <v>117</v>
      </c>
      <c r="B16" s="1">
        <v>-0.14752390000000001</v>
      </c>
      <c r="C16" s="1">
        <f>'Imputated, transformed, normal'!H16</f>
        <v>-0.15304357422861364</v>
      </c>
      <c r="D16" s="1">
        <v>0.71333435000000001</v>
      </c>
      <c r="E16" s="1">
        <v>0.22975228</v>
      </c>
      <c r="F16" s="1">
        <v>2.6444659999999998E-2</v>
      </c>
      <c r="G16">
        <v>-0.21758541975717599</v>
      </c>
      <c r="H16" s="1">
        <v>3.0514320000000001E-2</v>
      </c>
    </row>
    <row r="17" spans="1:8" x14ac:dyDescent="0.2">
      <c r="A17" s="8" t="s">
        <v>122</v>
      </c>
      <c r="B17" s="1">
        <v>1.4233880000000001E-2</v>
      </c>
      <c r="C17" s="1">
        <f>'Imputated, transformed, normal'!H17</f>
        <v>-1.5417509570212935</v>
      </c>
      <c r="D17" s="1">
        <v>-0.43843270000000001</v>
      </c>
      <c r="E17" s="1">
        <v>0.12063348</v>
      </c>
      <c r="F17" s="1">
        <v>-1.7687109999999999</v>
      </c>
      <c r="G17">
        <v>-0.19080674666151501</v>
      </c>
      <c r="H17" s="1">
        <v>-0.83653820000000001</v>
      </c>
    </row>
    <row r="18" spans="1:8" x14ac:dyDescent="0.2">
      <c r="A18" s="37" t="s">
        <v>136</v>
      </c>
      <c r="B18" s="1">
        <v>-0.19218869999999999</v>
      </c>
      <c r="C18" s="1">
        <f>'Imputated, transformed, normal'!H18</f>
        <v>-1.4385407461254567</v>
      </c>
      <c r="D18" s="1">
        <v>-0.2377764</v>
      </c>
      <c r="E18" s="1">
        <v>-0.92095510000000003</v>
      </c>
      <c r="F18" s="1">
        <v>-1.5418162</v>
      </c>
      <c r="G18">
        <v>2.5067445433619402E-2</v>
      </c>
      <c r="H18" s="1">
        <v>-0.94227179999999999</v>
      </c>
    </row>
    <row r="19" spans="1:8" x14ac:dyDescent="0.2">
      <c r="A19" s="8" t="s">
        <v>142</v>
      </c>
      <c r="B19" s="1">
        <v>-0.2222546</v>
      </c>
      <c r="C19" s="1">
        <f>'Imputated, transformed, normal'!H19</f>
        <v>-0.16144500358833977</v>
      </c>
      <c r="D19" s="1">
        <v>-7.3238300000000006E-2</v>
      </c>
      <c r="E19" s="1">
        <v>0.21983238999999999</v>
      </c>
      <c r="F19" s="1">
        <v>0.64607820999999999</v>
      </c>
      <c r="G19">
        <v>-0.219126016013104</v>
      </c>
      <c r="H19" s="1">
        <v>0.50825271999999999</v>
      </c>
    </row>
    <row r="20" spans="1:8" x14ac:dyDescent="0.2">
      <c r="A20" s="8" t="s">
        <v>146</v>
      </c>
      <c r="B20" s="1">
        <v>-0.2090235</v>
      </c>
      <c r="C20" s="1">
        <f>'Imputated, transformed, normal'!H20</f>
        <v>1.4327751899551742</v>
      </c>
      <c r="D20" s="1">
        <v>-0.9119815</v>
      </c>
      <c r="E20" s="1">
        <v>0.79518608999999996</v>
      </c>
      <c r="F20" s="1">
        <v>0.14571376999999999</v>
      </c>
      <c r="G20">
        <v>-0.21333679705156899</v>
      </c>
      <c r="H20" s="1">
        <v>1.4118014400000001</v>
      </c>
    </row>
    <row r="21" spans="1:8" x14ac:dyDescent="0.2">
      <c r="A21" s="8" t="s">
        <v>156</v>
      </c>
      <c r="B21" s="1">
        <v>-6.04827E-2</v>
      </c>
      <c r="C21" s="1">
        <f>'Imputated, transformed, normal'!H21</f>
        <v>0.58988660814981098</v>
      </c>
      <c r="D21" s="1">
        <v>-0.88990930000000001</v>
      </c>
      <c r="E21" s="1">
        <v>0.37855064999999999</v>
      </c>
      <c r="F21" s="1">
        <v>-1.1872931</v>
      </c>
      <c r="G21">
        <v>-0.21886362193210299</v>
      </c>
      <c r="H21" s="1">
        <v>0.10079812</v>
      </c>
    </row>
    <row r="22" spans="1:8" x14ac:dyDescent="0.2">
      <c r="A22" s="8" t="s">
        <v>161</v>
      </c>
      <c r="B22" s="1">
        <v>-0.1100928</v>
      </c>
      <c r="C22" s="1">
        <f>'Imputated, transformed, normal'!H22</f>
        <v>0.46802434683524918</v>
      </c>
      <c r="D22" s="1">
        <v>-0.65714799999999995</v>
      </c>
      <c r="E22" s="1">
        <v>0.88446511000000005</v>
      </c>
      <c r="F22" s="1">
        <v>0.57114149999999997</v>
      </c>
      <c r="G22">
        <v>-0.20107240240549201</v>
      </c>
      <c r="H22" s="1">
        <v>0.33340427</v>
      </c>
    </row>
    <row r="23" spans="1:8" x14ac:dyDescent="0.2">
      <c r="A23" s="8" t="s">
        <v>173</v>
      </c>
      <c r="B23" s="1">
        <v>-0.22430639999999999</v>
      </c>
      <c r="C23" s="1">
        <f>'Imputated, transformed, normal'!H23</f>
        <v>-0.92368936159402204</v>
      </c>
      <c r="D23" s="1">
        <v>2.33664366</v>
      </c>
      <c r="E23" s="1">
        <v>-1.6351872999999999</v>
      </c>
      <c r="F23" s="1">
        <v>-0.34856619999999999</v>
      </c>
      <c r="G23">
        <v>-0.21071908716771001</v>
      </c>
      <c r="H23" s="1">
        <v>-0.65839829999999999</v>
      </c>
    </row>
    <row r="24" spans="1:8" x14ac:dyDescent="0.2">
      <c r="A24" s="37" t="s">
        <v>177</v>
      </c>
      <c r="B24" s="1">
        <v>-0.1063312</v>
      </c>
      <c r="C24" s="1">
        <f>'Imputated, transformed, normal'!H24</f>
        <v>0.76980030638776287</v>
      </c>
      <c r="D24" s="1">
        <v>2.29049272</v>
      </c>
      <c r="E24" s="1">
        <v>0.78526620000000003</v>
      </c>
      <c r="F24" s="1">
        <v>2.3295761000000001</v>
      </c>
      <c r="G24">
        <v>-0.21150911802295499</v>
      </c>
      <c r="H24" s="1">
        <v>0.87521119999999997</v>
      </c>
    </row>
    <row r="25" spans="1:8" x14ac:dyDescent="0.2">
      <c r="A25" s="8" t="s">
        <v>181</v>
      </c>
      <c r="B25" s="1">
        <v>-5.9903999999999999E-2</v>
      </c>
      <c r="C25" s="1">
        <f>'Imputated, transformed, normal'!H25</f>
        <v>-3.5237196321511781E-2</v>
      </c>
      <c r="D25" s="1">
        <v>1.0644828399999999</v>
      </c>
      <c r="E25" s="1">
        <v>0.10079369000000001</v>
      </c>
      <c r="F25" s="1">
        <v>2.2728524000000001</v>
      </c>
      <c r="G25">
        <v>0.63130955486057705</v>
      </c>
      <c r="H25" s="1">
        <v>8.2442409999999994E-2</v>
      </c>
    </row>
    <row r="26" spans="1:8" x14ac:dyDescent="0.2">
      <c r="A26" s="8" t="s">
        <v>186</v>
      </c>
      <c r="B26" s="1">
        <v>-0.23974699999999999</v>
      </c>
      <c r="C26" s="1">
        <f>'Imputated, transformed, normal'!H26</f>
        <v>-0.28765281085516731</v>
      </c>
      <c r="D26" s="1">
        <v>0.47054024999999999</v>
      </c>
      <c r="E26" s="1">
        <v>0.18015281999999999</v>
      </c>
      <c r="F26" s="1">
        <v>0.20057591999999999</v>
      </c>
      <c r="G26">
        <v>-0.213763100829194</v>
      </c>
      <c r="H26" s="1">
        <v>-0.20672399999999999</v>
      </c>
    </row>
    <row r="27" spans="1:8" x14ac:dyDescent="0.2">
      <c r="A27" s="8" t="s">
        <v>191</v>
      </c>
      <c r="B27" s="1">
        <v>-0.19926459999999999</v>
      </c>
      <c r="C27" s="1">
        <f>'Imputated, transformed, normal'!H27</f>
        <v>-0.76725263206785521</v>
      </c>
      <c r="D27" s="1">
        <v>-0.4885968</v>
      </c>
      <c r="E27" s="1">
        <v>-0.74239710000000003</v>
      </c>
      <c r="F27" s="1">
        <v>0.51441780000000004</v>
      </c>
      <c r="G27">
        <v>-0.18020126028782399</v>
      </c>
      <c r="H27" s="1">
        <v>-0.54415650000000004</v>
      </c>
    </row>
    <row r="28" spans="1:8" x14ac:dyDescent="0.2">
      <c r="A28" s="8" t="s">
        <v>197</v>
      </c>
      <c r="B28" s="1">
        <v>-0.2198872</v>
      </c>
      <c r="C28" s="1">
        <f>'Imputated, transformed, normal'!H28</f>
        <v>1.233514802752913</v>
      </c>
      <c r="D28" s="1">
        <v>-0.1033367</v>
      </c>
      <c r="E28" s="1">
        <v>0.34879097999999997</v>
      </c>
      <c r="F28" s="1">
        <v>0.86894090000000002</v>
      </c>
      <c r="G28">
        <v>-0.21270975546135701</v>
      </c>
      <c r="H28" s="1">
        <v>0.86828746000000001</v>
      </c>
    </row>
    <row r="29" spans="1:8" x14ac:dyDescent="0.2">
      <c r="A29" s="8" t="s">
        <v>212</v>
      </c>
      <c r="B29" s="1">
        <v>-2.1210300000000001E-2</v>
      </c>
      <c r="C29" s="1">
        <f>'Imputated, transformed, normal'!H29</f>
        <v>1.0650426705237594</v>
      </c>
      <c r="D29" s="1">
        <v>-1.0725065</v>
      </c>
      <c r="E29" s="1">
        <v>1.6185370800000001</v>
      </c>
      <c r="F29" s="1">
        <v>0.24498023999999999</v>
      </c>
      <c r="G29">
        <v>-0.21860187553903401</v>
      </c>
      <c r="H29" s="1">
        <v>0.87983383000000004</v>
      </c>
    </row>
    <row r="30" spans="1:8" x14ac:dyDescent="0.2">
      <c r="A30" s="8" t="s">
        <v>216</v>
      </c>
      <c r="B30" s="1">
        <v>-0.20665610000000001</v>
      </c>
      <c r="C30" s="1">
        <f>'Imputated, transformed, normal'!H30</f>
        <v>1.4154324175101964</v>
      </c>
      <c r="D30" s="1">
        <v>-0.69326620000000005</v>
      </c>
      <c r="E30" s="1">
        <v>-0.58367880000000005</v>
      </c>
      <c r="F30" s="1">
        <v>4.6447299999999997E-2</v>
      </c>
      <c r="G30">
        <v>-0.192791035424768</v>
      </c>
      <c r="H30" s="1">
        <v>1.3844876699999999</v>
      </c>
    </row>
    <row r="31" spans="1:8" x14ac:dyDescent="0.2">
      <c r="A31" s="8" t="s">
        <v>218</v>
      </c>
      <c r="B31" s="1">
        <v>-0.20957590000000001</v>
      </c>
      <c r="C31" s="1">
        <f>'Imputated, transformed, normal'!H31</f>
        <v>0.21613946956195343</v>
      </c>
      <c r="D31" s="1">
        <v>1.09859441</v>
      </c>
      <c r="E31" s="1">
        <v>-0.23648259999999999</v>
      </c>
      <c r="F31" s="1">
        <v>0.78385536</v>
      </c>
      <c r="G31">
        <v>-0.21907871046345101</v>
      </c>
      <c r="H31" s="1">
        <v>0.22437918000000001</v>
      </c>
    </row>
    <row r="32" spans="1:8" x14ac:dyDescent="0.2">
      <c r="A32" s="8" t="s">
        <v>222</v>
      </c>
      <c r="B32" s="1">
        <v>-0.16451650000000001</v>
      </c>
      <c r="C32" s="1">
        <f>'Imputated, transformed, normal'!H32</f>
        <v>0.55889515694257286</v>
      </c>
      <c r="D32" s="1">
        <v>-1.2229988000000001</v>
      </c>
      <c r="E32" s="1">
        <v>1.9260537099999999</v>
      </c>
      <c r="F32" s="1">
        <v>0.68853375000000006</v>
      </c>
      <c r="G32">
        <v>-0.20746077739541799</v>
      </c>
      <c r="H32" s="1">
        <v>0.67442259999999998</v>
      </c>
    </row>
    <row r="33" spans="1:8" x14ac:dyDescent="0.2">
      <c r="A33" s="8" t="s">
        <v>236</v>
      </c>
      <c r="B33" s="1">
        <v>-0.18813779999999999</v>
      </c>
      <c r="C33" s="1">
        <f>'Imputated, transformed, normal'!H33</f>
        <v>1.263883827477561</v>
      </c>
      <c r="D33" s="1">
        <v>-0.68122680000000002</v>
      </c>
      <c r="E33" s="1">
        <v>1.3110204400000001</v>
      </c>
      <c r="F33" s="1">
        <v>1.37945417</v>
      </c>
      <c r="G33">
        <v>-0.20206025737532199</v>
      </c>
      <c r="H33" s="1">
        <v>0.99291487</v>
      </c>
    </row>
    <row r="34" spans="1:8" x14ac:dyDescent="0.2">
      <c r="A34" s="8" t="s">
        <v>241</v>
      </c>
      <c r="B34" s="1">
        <v>-0.19310939999999999</v>
      </c>
      <c r="C34" s="1">
        <f>'Imputated, transformed, normal'!H34</f>
        <v>-1.0662403065435218</v>
      </c>
      <c r="D34" s="1">
        <v>-0.24379609999999999</v>
      </c>
      <c r="E34" s="1">
        <v>0.21983238999999999</v>
      </c>
      <c r="F34" s="1">
        <v>-0.73350349999999997</v>
      </c>
      <c r="G34">
        <v>0.58349488069670796</v>
      </c>
      <c r="H34" s="1">
        <v>-0.92842440000000004</v>
      </c>
    </row>
    <row r="35" spans="1:8" x14ac:dyDescent="0.2">
      <c r="A35" s="37" t="s">
        <v>245</v>
      </c>
      <c r="B35" s="1">
        <v>-8.7156999999999998E-3</v>
      </c>
      <c r="C35" s="1">
        <f>'Imputated, transformed, normal'!H35</f>
        <v>1.7485590562942315</v>
      </c>
      <c r="D35" s="1">
        <v>-0.62102990000000002</v>
      </c>
      <c r="E35" s="1">
        <v>0.90430489999999997</v>
      </c>
      <c r="F35" s="1">
        <v>0.86894090000000002</v>
      </c>
      <c r="G35">
        <v>-0.21896836788162299</v>
      </c>
      <c r="H35" s="1">
        <v>1.72683184</v>
      </c>
    </row>
    <row r="36" spans="1:8" x14ac:dyDescent="0.2">
      <c r="A36" s="37" t="s">
        <v>250</v>
      </c>
      <c r="B36" s="1">
        <v>-0.1906368</v>
      </c>
      <c r="C36" s="1">
        <f>'Imputated, transformed, normal'!H36</f>
        <v>1.5893443033431243</v>
      </c>
      <c r="D36" s="1">
        <v>-0.98020470000000004</v>
      </c>
      <c r="E36" s="1">
        <v>0.77534630999999998</v>
      </c>
      <c r="F36" s="1">
        <v>8.8990070000000004E-2</v>
      </c>
      <c r="G36">
        <v>-0.214760032539308</v>
      </c>
      <c r="H36" s="1">
        <v>1.8068153199999999</v>
      </c>
    </row>
    <row r="37" spans="1:8" x14ac:dyDescent="0.2">
      <c r="A37" s="8" t="s">
        <v>257</v>
      </c>
      <c r="B37" s="1">
        <v>-0.15325820000000001</v>
      </c>
      <c r="C37" s="1">
        <f>'Imputated, transformed, normal'!H37</f>
        <v>-0.72037585601307941</v>
      </c>
      <c r="D37" s="1">
        <v>6.3208E-2</v>
      </c>
      <c r="E37" s="1">
        <v>-2.81649E-2</v>
      </c>
      <c r="F37" s="1">
        <v>1.13837846</v>
      </c>
      <c r="G37">
        <v>-8.9359589920620194E-2</v>
      </c>
      <c r="H37" s="1">
        <v>-0.51299969999999995</v>
      </c>
    </row>
    <row r="38" spans="1:8" x14ac:dyDescent="0.2">
      <c r="A38" s="8" t="s">
        <v>261</v>
      </c>
      <c r="B38" s="1">
        <v>-0.17122409999999999</v>
      </c>
      <c r="C38" s="1">
        <f>'Imputated, transformed, normal'!H38</f>
        <v>-0.55314898691485748</v>
      </c>
      <c r="D38" s="1">
        <v>-0.49260989999999999</v>
      </c>
      <c r="E38" s="1">
        <v>0.50750923999999997</v>
      </c>
      <c r="F38" s="1">
        <v>3.2266379999999997E-2</v>
      </c>
      <c r="G38">
        <v>8.992894472163</v>
      </c>
      <c r="H38" s="1">
        <v>-5.3352366</v>
      </c>
    </row>
    <row r="39" spans="1:8" x14ac:dyDescent="0.2">
      <c r="A39" s="37" t="s">
        <v>265</v>
      </c>
      <c r="B39" s="1">
        <v>-0.12947910000000001</v>
      </c>
      <c r="C39" s="1">
        <f>'Imputated, transformed, normal'!H39</f>
        <v>-8.0613329701179307E-2</v>
      </c>
      <c r="D39" s="1">
        <v>0.58892745999999996</v>
      </c>
      <c r="E39" s="1">
        <v>0.58686837000000003</v>
      </c>
      <c r="F39" s="1">
        <v>2.0743194599999999</v>
      </c>
      <c r="G39">
        <v>-7.0163532068478404E-2</v>
      </c>
      <c r="H39" s="1">
        <v>0.19126236999999999</v>
      </c>
    </row>
    <row r="40" spans="1:8" x14ac:dyDescent="0.2">
      <c r="A40" s="8" t="s">
        <v>270</v>
      </c>
      <c r="B40" s="1">
        <v>-0.2276733</v>
      </c>
      <c r="C40" s="1">
        <f>'Imputated, transformed, normal'!H40</f>
        <v>1.2768694724843566</v>
      </c>
      <c r="D40" s="1">
        <v>-0.4885968</v>
      </c>
      <c r="E40" s="1">
        <v>-1.9427038999999999</v>
      </c>
      <c r="F40" s="1">
        <v>1.19510216</v>
      </c>
      <c r="G40">
        <v>-0.21944709515081501</v>
      </c>
      <c r="H40" s="1">
        <v>1.73029371</v>
      </c>
    </row>
    <row r="41" spans="1:8" x14ac:dyDescent="0.2">
      <c r="A41" s="8" t="s">
        <v>281</v>
      </c>
      <c r="B41" s="1">
        <v>-0.17211850000000001</v>
      </c>
      <c r="C41" s="1">
        <f>'Imputated, transformed, normal'!H41</f>
        <v>0.94735868761559694</v>
      </c>
      <c r="D41" s="1">
        <v>0.54076995000000005</v>
      </c>
      <c r="E41" s="1">
        <v>0.64638772</v>
      </c>
      <c r="F41" s="1">
        <v>1.7056154299999999</v>
      </c>
      <c r="G41">
        <v>-0.21498878624950701</v>
      </c>
      <c r="H41" s="1">
        <v>1.9241585699999999</v>
      </c>
    </row>
    <row r="42" spans="1:8" x14ac:dyDescent="0.2">
      <c r="A42" s="37" t="s">
        <v>285</v>
      </c>
      <c r="B42" s="1">
        <v>-0.16130739999999999</v>
      </c>
      <c r="C42" s="1">
        <f>'Imputated, transformed, normal'!H42</f>
        <v>-0.52794337105377198</v>
      </c>
      <c r="D42" s="1">
        <v>1.0183319</v>
      </c>
      <c r="E42" s="1">
        <v>-7.7764399999999997E-2</v>
      </c>
      <c r="F42" s="1">
        <v>1.4645397200000001</v>
      </c>
      <c r="G42">
        <v>-0.191411305148175</v>
      </c>
      <c r="H42" s="1">
        <v>-0.61685579999999995</v>
      </c>
    </row>
    <row r="43" spans="1:8" x14ac:dyDescent="0.2">
      <c r="A43" s="37" t="s">
        <v>287</v>
      </c>
      <c r="B43" s="1">
        <v>-0.21136460000000001</v>
      </c>
      <c r="C43" s="1">
        <f>'Imputated, transformed, normal'!H43</f>
        <v>-1.1345945110392122</v>
      </c>
      <c r="D43" s="1">
        <v>3.1102999999999999E-2</v>
      </c>
      <c r="E43" s="1">
        <v>-1.1590324999999999</v>
      </c>
      <c r="F43" s="1">
        <v>-1.0454839</v>
      </c>
      <c r="G43">
        <v>-0.19203986910718801</v>
      </c>
      <c r="H43" s="1">
        <v>-0.80379690000000004</v>
      </c>
    </row>
    <row r="44" spans="1:8" x14ac:dyDescent="0.2">
      <c r="A44" s="8" t="s">
        <v>292</v>
      </c>
      <c r="B44" s="1">
        <v>1.005497E-2</v>
      </c>
      <c r="C44" s="1">
        <f>'Imputated, transformed, normal'!H44</f>
        <v>-1.2082802189963027</v>
      </c>
      <c r="D44" s="1">
        <v>-1.0303686999999999</v>
      </c>
      <c r="E44" s="1">
        <v>-0.92095510000000003</v>
      </c>
      <c r="F44" s="1">
        <v>0.14726533999999999</v>
      </c>
      <c r="G44">
        <v>-0.173712442619535</v>
      </c>
      <c r="H44" s="1">
        <v>-0.29240110000000002</v>
      </c>
    </row>
    <row r="45" spans="1:8" x14ac:dyDescent="0.2">
      <c r="A45" s="37" t="s">
        <v>297</v>
      </c>
      <c r="B45" s="1">
        <v>-0.2305931</v>
      </c>
      <c r="C45" s="1">
        <f>'Imputated, transformed, normal'!H45</f>
        <v>-1.8382058352166621</v>
      </c>
      <c r="D45" s="1">
        <v>9.9326129999999999E-2</v>
      </c>
      <c r="E45" s="1">
        <v>2.1434559999999998E-2</v>
      </c>
      <c r="F45" s="1">
        <v>-0.73350349999999997</v>
      </c>
      <c r="G45">
        <v>-0.20862904306874999</v>
      </c>
      <c r="H45" s="1">
        <v>-0.60193790000000003</v>
      </c>
    </row>
    <row r="46" spans="1:8" x14ac:dyDescent="0.2">
      <c r="A46" s="8" t="s">
        <v>301</v>
      </c>
      <c r="B46" s="1">
        <v>-0.19384589999999999</v>
      </c>
      <c r="C46" s="1">
        <f>'Imputated, transformed, normal'!H46</f>
        <v>-1.5060805131906096</v>
      </c>
      <c r="D46" s="1">
        <v>-0.9721784</v>
      </c>
      <c r="E46" s="1">
        <v>-0.22656270000000001</v>
      </c>
      <c r="F46" s="1">
        <v>-1.5134544000000001</v>
      </c>
      <c r="G46">
        <v>-0.10593858812507</v>
      </c>
      <c r="H46" s="1">
        <v>-0.85572499999999996</v>
      </c>
    </row>
    <row r="47" spans="1:8" x14ac:dyDescent="0.2">
      <c r="A47" s="8" t="s">
        <v>307</v>
      </c>
      <c r="B47" s="1">
        <v>-0.14815519999999999</v>
      </c>
      <c r="C47" s="1">
        <f>'Imputated, transformed, normal'!H47</f>
        <v>1.5460058426062815</v>
      </c>
      <c r="D47" s="1">
        <v>-0.50866239999999996</v>
      </c>
      <c r="E47" s="1">
        <v>6.1114130000000003E-2</v>
      </c>
      <c r="F47" s="1">
        <v>0.74131259000000005</v>
      </c>
      <c r="G47">
        <v>-0.198099706118327</v>
      </c>
      <c r="H47" s="1">
        <v>1.52258136</v>
      </c>
    </row>
    <row r="48" spans="1:8" x14ac:dyDescent="0.2">
      <c r="A48" s="8" t="s">
        <v>312</v>
      </c>
      <c r="B48" s="1">
        <v>-0.2099705</v>
      </c>
      <c r="C48" s="1">
        <f>'Imputated, transformed, normal'!H48</f>
        <v>-1.2341764849280588</v>
      </c>
      <c r="D48" s="1">
        <v>-0.37422270000000002</v>
      </c>
      <c r="E48" s="1">
        <v>-6.7844500000000002E-2</v>
      </c>
      <c r="F48" s="1">
        <v>-1.3291023</v>
      </c>
      <c r="G48">
        <v>-5.8930742090624801E-2</v>
      </c>
      <c r="H48" s="1">
        <v>-0.90419130000000003</v>
      </c>
    </row>
    <row r="49" spans="1:8" x14ac:dyDescent="0.2">
      <c r="A49" s="8" t="s">
        <v>317</v>
      </c>
      <c r="B49" s="1">
        <v>-0.18392910000000001</v>
      </c>
      <c r="C49" s="1">
        <f>'Imputated, transformed, normal'!H49</f>
        <v>1.2488212843162634</v>
      </c>
      <c r="D49" s="1">
        <v>0.70731465999999998</v>
      </c>
      <c r="E49" s="1">
        <v>-0.26624229999999999</v>
      </c>
      <c r="F49" s="1">
        <v>0.67040796000000002</v>
      </c>
      <c r="G49">
        <v>-0.21846010462402299</v>
      </c>
      <c r="H49" s="1">
        <v>0.70904133000000003</v>
      </c>
    </row>
    <row r="50" spans="1:8" x14ac:dyDescent="0.2">
      <c r="A50" s="8" t="s">
        <v>320</v>
      </c>
      <c r="B50" s="1">
        <v>-0.22701569999999999</v>
      </c>
      <c r="C50" s="1">
        <f>'Imputated, transformed, normal'!H50</f>
        <v>0.85701470619130982</v>
      </c>
      <c r="D50" s="1">
        <v>-0.14977789999999999</v>
      </c>
      <c r="E50" s="1">
        <v>0.29334158999999999</v>
      </c>
      <c r="F50" s="1">
        <v>0.31420654999999997</v>
      </c>
      <c r="G50">
        <v>-0.219719962979886</v>
      </c>
      <c r="H50" s="1">
        <v>0.54368773000000004</v>
      </c>
    </row>
    <row r="51" spans="1:8" x14ac:dyDescent="0.2">
      <c r="A51" s="8" t="s">
        <v>324</v>
      </c>
      <c r="B51" s="1">
        <v>-0.143815</v>
      </c>
      <c r="C51" s="1">
        <f>'Imputated, transformed, normal'!H51</f>
        <v>0.56282511927683576</v>
      </c>
      <c r="D51" s="1">
        <v>-0.18761230000000001</v>
      </c>
      <c r="E51" s="1">
        <v>0.14047325999999999</v>
      </c>
      <c r="F51" s="1">
        <v>0.23079931000000001</v>
      </c>
      <c r="G51">
        <v>-0.178840242809095</v>
      </c>
      <c r="H51" s="1">
        <v>0.72635068999999997</v>
      </c>
    </row>
    <row r="52" spans="1:8" x14ac:dyDescent="0.2">
      <c r="A52" s="37" t="s">
        <v>328</v>
      </c>
      <c r="B52" s="1">
        <v>-0.17369670000000001</v>
      </c>
      <c r="C52" s="1">
        <f>'Imputated, transformed, normal'!H52</f>
        <v>-8.0613329701179307E-2</v>
      </c>
      <c r="D52" s="1">
        <v>-0.5628396</v>
      </c>
      <c r="E52" s="1">
        <v>0.50750923999999997</v>
      </c>
      <c r="F52" s="1">
        <v>1.22346401</v>
      </c>
      <c r="G52">
        <v>-0.170282403995767</v>
      </c>
      <c r="H52" s="1">
        <v>0.20360793999999999</v>
      </c>
    </row>
    <row r="53" spans="1:8" x14ac:dyDescent="0.2">
      <c r="A53" s="8" t="s">
        <v>331</v>
      </c>
      <c r="B53" s="1">
        <v>0.25882611999999999</v>
      </c>
      <c r="C53" s="1">
        <f>'Imputated, transformed, normal'!H53</f>
        <v>0.29222745553415164</v>
      </c>
      <c r="D53" s="1">
        <v>0.79961654999999998</v>
      </c>
      <c r="E53" s="1">
        <v>-1.6351872999999999</v>
      </c>
      <c r="F53" s="1">
        <v>1.347453E-2</v>
      </c>
      <c r="G53">
        <v>-7.9708512297324299E-2</v>
      </c>
      <c r="H53" s="1">
        <v>-0.12526989999999999</v>
      </c>
    </row>
    <row r="54" spans="1:8" x14ac:dyDescent="0.2">
      <c r="A54" s="37" t="s">
        <v>335</v>
      </c>
      <c r="B54" s="1">
        <v>-0.2076557</v>
      </c>
      <c r="C54" s="1">
        <f>'Imputated, transformed, normal'!H54</f>
        <v>-0.11212139998640991</v>
      </c>
      <c r="D54" s="1">
        <v>-0.53474770000000005</v>
      </c>
      <c r="E54" s="1">
        <v>-0.3753611</v>
      </c>
      <c r="F54" s="1">
        <v>0.27334208999999998</v>
      </c>
      <c r="G54">
        <v>-0.207491664309576</v>
      </c>
      <c r="H54" s="1">
        <v>0.59826140999999999</v>
      </c>
    </row>
    <row r="55" spans="1:8" x14ac:dyDescent="0.2">
      <c r="A55" s="8" t="s">
        <v>340</v>
      </c>
      <c r="B55" s="1">
        <v>-0.1731444</v>
      </c>
      <c r="C55" s="1">
        <f>'Imputated, transformed, normal'!H55</f>
        <v>1.4650256723591846</v>
      </c>
      <c r="D55" s="1">
        <v>-6.9225099999999998E-2</v>
      </c>
      <c r="E55" s="1">
        <v>-8.7684200000000004E-2</v>
      </c>
      <c r="F55" s="1">
        <v>0.78784142999999995</v>
      </c>
      <c r="G55">
        <v>-0.21489337947669099</v>
      </c>
      <c r="H55" s="1">
        <v>1.6211958</v>
      </c>
    </row>
    <row r="56" spans="1:8" x14ac:dyDescent="0.2">
      <c r="A56" s="8" t="s">
        <v>347</v>
      </c>
      <c r="B56" s="1">
        <v>1.9785580000000001E-2</v>
      </c>
      <c r="C56" s="1">
        <f>'Imputated, transformed, normal'!H56</f>
        <v>0.80989444027773971</v>
      </c>
      <c r="D56" s="1">
        <v>-0.32807170000000002</v>
      </c>
      <c r="E56" s="1">
        <v>1.53917795</v>
      </c>
      <c r="F56" s="1">
        <v>6.7801749999999994E-2</v>
      </c>
      <c r="G56">
        <v>-0.21904023200835501</v>
      </c>
      <c r="H56" s="1">
        <v>0.48366925</v>
      </c>
    </row>
    <row r="57" spans="1:8" x14ac:dyDescent="0.2">
      <c r="A57" s="8" t="s">
        <v>353</v>
      </c>
      <c r="B57" s="1">
        <v>-0.17895759999999999</v>
      </c>
      <c r="C57" s="1">
        <f>'Imputated, transformed, normal'!H57</f>
        <v>-1.743611496013781</v>
      </c>
      <c r="D57" s="1">
        <v>-0.33409139999999998</v>
      </c>
      <c r="E57" s="1">
        <v>7.1034020000000003E-2</v>
      </c>
      <c r="F57" s="1">
        <v>-0.8753128</v>
      </c>
      <c r="G57">
        <v>-0.20547218119507901</v>
      </c>
      <c r="H57" s="1">
        <v>-0.79687319999999995</v>
      </c>
    </row>
    <row r="58" spans="1:8" x14ac:dyDescent="0.2">
      <c r="A58" s="8" t="s">
        <v>357</v>
      </c>
      <c r="B58" s="1">
        <v>1.530218E-2</v>
      </c>
      <c r="C58" s="1">
        <f>'Imputated, transformed, normal'!H58</f>
        <v>1.0308653771146836</v>
      </c>
      <c r="D58" s="1">
        <v>0.82657384</v>
      </c>
      <c r="E58" s="1">
        <v>0.15261686999999999</v>
      </c>
      <c r="F58" s="1">
        <v>2.5139281100000002</v>
      </c>
      <c r="G58">
        <v>-0.218241425504517</v>
      </c>
      <c r="H58" s="1">
        <v>1.2871740300000001</v>
      </c>
    </row>
    <row r="59" spans="1:8" x14ac:dyDescent="0.2">
      <c r="A59" s="37" t="s">
        <v>362</v>
      </c>
      <c r="B59" s="1">
        <v>-0.1218245</v>
      </c>
      <c r="C59" s="1">
        <f>'Imputated, transformed, normal'!H59</f>
        <v>1.0201954640522144</v>
      </c>
      <c r="D59" s="1">
        <v>-0.94208000000000003</v>
      </c>
      <c r="E59" s="1">
        <v>1.65821664</v>
      </c>
      <c r="F59" s="1">
        <v>-0.26553300000000002</v>
      </c>
      <c r="G59">
        <v>-0.175524174189754</v>
      </c>
      <c r="H59" s="1">
        <v>0.95829613999999996</v>
      </c>
    </row>
    <row r="60" spans="1:8" x14ac:dyDescent="0.2">
      <c r="A60" s="8" t="s">
        <v>373</v>
      </c>
      <c r="B60" s="1">
        <v>-0.15223239999999999</v>
      </c>
      <c r="C60" s="1">
        <f>'Imputated, transformed, normal'!H60</f>
        <v>0.45931318305372615</v>
      </c>
      <c r="D60" s="1">
        <v>-0.53675430000000002</v>
      </c>
      <c r="E60" s="1">
        <v>-0.5241595</v>
      </c>
      <c r="F60" s="1">
        <v>-0.8753128</v>
      </c>
      <c r="G60">
        <v>-0.21743431680209699</v>
      </c>
      <c r="H60" s="1">
        <v>-0.2014311</v>
      </c>
    </row>
    <row r="61" spans="1:8" x14ac:dyDescent="0.2">
      <c r="A61" s="8" t="s">
        <v>379</v>
      </c>
      <c r="B61" s="1">
        <v>-0.20476220000000001</v>
      </c>
      <c r="C61" s="1">
        <f>'Imputated, transformed, normal'!H61</f>
        <v>-2.1268386998326752</v>
      </c>
      <c r="D61" s="1">
        <v>-3.7120100000000003E-2</v>
      </c>
      <c r="E61" s="1">
        <v>-0.3753611</v>
      </c>
      <c r="F61" s="1">
        <v>-1.385826</v>
      </c>
      <c r="G61">
        <v>-9.5632757649665404E-2</v>
      </c>
      <c r="H61" s="1">
        <v>-0.69994080000000003</v>
      </c>
    </row>
    <row r="62" spans="1:8" x14ac:dyDescent="0.2">
      <c r="A62" s="8" t="s">
        <v>388</v>
      </c>
      <c r="B62" s="1">
        <v>-0.21075959999999999</v>
      </c>
      <c r="C62" s="1">
        <f>'Imputated, transformed, normal'!H62</f>
        <v>-1.2882000215347236</v>
      </c>
      <c r="D62" s="1">
        <v>0.33208742000000002</v>
      </c>
      <c r="E62" s="1">
        <v>-0.77215670000000003</v>
      </c>
      <c r="F62" s="1">
        <v>-0.8753128</v>
      </c>
      <c r="G62">
        <v>1.03654726976227</v>
      </c>
      <c r="H62" s="1">
        <v>-0.93534810000000002</v>
      </c>
    </row>
    <row r="63" spans="1:8" x14ac:dyDescent="0.2">
      <c r="A63" s="8" t="s">
        <v>392</v>
      </c>
      <c r="B63" s="1">
        <v>-0.17882609999999999</v>
      </c>
      <c r="C63" s="1">
        <f>'Imputated, transformed, normal'!H63</f>
        <v>0.85125155065414371</v>
      </c>
      <c r="D63" s="1">
        <v>2.65368059</v>
      </c>
      <c r="E63" s="1">
        <v>-0.99039440000000001</v>
      </c>
      <c r="F63" s="1">
        <v>0.15989469000000001</v>
      </c>
      <c r="G63">
        <v>-0.21228767923011499</v>
      </c>
      <c r="H63" s="1">
        <v>0.6154153</v>
      </c>
    </row>
    <row r="64" spans="1:8" x14ac:dyDescent="0.2">
      <c r="A64" s="37" t="s">
        <v>397</v>
      </c>
      <c r="B64" s="1">
        <v>-4.5883800000000002E-2</v>
      </c>
      <c r="C64" s="1">
        <f>'Imputated, transformed, normal'!H64</f>
        <v>1.0177750924871265</v>
      </c>
      <c r="D64" s="1">
        <v>0.45850088</v>
      </c>
      <c r="E64" s="1">
        <v>-0.3456014</v>
      </c>
      <c r="F64" s="1">
        <v>0.27334208999999998</v>
      </c>
      <c r="G64">
        <v>-0.21917959725356001</v>
      </c>
      <c r="H64" s="1">
        <v>0.99983860999999996</v>
      </c>
    </row>
    <row r="65" spans="1:8" x14ac:dyDescent="0.2">
      <c r="A65" s="37" t="s">
        <v>400</v>
      </c>
      <c r="B65" s="1">
        <v>-0.14878649999999999</v>
      </c>
      <c r="C65" s="1">
        <f>'Imputated, transformed, normal'!H65</f>
        <v>-0.4001823102251173</v>
      </c>
      <c r="D65" s="1">
        <v>1.5300054199999999</v>
      </c>
      <c r="E65" s="1">
        <v>0.53726892000000004</v>
      </c>
      <c r="F65" s="1">
        <v>-0.3789804</v>
      </c>
      <c r="G65">
        <v>-0.21178551167972001</v>
      </c>
      <c r="H65" s="1">
        <v>0.16552734999999999</v>
      </c>
    </row>
    <row r="66" spans="1:8" x14ac:dyDescent="0.2">
      <c r="A66" s="8" t="s">
        <v>405</v>
      </c>
      <c r="B66" s="1">
        <v>-0.2033944</v>
      </c>
      <c r="C66" s="1">
        <f>'Imputated, transformed, normal'!H66</f>
        <v>-1.3755070880945246</v>
      </c>
      <c r="D66" s="1">
        <v>-0.7494499</v>
      </c>
      <c r="E66" s="1">
        <v>-0.20672289999999999</v>
      </c>
      <c r="F66" s="1">
        <v>-0.73350349999999997</v>
      </c>
      <c r="G66">
        <v>1.5594802465395301</v>
      </c>
      <c r="H66" s="1">
        <v>-1.0184329999999999</v>
      </c>
    </row>
    <row r="67" spans="1:8" x14ac:dyDescent="0.2">
      <c r="A67" s="8" t="s">
        <v>412</v>
      </c>
      <c r="B67" s="1">
        <v>0.20566498</v>
      </c>
      <c r="C67" s="1">
        <f>'Imputated, transformed, normal'!H67</f>
        <v>0.91279222058961051</v>
      </c>
      <c r="D67" s="1">
        <v>-0.49060330000000002</v>
      </c>
      <c r="E67" s="1">
        <v>0.48766946</v>
      </c>
      <c r="F67" s="1">
        <v>0.93984551999999999</v>
      </c>
      <c r="G67">
        <v>-0.18900064203452299</v>
      </c>
      <c r="H67" s="1">
        <v>0.23130292</v>
      </c>
    </row>
    <row r="68" spans="1:8" x14ac:dyDescent="0.2">
      <c r="A68" s="8" t="s">
        <v>417</v>
      </c>
      <c r="B68" s="1">
        <v>-0.2322766</v>
      </c>
      <c r="C68" s="1">
        <f>'Imputated, transformed, normal'!H68</f>
        <v>-1.2341764849280588</v>
      </c>
      <c r="D68" s="1">
        <v>2.0998692499999998</v>
      </c>
      <c r="E68" s="1">
        <v>-1.0995132000000001</v>
      </c>
      <c r="F68" s="1">
        <v>-0.46406599999999998</v>
      </c>
      <c r="G68">
        <v>-0.12289127049345699</v>
      </c>
      <c r="H68" s="1">
        <v>-0.93534810000000002</v>
      </c>
    </row>
    <row r="69" spans="1:8" x14ac:dyDescent="0.2">
      <c r="A69" s="37" t="s">
        <v>422</v>
      </c>
      <c r="B69" s="1">
        <v>-0.21765139999999999</v>
      </c>
      <c r="C69" s="1">
        <f>'Imputated, transformed, normal'!H69</f>
        <v>2.8986682971928527E-2</v>
      </c>
      <c r="D69" s="1">
        <v>-4.4119100000000001E-2</v>
      </c>
      <c r="E69" s="1">
        <v>0.15631181999999999</v>
      </c>
      <c r="F69" s="1">
        <v>4.2051199999999997E-3</v>
      </c>
      <c r="G69">
        <v>-0.21942745624277801</v>
      </c>
      <c r="H69" s="1">
        <v>-0.2741305</v>
      </c>
    </row>
    <row r="70" spans="1:8" x14ac:dyDescent="0.2">
      <c r="A70" s="37" t="s">
        <v>425</v>
      </c>
      <c r="B70" s="1">
        <v>-0.12429709999999999</v>
      </c>
      <c r="C70" s="1">
        <f>'Imputated, transformed, normal'!H70</f>
        <v>0.48094237817272079</v>
      </c>
      <c r="D70" s="1">
        <v>-0.86583060000000001</v>
      </c>
      <c r="E70" s="1">
        <v>-5.79246E-2</v>
      </c>
      <c r="F70" s="1">
        <v>1.62052989</v>
      </c>
      <c r="G70">
        <v>-0.184499813538444</v>
      </c>
      <c r="H70" s="1">
        <v>0.96868175999999995</v>
      </c>
    </row>
    <row r="71" spans="1:8" x14ac:dyDescent="0.2">
      <c r="A71" s="8" t="s">
        <v>429</v>
      </c>
      <c r="B71" s="1">
        <v>0.19143431</v>
      </c>
      <c r="C71" s="1">
        <f>'Imputated, transformed, normal'!H71</f>
        <v>1.4991290665515058</v>
      </c>
      <c r="D71" s="1">
        <v>-0.49662299999999998</v>
      </c>
      <c r="E71" s="1">
        <v>-0.13728370000000001</v>
      </c>
      <c r="F71" s="1">
        <v>-1.0313029</v>
      </c>
      <c r="G71">
        <v>-0.21370717619409099</v>
      </c>
      <c r="H71" s="1">
        <v>1.4498820400000001</v>
      </c>
    </row>
    <row r="72" spans="1:8" x14ac:dyDescent="0.2">
      <c r="A72" s="8" t="s">
        <v>433</v>
      </c>
      <c r="B72" s="1">
        <v>-0.20655090000000001</v>
      </c>
      <c r="C72" s="1">
        <f>'Imputated, transformed, normal'!H72</f>
        <v>1.3253495645803615</v>
      </c>
      <c r="D72" s="1">
        <v>-0.86382400000000004</v>
      </c>
      <c r="E72" s="1">
        <v>0.90430489999999997</v>
      </c>
      <c r="F72" s="1">
        <v>-0.29389490000000001</v>
      </c>
      <c r="G72">
        <v>-0.21937552948702199</v>
      </c>
      <c r="H72" s="1">
        <v>1.5987425500000001</v>
      </c>
    </row>
    <row r="73" spans="1:8" x14ac:dyDescent="0.2">
      <c r="A73" s="8" t="s">
        <v>438</v>
      </c>
      <c r="B73" s="1">
        <v>-0.1946087</v>
      </c>
      <c r="C73" s="1">
        <f>'Imputated, transformed, normal'!H73</f>
        <v>0.60125132919904378</v>
      </c>
      <c r="D73" s="1">
        <v>1.0183319</v>
      </c>
      <c r="E73" s="1">
        <v>-0.66303789999999996</v>
      </c>
      <c r="F73" s="1">
        <v>0.53813264000000005</v>
      </c>
      <c r="G73">
        <v>-0.218015087651516</v>
      </c>
      <c r="H73" s="1">
        <v>0.46040987</v>
      </c>
    </row>
    <row r="74" spans="1:8" x14ac:dyDescent="0.2">
      <c r="A74" s="8" t="s">
        <v>442</v>
      </c>
      <c r="B74" s="1">
        <v>-2.86281E-2</v>
      </c>
      <c r="C74" s="1">
        <f>'Imputated, transformed, normal'!H74</f>
        <v>1.2431103631364924</v>
      </c>
      <c r="D74" s="1">
        <v>1.4055985200000001</v>
      </c>
      <c r="E74" s="1">
        <v>0.42815010999999997</v>
      </c>
      <c r="F74" s="1">
        <v>0.59950334000000005</v>
      </c>
      <c r="G74">
        <v>-0.21606305705529699</v>
      </c>
      <c r="H74" s="1">
        <v>1.8237642599999999</v>
      </c>
    </row>
    <row r="75" spans="1:8" x14ac:dyDescent="0.2">
      <c r="A75" s="8" t="s">
        <v>447</v>
      </c>
      <c r="B75" s="1">
        <v>1.7042930000000001E-2</v>
      </c>
      <c r="C75" s="1">
        <f>'Imputated, transformed, normal'!H75</f>
        <v>0.54883240760685226</v>
      </c>
      <c r="D75" s="1">
        <v>0.32017066</v>
      </c>
      <c r="E75" s="1">
        <v>-0.14310110000000001</v>
      </c>
      <c r="F75" s="1">
        <v>0.13712594</v>
      </c>
      <c r="G75">
        <v>-0.166333787651606</v>
      </c>
      <c r="H75" s="1">
        <v>0.30157462000000002</v>
      </c>
    </row>
    <row r="76" spans="1:8" x14ac:dyDescent="0.2">
      <c r="A76" s="8" t="s">
        <v>450</v>
      </c>
      <c r="B76" s="1">
        <v>-0.10477930000000001</v>
      </c>
      <c r="C76" s="1">
        <f>'Imputated, transformed, normal'!H76</f>
        <v>0.12094919428658316</v>
      </c>
      <c r="D76" s="1">
        <v>-0.27790769999999998</v>
      </c>
      <c r="E76" s="1">
        <v>0.58686837000000003</v>
      </c>
      <c r="F76" s="1">
        <v>1.60634896</v>
      </c>
      <c r="G76">
        <v>-0.208383451967348</v>
      </c>
      <c r="H76" s="1">
        <v>0.81982124999999995</v>
      </c>
    </row>
    <row r="77" spans="1:8" x14ac:dyDescent="0.2">
      <c r="A77" s="37" t="s">
        <v>453</v>
      </c>
      <c r="B77" s="1">
        <v>-0.18027280000000001</v>
      </c>
      <c r="C77" s="1">
        <f>'Imputated, transformed, normal'!H77</f>
        <v>-1.2341764849280588</v>
      </c>
      <c r="D77" s="1">
        <v>-0.67721370000000003</v>
      </c>
      <c r="E77" s="1">
        <v>-0.63327829999999996</v>
      </c>
      <c r="F77" s="1">
        <v>-1.0171220000000001</v>
      </c>
      <c r="G77">
        <v>-0.14551194871730799</v>
      </c>
      <c r="H77" s="1">
        <v>-0.66878389999999999</v>
      </c>
    </row>
    <row r="78" spans="1:8" x14ac:dyDescent="0.2">
      <c r="A78" s="8" t="s">
        <v>461</v>
      </c>
      <c r="B78" s="1">
        <v>-0.16091279999999999</v>
      </c>
      <c r="C78" s="1">
        <f>'Imputated, transformed, normal'!H78</f>
        <v>-2.0616297713832079</v>
      </c>
      <c r="D78" s="1">
        <v>-0.78958119999999998</v>
      </c>
      <c r="E78" s="1">
        <v>1.20190164</v>
      </c>
      <c r="F78" s="1">
        <v>-1.5276353</v>
      </c>
      <c r="G78">
        <v>-0.208803311618382</v>
      </c>
      <c r="H78" s="1">
        <v>-0.91803869999999999</v>
      </c>
    </row>
    <row r="79" spans="1:8" x14ac:dyDescent="0.2">
      <c r="A79" s="8" t="s">
        <v>465</v>
      </c>
      <c r="B79" s="1">
        <v>-2.56031E-2</v>
      </c>
      <c r="C79" s="1">
        <f>'Imputated, transformed, normal'!H79</f>
        <v>0.76664452856564425</v>
      </c>
      <c r="D79" s="1">
        <v>-0.2839274</v>
      </c>
      <c r="E79" s="1">
        <v>-1.3475105000000001</v>
      </c>
      <c r="F79" s="1">
        <v>-0.3789804</v>
      </c>
      <c r="G79">
        <v>0.98818386503695099</v>
      </c>
      <c r="H79" s="1">
        <v>-3.8823929000000001</v>
      </c>
    </row>
    <row r="80" spans="1:8" x14ac:dyDescent="0.2">
      <c r="A80" s="8" t="s">
        <v>469</v>
      </c>
      <c r="B80" s="1">
        <v>-0.1025697</v>
      </c>
      <c r="C80" s="1">
        <f>'Imputated, transformed, normal'!H80</f>
        <v>0.43717740362915697</v>
      </c>
      <c r="D80" s="1">
        <v>-0.41836709999999999</v>
      </c>
      <c r="E80" s="1">
        <v>0.45790977999999999</v>
      </c>
      <c r="F80" s="1">
        <v>0.14571376999999999</v>
      </c>
      <c r="G80">
        <v>0.29788378519910402</v>
      </c>
      <c r="H80" s="1">
        <v>-0.99419990000000003</v>
      </c>
    </row>
    <row r="81" spans="1:8" x14ac:dyDescent="0.2">
      <c r="A81" s="8" t="s">
        <v>473</v>
      </c>
      <c r="B81" s="1">
        <v>0.94894774999999998</v>
      </c>
      <c r="C81" s="1">
        <f>'Imputated, transformed, normal'!H81</f>
        <v>-6.5244623931634285E-2</v>
      </c>
      <c r="D81" s="1">
        <v>0.92402344999999997</v>
      </c>
      <c r="E81" s="1">
        <v>-1.8038255000000001</v>
      </c>
      <c r="F81" s="1">
        <v>0.57114149999999997</v>
      </c>
      <c r="G81">
        <v>-1.3922574153904599E-2</v>
      </c>
      <c r="H81" s="1">
        <v>0.32823534999999998</v>
      </c>
    </row>
    <row r="82" spans="1:8" x14ac:dyDescent="0.2">
      <c r="A82" s="8" t="s">
        <v>477</v>
      </c>
      <c r="B82" s="1">
        <v>-0.18495500000000001</v>
      </c>
      <c r="C82" s="1">
        <f>'Imputated, transformed, normal'!H82</f>
        <v>0.4978962781252117</v>
      </c>
      <c r="D82" s="1">
        <v>1.21296849</v>
      </c>
      <c r="E82" s="1">
        <v>-1.9724636</v>
      </c>
      <c r="F82" s="1">
        <v>-1.0454839</v>
      </c>
      <c r="G82">
        <v>-0.11167418031984901</v>
      </c>
      <c r="H82" s="1">
        <v>-3.6416700000000003E-2</v>
      </c>
    </row>
    <row r="83" spans="1:8" x14ac:dyDescent="0.2">
      <c r="A83" s="37" t="s">
        <v>483</v>
      </c>
      <c r="B83" s="1">
        <v>-0.2198872</v>
      </c>
      <c r="C83" s="1">
        <f>'Imputated, transformed, normal'!H83</f>
        <v>-1.3755070880945246</v>
      </c>
      <c r="D83" s="1">
        <v>-0.37020960000000003</v>
      </c>
      <c r="E83" s="1">
        <v>-7.7764399999999997E-2</v>
      </c>
      <c r="F83" s="1">
        <v>-1.0880266000000001</v>
      </c>
      <c r="G83">
        <v>-4.0134459577337099E-2</v>
      </c>
      <c r="H83" s="1">
        <v>-0.97689060000000005</v>
      </c>
    </row>
    <row r="84" spans="1:8" x14ac:dyDescent="0.2">
      <c r="A84" s="8" t="s">
        <v>490</v>
      </c>
      <c r="B84" s="1">
        <v>-0.21575739999999999</v>
      </c>
      <c r="C84" s="1">
        <f>'Imputated, transformed, normal'!H84</f>
        <v>-1.4064985393017628</v>
      </c>
      <c r="D84" s="1">
        <v>-0.58491179999999998</v>
      </c>
      <c r="E84" s="1">
        <v>0.11071358000000001</v>
      </c>
      <c r="F84" s="1">
        <v>0.24498023999999999</v>
      </c>
      <c r="G84">
        <v>-3.7173029097854797E-2</v>
      </c>
      <c r="H84" s="1">
        <v>-0.66532199999999997</v>
      </c>
    </row>
    <row r="85" spans="1:8" x14ac:dyDescent="0.2">
      <c r="A85" s="8" t="s">
        <v>499</v>
      </c>
      <c r="B85" s="1">
        <v>-0.20926030000000001</v>
      </c>
      <c r="C85" s="1">
        <f>'Imputated, transformed, normal'!H85</f>
        <v>-1.5417509570212935</v>
      </c>
      <c r="D85" s="1">
        <v>0.62504559000000004</v>
      </c>
      <c r="E85" s="1">
        <v>-1.3177508</v>
      </c>
      <c r="F85" s="1">
        <v>-0.2371712</v>
      </c>
      <c r="G85">
        <v>0.70603361457299296</v>
      </c>
      <c r="H85" s="1">
        <v>-0.94919560000000003</v>
      </c>
    </row>
    <row r="86" spans="1:8" x14ac:dyDescent="0.2">
      <c r="A86" s="8" t="s">
        <v>503</v>
      </c>
      <c r="B86" s="1">
        <v>-7.2872099999999995E-2</v>
      </c>
      <c r="C86" s="1">
        <f>'Imputated, transformed, normal'!H86</f>
        <v>-6.5244623931634285E-2</v>
      </c>
      <c r="D86" s="1">
        <v>0.24580521999999999</v>
      </c>
      <c r="E86" s="1">
        <v>0.30911140999999998</v>
      </c>
      <c r="F86" s="1">
        <v>0.93867657000000004</v>
      </c>
      <c r="G86">
        <v>-0.21238017329794001</v>
      </c>
      <c r="H86" s="1">
        <v>0.84405434999999995</v>
      </c>
    </row>
    <row r="87" spans="1:8" x14ac:dyDescent="0.2">
      <c r="A87" s="8" t="s">
        <v>507</v>
      </c>
      <c r="B87" s="1">
        <v>-0.2227807</v>
      </c>
      <c r="C87" s="1">
        <f>'Imputated, transformed, normal'!H87</f>
        <v>-1.8893077170095038</v>
      </c>
      <c r="D87" s="1">
        <v>-0.89994209999999997</v>
      </c>
      <c r="E87" s="1">
        <v>-0.1174439</v>
      </c>
      <c r="F87" s="1">
        <v>-0.56333239999999996</v>
      </c>
      <c r="G87">
        <v>2.1314751052041898</v>
      </c>
      <c r="H87" s="1">
        <v>-1.0045856</v>
      </c>
    </row>
    <row r="88" spans="1:8" x14ac:dyDescent="0.2">
      <c r="A88" s="8" t="s">
        <v>514</v>
      </c>
      <c r="B88" s="1">
        <v>-0.16985629999999999</v>
      </c>
      <c r="C88" s="1">
        <f>'Imputated, transformed, normal'!H88</f>
        <v>4.2684815196928426E-2</v>
      </c>
      <c r="D88" s="1">
        <v>1.59421543</v>
      </c>
      <c r="E88" s="1">
        <v>-2.3394995999999999</v>
      </c>
      <c r="F88" s="1">
        <v>-8.0093999999999999E-2</v>
      </c>
      <c r="G88">
        <v>-0.19975439961559099</v>
      </c>
      <c r="H88" s="1">
        <v>-5.6453799999999998E-2</v>
      </c>
    </row>
    <row r="89" spans="1:8" x14ac:dyDescent="0.2">
      <c r="A89" s="8" t="s">
        <v>522</v>
      </c>
      <c r="B89" s="1">
        <v>-1.95268E-2</v>
      </c>
      <c r="C89" s="1">
        <f>'Imputated, transformed, normal'!H89</f>
        <v>-0.38938042602793155</v>
      </c>
      <c r="D89" s="1">
        <v>-0.43843270000000001</v>
      </c>
      <c r="E89" s="1">
        <v>0.58686837000000003</v>
      </c>
      <c r="F89" s="1">
        <v>-1.2865595999999999</v>
      </c>
      <c r="G89">
        <v>-0.136630100775193</v>
      </c>
      <c r="H89" s="1">
        <v>-1.0911324</v>
      </c>
    </row>
    <row r="90" spans="1:8" x14ac:dyDescent="0.2">
      <c r="A90" s="8" t="s">
        <v>527</v>
      </c>
      <c r="B90" s="1">
        <v>-2.5419000000000001E-2</v>
      </c>
      <c r="C90" s="1">
        <f>'Imputated, transformed, normal'!H90</f>
        <v>0.78851685026595575</v>
      </c>
      <c r="D90" s="1">
        <v>-0.82971240000000002</v>
      </c>
      <c r="E90" s="1">
        <v>1.17214196</v>
      </c>
      <c r="F90" s="1">
        <v>0.25916116</v>
      </c>
      <c r="G90">
        <v>-0.17580392670665801</v>
      </c>
      <c r="H90" s="1">
        <v>1.35294961</v>
      </c>
    </row>
    <row r="91" spans="1:8" x14ac:dyDescent="0.2">
      <c r="A91" s="8" t="s">
        <v>536</v>
      </c>
      <c r="B91" s="1">
        <v>-0.23837920000000001</v>
      </c>
      <c r="C91" s="1">
        <f>'Imputated, transformed, normal'!H91</f>
        <v>1.069641971958037</v>
      </c>
      <c r="D91" s="1">
        <v>-0.28753620000000002</v>
      </c>
      <c r="E91" s="1">
        <v>-9.8333000000000004E-2</v>
      </c>
      <c r="F91" s="1">
        <v>-1.2865595999999999</v>
      </c>
      <c r="G91">
        <v>-0.21990569509274599</v>
      </c>
      <c r="H91" s="1">
        <v>0.36285408000000002</v>
      </c>
    </row>
    <row r="92" spans="1:8" x14ac:dyDescent="0.2">
      <c r="A92" s="8" t="s">
        <v>540</v>
      </c>
      <c r="B92" s="1">
        <v>-0.16722590000000001</v>
      </c>
      <c r="C92" s="1">
        <f>'Imputated, transformed, normal'!H92</f>
        <v>-0.64707133563109109</v>
      </c>
      <c r="D92" s="1">
        <v>-0.92201429999999995</v>
      </c>
      <c r="E92" s="1">
        <v>1.05310327</v>
      </c>
      <c r="F92" s="1">
        <v>-0.48913620000000002</v>
      </c>
      <c r="G92">
        <v>-0.15763814759811801</v>
      </c>
      <c r="H92" s="1">
        <v>-0.75879260000000004</v>
      </c>
    </row>
    <row r="93" spans="1:8" x14ac:dyDescent="0.2">
      <c r="A93" s="37" t="s">
        <v>546</v>
      </c>
      <c r="B93" s="1">
        <v>-9.0732699999999999E-2</v>
      </c>
      <c r="C93" s="1">
        <f>'Imputated, transformed, normal'!H93</f>
        <v>0.22739144268615069</v>
      </c>
      <c r="D93" s="1">
        <v>-8.9290800000000004E-2</v>
      </c>
      <c r="E93" s="1">
        <v>-0.30592190000000002</v>
      </c>
      <c r="F93" s="1">
        <v>-1.1163885</v>
      </c>
      <c r="G93">
        <v>-0.21608358463937399</v>
      </c>
      <c r="H93" s="1">
        <v>-0.96304310000000004</v>
      </c>
    </row>
    <row r="94" spans="1:8" x14ac:dyDescent="0.2">
      <c r="A94" s="8" t="s">
        <v>551</v>
      </c>
      <c r="B94" s="1">
        <v>-0.14284169999999999</v>
      </c>
      <c r="C94" s="1">
        <f>'Imputated, transformed, normal'!H94</f>
        <v>0.98322251345813783</v>
      </c>
      <c r="D94" s="1">
        <v>-1.2330315999999999</v>
      </c>
      <c r="E94" s="1">
        <v>1.5490978399999999</v>
      </c>
      <c r="F94" s="1">
        <v>0.27334208999999998</v>
      </c>
      <c r="G94">
        <v>-0.21158624146435101</v>
      </c>
      <c r="H94" s="1">
        <v>8.2442409999999994E-2</v>
      </c>
    </row>
    <row r="95" spans="1:8" x14ac:dyDescent="0.2">
      <c r="A95" s="8" t="s">
        <v>556</v>
      </c>
      <c r="B95" s="1">
        <v>-0.1928463</v>
      </c>
      <c r="C95" s="1">
        <f>'Imputated, transformed, normal'!H95</f>
        <v>-1.3164156863719279</v>
      </c>
      <c r="D95" s="1">
        <v>-5.1166099999999999E-2</v>
      </c>
      <c r="E95" s="1">
        <v>-0.14720359999999999</v>
      </c>
      <c r="F95" s="1">
        <v>-0.16626659999999999</v>
      </c>
      <c r="G95">
        <v>-0.20420882020662701</v>
      </c>
      <c r="H95" s="1">
        <v>-0.80033509999999997</v>
      </c>
    </row>
    <row r="96" spans="1:8" x14ac:dyDescent="0.2">
      <c r="A96" s="37" t="s">
        <v>560</v>
      </c>
      <c r="B96" s="1">
        <v>-0.1582298</v>
      </c>
      <c r="C96" s="1">
        <f>'Imputated, transformed, normal'!H96</f>
        <v>-0.69036842840295687</v>
      </c>
      <c r="D96" s="1">
        <v>-0.10935640000000001</v>
      </c>
      <c r="E96" s="1">
        <v>-1.5756680000000001</v>
      </c>
      <c r="F96" s="1">
        <v>-0.71932260000000003</v>
      </c>
      <c r="G96">
        <v>-0.19530140381445699</v>
      </c>
      <c r="H96" s="1">
        <v>0.14821798</v>
      </c>
    </row>
    <row r="97" spans="1:8" x14ac:dyDescent="0.2">
      <c r="A97" s="8" t="s">
        <v>569</v>
      </c>
      <c r="B97" s="1">
        <v>-9.0259300000000001E-2</v>
      </c>
      <c r="C97" s="1">
        <f>'Imputated, transformed, normal'!H97</f>
        <v>1.5107084405361049</v>
      </c>
      <c r="D97" s="1">
        <v>3.3379184999999998</v>
      </c>
      <c r="E97" s="1">
        <v>0.49758934999999999</v>
      </c>
      <c r="F97" s="1">
        <v>1.13837846</v>
      </c>
      <c r="G97">
        <v>-0.21885742215995899</v>
      </c>
      <c r="H97" s="1">
        <v>0.83020685999999999</v>
      </c>
    </row>
    <row r="98" spans="1:8" x14ac:dyDescent="0.2">
      <c r="A98" s="8" t="s">
        <v>572</v>
      </c>
      <c r="B98" s="1">
        <v>8.6690279999999995E-2</v>
      </c>
      <c r="C98" s="1">
        <f>'Imputated, transformed, normal'!H98</f>
        <v>1.3165573655538232</v>
      </c>
      <c r="D98" s="1">
        <v>-0.79560090000000006</v>
      </c>
      <c r="E98" s="1">
        <v>1.3308602300000001</v>
      </c>
      <c r="F98" s="1">
        <v>-0.2229903</v>
      </c>
      <c r="G98">
        <v>-0.21857495260578499</v>
      </c>
      <c r="H98" s="1">
        <v>1.7164462199999999</v>
      </c>
    </row>
    <row r="99" spans="1:8" x14ac:dyDescent="0.2">
      <c r="A99" s="37" t="s">
        <v>582</v>
      </c>
      <c r="B99" s="1">
        <v>-0.169567</v>
      </c>
      <c r="C99" s="1">
        <f>'Imputated, transformed, normal'!H99</f>
        <v>-0.24984158563438408</v>
      </c>
      <c r="D99" s="1">
        <v>2.3647355399999999</v>
      </c>
      <c r="E99" s="1">
        <v>-1.3078308999999999</v>
      </c>
      <c r="F99" s="1">
        <v>6.5702109999999994E-2</v>
      </c>
      <c r="G99">
        <v>-0.19589868753044101</v>
      </c>
      <c r="H99" s="1">
        <v>0.29015476000000001</v>
      </c>
    </row>
    <row r="100" spans="1:8" x14ac:dyDescent="0.2">
      <c r="A100" s="37" t="s">
        <v>586</v>
      </c>
      <c r="B100" s="1">
        <v>-0.15164440000000001</v>
      </c>
      <c r="C100" s="1">
        <f>'Imputated, transformed, normal'!H100</f>
        <v>3.5193047793333022E-2</v>
      </c>
      <c r="D100" s="1">
        <v>-2.1820412999999999</v>
      </c>
      <c r="E100" s="1">
        <v>1.2329926099999999</v>
      </c>
      <c r="F100" s="1">
        <v>-2.2073672000000002</v>
      </c>
      <c r="G100">
        <v>-0.216963580327004</v>
      </c>
      <c r="H100" s="1">
        <v>-2.4776615999999998</v>
      </c>
    </row>
    <row r="101" spans="1:8" x14ac:dyDescent="0.2">
      <c r="A101" s="8" t="s">
        <v>596</v>
      </c>
      <c r="B101" s="1">
        <v>-0.18884809999999999</v>
      </c>
      <c r="C101" s="1">
        <f>'Imputated, transformed, normal'!H101</f>
        <v>-1.3164156863719279</v>
      </c>
      <c r="D101" s="1">
        <v>-8.5277599999999995E-2</v>
      </c>
      <c r="E101" s="1">
        <v>-0.1273638</v>
      </c>
      <c r="F101" s="1">
        <v>-0.12372379999999999</v>
      </c>
      <c r="G101">
        <v>-0.194907034119745</v>
      </c>
      <c r="H101" s="1">
        <v>-0.84533939999999996</v>
      </c>
    </row>
    <row r="102" spans="1:8" x14ac:dyDescent="0.2">
      <c r="A102" s="8" t="s">
        <v>615</v>
      </c>
      <c r="B102" s="1">
        <v>-0.19750219999999999</v>
      </c>
      <c r="C102" s="1">
        <f>'Imputated, transformed, normal'!H102</f>
        <v>-1.8382058352166621</v>
      </c>
      <c r="D102" s="1">
        <v>-0.2839274</v>
      </c>
      <c r="E102" s="1">
        <v>-0.35552129999999998</v>
      </c>
      <c r="F102" s="1">
        <v>-0.49242780000000003</v>
      </c>
      <c r="G102">
        <v>-0.187093613141179</v>
      </c>
      <c r="H102" s="1">
        <v>-1.0772849</v>
      </c>
    </row>
    <row r="103" spans="1:8" x14ac:dyDescent="0.2">
      <c r="A103" s="8" t="s">
        <v>624</v>
      </c>
      <c r="B103" s="1">
        <v>-1.5370699999999999E-2</v>
      </c>
      <c r="C103" s="1">
        <f>'Imputated, transformed, normal'!H103</f>
        <v>0.99818569531033841</v>
      </c>
      <c r="D103" s="1">
        <v>-1.0062899999999999</v>
      </c>
      <c r="E103" s="1">
        <v>2.3030095799999999</v>
      </c>
      <c r="F103" s="1">
        <v>0.81221721000000002</v>
      </c>
      <c r="G103">
        <v>-0.213478762895327</v>
      </c>
      <c r="H103" s="1">
        <v>1.1279279</v>
      </c>
    </row>
    <row r="104" spans="1:8" x14ac:dyDescent="0.2">
      <c r="A104" s="8" t="s">
        <v>628</v>
      </c>
      <c r="B104" s="1">
        <v>0.60017801999999998</v>
      </c>
      <c r="C104" s="1">
        <f>'Imputated, transformed, normal'!H104</f>
        <v>0.92356332952086151</v>
      </c>
      <c r="D104" s="1">
        <v>-0.22573699999999999</v>
      </c>
      <c r="E104" s="1">
        <v>1.37053979</v>
      </c>
      <c r="F104" s="1">
        <v>0.23079931000000001</v>
      </c>
      <c r="G104">
        <v>-0.21644817409580899</v>
      </c>
      <c r="H104" s="1">
        <v>1.6991368600000001</v>
      </c>
    </row>
    <row r="105" spans="1:8" x14ac:dyDescent="0.2">
      <c r="A105" s="8" t="s">
        <v>633</v>
      </c>
      <c r="B105" s="1">
        <v>-0.1807463</v>
      </c>
      <c r="C105" s="1">
        <f>'Imputated, transformed, normal'!H105</f>
        <v>-0.64707133563109109</v>
      </c>
      <c r="D105" s="1">
        <v>-0.69326620000000005</v>
      </c>
      <c r="E105" s="1">
        <v>0.14047325999999999</v>
      </c>
      <c r="F105" s="1">
        <v>0.61368427000000003</v>
      </c>
      <c r="G105">
        <v>-5.1238603737750403E-2</v>
      </c>
      <c r="H105" s="1">
        <v>-0.56838960000000005</v>
      </c>
    </row>
    <row r="106" spans="1:8" x14ac:dyDescent="0.2">
      <c r="A106" s="8" t="s">
        <v>640</v>
      </c>
      <c r="B106" s="1">
        <v>-0.23798459999999999</v>
      </c>
      <c r="C106" s="1">
        <f>'Imputated, transformed, normal'!H106</f>
        <v>-0.55314898691485748</v>
      </c>
      <c r="D106" s="1">
        <v>-0.12741549999999999</v>
      </c>
      <c r="E106" s="1">
        <v>0.68606729</v>
      </c>
      <c r="F106" s="1">
        <v>-1.0738456999999999</v>
      </c>
      <c r="G106">
        <v>-0.217344686855728</v>
      </c>
      <c r="H106" s="1">
        <v>-0.65147460000000001</v>
      </c>
    </row>
    <row r="107" spans="1:8" x14ac:dyDescent="0.2">
      <c r="A107" s="8" t="s">
        <v>644</v>
      </c>
      <c r="B107" s="1">
        <v>-0.2142318</v>
      </c>
      <c r="C107" s="1">
        <f>'Imputated, transformed, normal'!H107</f>
        <v>1.4559229896764463</v>
      </c>
      <c r="D107" s="1">
        <v>8.9293319999999995E-2</v>
      </c>
      <c r="E107" s="1">
        <v>0.78526620000000003</v>
      </c>
      <c r="F107" s="1">
        <v>-0.12372379999999999</v>
      </c>
      <c r="G107">
        <v>-0.211893352284417</v>
      </c>
      <c r="H107" s="1">
        <v>1.35936115</v>
      </c>
    </row>
    <row r="108" spans="1:8" x14ac:dyDescent="0.2">
      <c r="A108" s="37" t="s">
        <v>652</v>
      </c>
      <c r="B108" s="1">
        <v>-0.2018161</v>
      </c>
      <c r="C108" s="1">
        <f>'Imputated, transformed, normal'!H108</f>
        <v>-0.7357445617826246</v>
      </c>
      <c r="D108" s="1">
        <v>-0.66316770000000003</v>
      </c>
      <c r="E108" s="1">
        <v>-0.63327829999999996</v>
      </c>
      <c r="F108" s="1">
        <v>-0.77604629999999997</v>
      </c>
      <c r="G108">
        <v>-0.21315381291713001</v>
      </c>
      <c r="H108" s="1">
        <v>-0.90419130000000003</v>
      </c>
    </row>
    <row r="109" spans="1:8" x14ac:dyDescent="0.2">
      <c r="A109" s="37" t="s">
        <v>655</v>
      </c>
      <c r="B109" s="1">
        <v>1.6308909999999999E-2</v>
      </c>
      <c r="C109" s="1">
        <f>'Imputated, transformed, normal'!H109</f>
        <v>0.68411791505337383</v>
      </c>
      <c r="D109" s="1">
        <v>8.7361880000000003E-2</v>
      </c>
      <c r="E109" s="1">
        <v>-7.8560900000000003E-2</v>
      </c>
      <c r="F109" s="1">
        <v>-0.19462840000000001</v>
      </c>
      <c r="G109">
        <v>-0.219893372309277</v>
      </c>
      <c r="H109" s="1">
        <v>0.31777123000000002</v>
      </c>
    </row>
    <row r="110" spans="1:8" x14ac:dyDescent="0.2">
      <c r="A110" s="37" t="s">
        <v>658</v>
      </c>
      <c r="B110" s="1">
        <v>-0.1450776</v>
      </c>
      <c r="C110" s="1">
        <f>'Imputated, transformed, normal'!H110</f>
        <v>1.2805471214032271</v>
      </c>
      <c r="D110" s="1">
        <v>0.55682244999999997</v>
      </c>
      <c r="E110" s="1">
        <v>-1.6847867999999999</v>
      </c>
      <c r="F110" s="1">
        <v>-0.60587519999999995</v>
      </c>
      <c r="G110">
        <v>-0.216481930929389</v>
      </c>
      <c r="H110" s="1">
        <v>0.72288881999999999</v>
      </c>
    </row>
    <row r="111" spans="1:8" x14ac:dyDescent="0.2">
      <c r="A111" s="8" t="s">
        <v>662</v>
      </c>
      <c r="B111" s="1">
        <v>-0.1585191</v>
      </c>
      <c r="C111" s="1">
        <f>'Imputated, transformed, normal'!H111</f>
        <v>2.2062442628167096E-2</v>
      </c>
      <c r="D111" s="1">
        <v>-2.1067599999999999E-2</v>
      </c>
      <c r="E111" s="1">
        <v>-0.45472020000000002</v>
      </c>
      <c r="F111" s="1">
        <v>-1.02764E-2</v>
      </c>
      <c r="G111">
        <v>-0.21343409208467101</v>
      </c>
      <c r="H111" s="1">
        <v>1.320496E-2</v>
      </c>
    </row>
    <row r="112" spans="1:8" x14ac:dyDescent="0.2">
      <c r="A112" s="37" t="s">
        <v>901</v>
      </c>
      <c r="B112" s="1">
        <v>-0.12792709999999999</v>
      </c>
      <c r="C112" s="1">
        <f>'Imputated, transformed, normal'!H112</f>
        <v>-0.17847527658274151</v>
      </c>
      <c r="D112" s="1">
        <v>-0.67320049999999998</v>
      </c>
      <c r="E112" s="1">
        <v>-0.2166428</v>
      </c>
      <c r="F112" s="1">
        <v>1.2092830800000001</v>
      </c>
      <c r="G112">
        <v>0.36224720026847701</v>
      </c>
      <c r="H112" s="1">
        <v>-0.21527859999999999</v>
      </c>
    </row>
    <row r="113" spans="1:8" x14ac:dyDescent="0.2">
      <c r="A113" s="8" t="s">
        <v>677</v>
      </c>
      <c r="B113" s="1">
        <v>-0.2053672</v>
      </c>
      <c r="C113" s="1">
        <f>'Imputated, transformed, normal'!H113</f>
        <v>0.61989403575993351</v>
      </c>
      <c r="D113" s="1">
        <v>0.19101311000000001</v>
      </c>
      <c r="E113" s="1">
        <v>-6.5959299999999998E-2</v>
      </c>
      <c r="F113" s="1">
        <v>0.13556144000000001</v>
      </c>
      <c r="G113">
        <v>-0.21980977873604601</v>
      </c>
      <c r="H113" s="1">
        <v>0.31756199000000002</v>
      </c>
    </row>
    <row r="114" spans="1:8" x14ac:dyDescent="0.2">
      <c r="A114" s="8" t="s">
        <v>681</v>
      </c>
      <c r="B114" s="1">
        <v>-6.3060500000000005E-2</v>
      </c>
      <c r="C114" s="1">
        <f>'Imputated, transformed, normal'!H114</f>
        <v>2.2062442628167096E-2</v>
      </c>
      <c r="D114" s="1">
        <v>-0.26185520000000001</v>
      </c>
      <c r="E114" s="1">
        <v>-1.9625436999999999</v>
      </c>
      <c r="F114" s="1">
        <v>-1.5843590000000001</v>
      </c>
      <c r="G114">
        <v>-0.214463663386118</v>
      </c>
      <c r="H114" s="1">
        <v>-0.30528729999999998</v>
      </c>
    </row>
    <row r="115" spans="1:8" x14ac:dyDescent="0.2">
      <c r="A115" s="37" t="s">
        <v>686</v>
      </c>
      <c r="B115" s="1">
        <v>-0.1649186</v>
      </c>
      <c r="C115" s="1">
        <f>'Imputated, transformed, normal'!H115</f>
        <v>-1.5417509570212935</v>
      </c>
      <c r="D115" s="1">
        <v>-2.3912312</v>
      </c>
      <c r="E115" s="1">
        <v>1.42221788</v>
      </c>
      <c r="F115" s="1">
        <v>-2.4627968999999998</v>
      </c>
      <c r="G115">
        <v>-0.21667114373141</v>
      </c>
      <c r="H115" s="1">
        <v>-2.1200581999999999</v>
      </c>
    </row>
    <row r="116" spans="1:8" x14ac:dyDescent="0.2">
      <c r="A116" s="8" t="s">
        <v>690</v>
      </c>
      <c r="B116" s="1">
        <v>1.46952E-2</v>
      </c>
      <c r="C116" s="1">
        <f>'Imputated, transformed, normal'!H116</f>
        <v>4.9460145856850303E-2</v>
      </c>
      <c r="D116" s="1">
        <v>-0.15350079999999999</v>
      </c>
      <c r="E116" s="1">
        <v>-0.3158417</v>
      </c>
      <c r="F116" s="1">
        <v>-0.59169430000000001</v>
      </c>
      <c r="G116">
        <v>-0.21358567874008699</v>
      </c>
      <c r="H116" s="1">
        <v>-0.97689060000000005</v>
      </c>
    </row>
    <row r="117" spans="1:8" x14ac:dyDescent="0.2">
      <c r="A117" s="37" t="s">
        <v>694</v>
      </c>
      <c r="B117" s="1">
        <v>-0.19426679999999999</v>
      </c>
      <c r="C117" s="1">
        <f>'Imputated, transformed, normal'!H117</f>
        <v>-1.6576291032232453</v>
      </c>
      <c r="D117" s="1">
        <v>1.62632043</v>
      </c>
      <c r="E117" s="1">
        <v>-0.84159600000000001</v>
      </c>
      <c r="F117" s="1">
        <v>-1.02764E-2</v>
      </c>
      <c r="G117">
        <v>-0.21745320164039</v>
      </c>
      <c r="H117" s="1">
        <v>-0.66878389999999999</v>
      </c>
    </row>
    <row r="118" spans="1:8" x14ac:dyDescent="0.2">
      <c r="A118" s="8" t="s">
        <v>697</v>
      </c>
      <c r="B118" s="1">
        <v>-0.2080766</v>
      </c>
      <c r="C118" s="1">
        <f>'Imputated, transformed, normal'!H118</f>
        <v>0.34799000749738279</v>
      </c>
      <c r="D118" s="1">
        <v>0.45047462999999999</v>
      </c>
      <c r="E118" s="1">
        <v>-1.7443061</v>
      </c>
      <c r="F118" s="1">
        <v>0.37260855999999998</v>
      </c>
      <c r="G118">
        <v>-0.16505839696027499</v>
      </c>
      <c r="H118" s="1">
        <v>8.6796189999999995E-2</v>
      </c>
    </row>
    <row r="119" spans="1:8" x14ac:dyDescent="0.2">
      <c r="A119" s="8" t="s">
        <v>701</v>
      </c>
      <c r="B119" s="1">
        <v>-2.06842E-2</v>
      </c>
      <c r="C119" s="1">
        <f>'Imputated, transformed, normal'!H119</f>
        <v>1.3253495645803615</v>
      </c>
      <c r="D119" s="1">
        <v>-0.70931869999999997</v>
      </c>
      <c r="E119" s="1">
        <v>1.5094182700000001</v>
      </c>
      <c r="F119" s="1">
        <v>1.9325102199999999</v>
      </c>
      <c r="G119">
        <v>-0.21308532779719899</v>
      </c>
      <c r="H119" s="1">
        <v>1.53989072</v>
      </c>
    </row>
    <row r="120" spans="1:8" x14ac:dyDescent="0.2">
      <c r="A120" s="37" t="s">
        <v>709</v>
      </c>
      <c r="B120" s="1">
        <v>-5.7852300000000002E-2</v>
      </c>
      <c r="C120" s="1">
        <f>'Imputated, transformed, normal'!H120</f>
        <v>0.96289582510253591</v>
      </c>
      <c r="D120" s="1">
        <v>-1.0424081000000001</v>
      </c>
      <c r="E120" s="1">
        <v>-0.1174439</v>
      </c>
      <c r="F120" s="1">
        <v>-0.8753128</v>
      </c>
      <c r="G120">
        <v>-0.184788801805676</v>
      </c>
      <c r="H120" s="1">
        <v>-6.6418099999999994E-2</v>
      </c>
    </row>
    <row r="121" spans="1:8" x14ac:dyDescent="0.2">
      <c r="A121" s="37" t="s">
        <v>714</v>
      </c>
      <c r="B121" s="1">
        <v>-8.4709000000000007E-2</v>
      </c>
      <c r="C121" s="1">
        <f>'Imputated, transformed, normal'!H121</f>
        <v>0.73775809956406924</v>
      </c>
      <c r="D121" s="1">
        <v>2.7078577799999999</v>
      </c>
      <c r="E121" s="1">
        <v>-0.33568150000000002</v>
      </c>
      <c r="F121" s="1">
        <v>3.1520697000000002</v>
      </c>
      <c r="G121">
        <v>-0.21427343998649101</v>
      </c>
      <c r="H121" s="1">
        <v>0.87867308</v>
      </c>
    </row>
    <row r="122" spans="1:8" x14ac:dyDescent="0.2">
      <c r="A122" s="8" t="s">
        <v>720</v>
      </c>
      <c r="B122" s="1">
        <v>5.5773699999999999E-3</v>
      </c>
      <c r="C122" s="1">
        <f>'Imputated, transformed, normal'!H122</f>
        <v>0.42313804391474991</v>
      </c>
      <c r="D122" s="1">
        <v>-6.6131899999999993E-2</v>
      </c>
      <c r="E122" s="1">
        <v>-8.53246E-2</v>
      </c>
      <c r="F122" s="1">
        <v>-0.6342371</v>
      </c>
      <c r="G122">
        <v>-0.21993422090416601</v>
      </c>
      <c r="H122" s="1">
        <v>-1.49859E-2</v>
      </c>
    </row>
    <row r="123" spans="1:8" x14ac:dyDescent="0.2">
      <c r="A123" s="37" t="s">
        <v>724</v>
      </c>
      <c r="B123" s="1">
        <v>-3.7967999999999999E-3</v>
      </c>
      <c r="C123" s="1">
        <f>'Imputated, transformed, normal'!H123</f>
        <v>0.65965783626873187</v>
      </c>
      <c r="D123" s="1">
        <v>-1.0765197</v>
      </c>
      <c r="E123" s="1">
        <v>2.0748520799999999</v>
      </c>
      <c r="F123" s="1">
        <v>-0.57751339999999995</v>
      </c>
      <c r="G123">
        <v>-0.205817176113884</v>
      </c>
      <c r="H123" s="1">
        <v>0.20014607000000001</v>
      </c>
    </row>
    <row r="124" spans="1:8" x14ac:dyDescent="0.2">
      <c r="A124" s="8" t="s">
        <v>728</v>
      </c>
      <c r="B124" s="1">
        <v>-0.1953452</v>
      </c>
      <c r="C124" s="1">
        <f>'Imputated, transformed, normal'!H124</f>
        <v>-1.3164156863719279</v>
      </c>
      <c r="D124" s="1">
        <v>-0.71734489999999995</v>
      </c>
      <c r="E124" s="1">
        <v>7.1034020000000003E-2</v>
      </c>
      <c r="F124" s="1">
        <v>-1.5418162</v>
      </c>
      <c r="G124">
        <v>0.20065545527704501</v>
      </c>
      <c r="H124" s="1">
        <v>-0.99419990000000003</v>
      </c>
    </row>
    <row r="125" spans="1:8" x14ac:dyDescent="0.2">
      <c r="A125" s="8" t="s">
        <v>731</v>
      </c>
      <c r="B125" s="1">
        <v>-0.1997381</v>
      </c>
      <c r="C125" s="1">
        <f>'Imputated, transformed, normal'!H125</f>
        <v>-0.98217118278619764</v>
      </c>
      <c r="D125" s="1">
        <v>-0.54277399999999998</v>
      </c>
      <c r="E125" s="1">
        <v>0.69598718000000004</v>
      </c>
      <c r="F125" s="1">
        <v>-0.44952429999999999</v>
      </c>
      <c r="G125">
        <v>-0.124244281719311</v>
      </c>
      <c r="H125" s="1">
        <v>-0.60993209999999998</v>
      </c>
    </row>
    <row r="126" spans="1:8" x14ac:dyDescent="0.2">
      <c r="A126" s="8" t="s">
        <v>736</v>
      </c>
      <c r="B126" s="1">
        <v>-7.2161900000000001E-2</v>
      </c>
      <c r="C126" s="1">
        <f>'Imputated, transformed, normal'!H126</f>
        <v>0.15777805789661783</v>
      </c>
      <c r="D126" s="1">
        <v>1.304393E-2</v>
      </c>
      <c r="E126" s="1">
        <v>0.34879097999999997</v>
      </c>
      <c r="F126" s="1">
        <v>1.3227304799999999</v>
      </c>
      <c r="G126">
        <v>-0.21420200072207199</v>
      </c>
      <c r="H126" s="1">
        <v>0.31838344000000002</v>
      </c>
    </row>
    <row r="127" spans="1:8" x14ac:dyDescent="0.2">
      <c r="A127" s="37" t="s">
        <v>741</v>
      </c>
      <c r="B127" s="1">
        <v>-0.2126798</v>
      </c>
      <c r="C127" s="1">
        <f>'Imputated, transformed, normal'!H127</f>
        <v>1.2140263890240182</v>
      </c>
      <c r="D127" s="1">
        <v>-1.2651365999999999</v>
      </c>
      <c r="E127" s="1">
        <v>0.90430489999999997</v>
      </c>
      <c r="F127" s="1">
        <v>6.0628219999999997E-2</v>
      </c>
      <c r="G127">
        <v>-0.21401356457363899</v>
      </c>
      <c r="H127" s="1">
        <v>1.4152633100000001</v>
      </c>
    </row>
    <row r="128" spans="1:8" x14ac:dyDescent="0.2">
      <c r="A128" s="37" t="s">
        <v>745</v>
      </c>
      <c r="B128" s="1">
        <v>0.2034291</v>
      </c>
      <c r="C128" s="1">
        <f>'Imputated, transformed, normal'!H128</f>
        <v>1.6446172182938503</v>
      </c>
      <c r="D128" s="1">
        <v>0.26587084999999999</v>
      </c>
      <c r="E128" s="1">
        <v>-0.99039440000000001</v>
      </c>
      <c r="F128" s="1">
        <v>-0.25135210000000002</v>
      </c>
      <c r="G128">
        <v>-1.2638439434325899E-2</v>
      </c>
      <c r="H128" s="1">
        <v>1.2906359000000001</v>
      </c>
    </row>
    <row r="129" spans="1:8" x14ac:dyDescent="0.2">
      <c r="A129" s="37" t="s">
        <v>750</v>
      </c>
      <c r="B129" s="1">
        <v>1.9410469999999999E-2</v>
      </c>
      <c r="C129" s="1">
        <f>'Imputated, transformed, normal'!H129</f>
        <v>2.8986682971928527E-2</v>
      </c>
      <c r="D129" s="1">
        <v>-0.8096468</v>
      </c>
      <c r="E129" s="1">
        <v>1.7375757700000001</v>
      </c>
      <c r="F129" s="1">
        <v>2.1349170000000001E-2</v>
      </c>
      <c r="G129">
        <v>-0.205142233854163</v>
      </c>
      <c r="H129" s="1">
        <v>-0.12165810000000001</v>
      </c>
    </row>
    <row r="130" spans="1:8" x14ac:dyDescent="0.2">
      <c r="A130" s="8" t="s">
        <v>762</v>
      </c>
      <c r="B130" s="1">
        <v>1.319211E-2</v>
      </c>
      <c r="C130" s="1">
        <f>'Imputated, transformed, normal'!H130</f>
        <v>7.2756849178266206E-2</v>
      </c>
      <c r="D130" s="1">
        <v>0.36828246999999997</v>
      </c>
      <c r="E130" s="1">
        <v>-0.43076920000000002</v>
      </c>
      <c r="F130" s="1">
        <v>-0.47824689999999997</v>
      </c>
      <c r="G130">
        <v>-0.215266334429492</v>
      </c>
      <c r="H130" s="1">
        <v>-0.29490169999999999</v>
      </c>
    </row>
    <row r="131" spans="1:8" x14ac:dyDescent="0.2">
      <c r="A131" s="8" t="s">
        <v>767</v>
      </c>
      <c r="B131" s="1">
        <v>-0.1838765</v>
      </c>
      <c r="C131" s="1">
        <f>'Imputated, transformed, normal'!H131</f>
        <v>-1.743611496013781</v>
      </c>
      <c r="D131" s="1">
        <v>-0.68724649999999998</v>
      </c>
      <c r="E131" s="1">
        <v>9.0873800000000005E-2</v>
      </c>
      <c r="F131" s="1">
        <v>-1.3007405000000001</v>
      </c>
      <c r="G131">
        <v>-3.3361225833584501E-2</v>
      </c>
      <c r="H131" s="1">
        <v>-0.96650499999999995</v>
      </c>
    </row>
    <row r="132" spans="1:8" x14ac:dyDescent="0.2">
      <c r="A132" s="8" t="s">
        <v>775</v>
      </c>
      <c r="B132" s="1">
        <v>-0.2016057</v>
      </c>
      <c r="C132" s="1">
        <f>'Imputated, transformed, normal'!H132</f>
        <v>-0.28765281085516731</v>
      </c>
      <c r="D132" s="1">
        <v>-0.8236928</v>
      </c>
      <c r="E132" s="1">
        <v>0.94398446000000003</v>
      </c>
      <c r="F132" s="1">
        <v>-1.02343E-2</v>
      </c>
      <c r="G132">
        <v>-0.184373623758157</v>
      </c>
      <c r="H132" s="1">
        <v>-0.1327332</v>
      </c>
    </row>
    <row r="133" spans="1:8" x14ac:dyDescent="0.2">
      <c r="A133" s="37" t="s">
        <v>778</v>
      </c>
      <c r="B133" s="1">
        <v>-2.06579E-2</v>
      </c>
      <c r="C133" s="1">
        <f>'Imputated, transformed, normal'!H133</f>
        <v>1.3797619736795124</v>
      </c>
      <c r="D133" s="1">
        <v>-0.46652460000000001</v>
      </c>
      <c r="E133" s="1">
        <v>-1.020154</v>
      </c>
      <c r="F133" s="1">
        <v>-1.0313029</v>
      </c>
      <c r="G133">
        <v>-7.9141731032010401E-2</v>
      </c>
      <c r="H133" s="1">
        <v>0.31784973999999999</v>
      </c>
    </row>
    <row r="134" spans="1:8" x14ac:dyDescent="0.2">
      <c r="A134" s="37" t="s">
        <v>783</v>
      </c>
      <c r="B134" s="1">
        <v>-0.1894005</v>
      </c>
      <c r="C134" s="1">
        <f>'Imputated, transformed, normal'!H134</f>
        <v>0.21046284841592386</v>
      </c>
      <c r="D134" s="1">
        <v>7.4529990000000004E-2</v>
      </c>
      <c r="E134" s="1">
        <v>-3.7130799999999999E-2</v>
      </c>
      <c r="F134" s="1">
        <v>-9.9585999999999994E-2</v>
      </c>
      <c r="G134">
        <v>-0.21986435151994399</v>
      </c>
      <c r="H134" s="1">
        <v>-8.1482399999999996E-2</v>
      </c>
    </row>
    <row r="135" spans="1:8" x14ac:dyDescent="0.2">
      <c r="A135" s="8" t="s">
        <v>788</v>
      </c>
      <c r="B135" s="74">
        <v>-2.6799999999999998E-8</v>
      </c>
      <c r="C135" s="1">
        <f>'Imputated, transformed, normal'!H135</f>
        <v>0.32458167779607366</v>
      </c>
      <c r="D135" s="1">
        <v>0.10229639</v>
      </c>
      <c r="E135" s="1">
        <v>-5.5675599999999999E-2</v>
      </c>
      <c r="F135" s="1">
        <v>-0.1108874</v>
      </c>
      <c r="G135" s="38">
        <v>2.4539996407862202E-13</v>
      </c>
      <c r="H135" s="1">
        <v>-0.1183462</v>
      </c>
    </row>
    <row r="136" spans="1:8" x14ac:dyDescent="0.2">
      <c r="A136" s="8" t="s">
        <v>807</v>
      </c>
      <c r="B136" s="1">
        <v>-0.17914179999999999</v>
      </c>
      <c r="C136" s="1">
        <f>'Imputated, transformed, normal'!H136</f>
        <v>-1.3340744144422028E-2</v>
      </c>
      <c r="D136" s="1">
        <v>-0.57688550000000005</v>
      </c>
      <c r="E136" s="1">
        <v>0.36863076</v>
      </c>
      <c r="F136" s="1">
        <v>1.98923391</v>
      </c>
      <c r="G136">
        <v>-0.18908524432668999</v>
      </c>
      <c r="H136" s="1">
        <v>0.28194279</v>
      </c>
    </row>
    <row r="137" spans="1:8" x14ac:dyDescent="0.2">
      <c r="A137" s="8" t="s">
        <v>812</v>
      </c>
      <c r="B137" s="1">
        <v>-8.9917300000000006E-2</v>
      </c>
      <c r="C137" s="1">
        <f>'Imputated, transformed, normal'!H137</f>
        <v>0.99322424255430874</v>
      </c>
      <c r="D137" s="1">
        <v>-0.86583060000000001</v>
      </c>
      <c r="E137" s="1">
        <v>-1.5558282000000001</v>
      </c>
      <c r="F137" s="1">
        <v>0.77461385999999999</v>
      </c>
      <c r="G137">
        <v>-0.20844165561144301</v>
      </c>
      <c r="H137" s="1">
        <v>0.87251131999999998</v>
      </c>
    </row>
    <row r="138" spans="1:8" x14ac:dyDescent="0.2">
      <c r="A138" s="37" t="s">
        <v>817</v>
      </c>
      <c r="B138" s="1">
        <v>-0.1219297</v>
      </c>
      <c r="C138" s="1">
        <f>'Imputated, transformed, normal'!H138</f>
        <v>0.24402215761936863</v>
      </c>
      <c r="D138" s="1">
        <v>-0.39428829999999998</v>
      </c>
      <c r="E138" s="1">
        <v>0.91422479000000001</v>
      </c>
      <c r="F138" s="1">
        <v>1.16674031</v>
      </c>
      <c r="G138">
        <v>-0.20234491675484201</v>
      </c>
      <c r="H138" s="1">
        <v>-0.1945074</v>
      </c>
    </row>
    <row r="139" spans="1:8" x14ac:dyDescent="0.2">
      <c r="A139" s="8" t="s">
        <v>822</v>
      </c>
      <c r="B139" s="1">
        <v>-0.15886110000000001</v>
      </c>
      <c r="C139" s="1">
        <f>'Imputated, transformed, normal'!H139</f>
        <v>-0.16992178309596331</v>
      </c>
      <c r="D139" s="1">
        <v>-0.69527269999999997</v>
      </c>
      <c r="E139" s="1">
        <v>1.45981882</v>
      </c>
      <c r="F139" s="1">
        <v>0.47187502999999997</v>
      </c>
      <c r="G139">
        <v>-0.115027094937695</v>
      </c>
      <c r="H139" s="1">
        <v>-9.5275499999999999E-2</v>
      </c>
    </row>
    <row r="140" spans="1:8" x14ac:dyDescent="0.2">
      <c r="A140" s="8" t="s">
        <v>826</v>
      </c>
      <c r="B140" s="1">
        <v>-0.15930830000000001</v>
      </c>
      <c r="C140" s="1">
        <f>'Imputated, transformed, normal'!H140</f>
        <v>0.4978962781252117</v>
      </c>
      <c r="D140" s="1">
        <v>-0.92803400000000003</v>
      </c>
      <c r="E140" s="1">
        <v>-0.32576159999999998</v>
      </c>
      <c r="F140" s="1">
        <v>0.54277964999999995</v>
      </c>
      <c r="G140">
        <v>-4.5642390247046902E-2</v>
      </c>
      <c r="H140" s="1">
        <v>0.39401092999999998</v>
      </c>
    </row>
    <row r="141" spans="1:8" x14ac:dyDescent="0.2">
      <c r="A141" s="8" t="s">
        <v>830</v>
      </c>
      <c r="B141" s="1">
        <v>-0.20008000000000001</v>
      </c>
      <c r="C141" s="1">
        <f>'Imputated, transformed, normal'!H141</f>
        <v>-1.1830746031352171</v>
      </c>
      <c r="D141" s="1">
        <v>-0.66316770000000003</v>
      </c>
      <c r="E141" s="1">
        <v>-0.6134385</v>
      </c>
      <c r="F141" s="1">
        <v>-1.1447503000000001</v>
      </c>
      <c r="G141">
        <v>5.4014564160804503E-2</v>
      </c>
      <c r="H141" s="1">
        <v>-0.8868819</v>
      </c>
    </row>
    <row r="142" spans="1:8" x14ac:dyDescent="0.2">
      <c r="A142" s="37" t="s">
        <v>834</v>
      </c>
      <c r="B142" s="1">
        <v>-0.20926030000000001</v>
      </c>
      <c r="C142" s="1">
        <f>'Imputated, transformed, normal'!H142</f>
        <v>-1.3755070880945246</v>
      </c>
      <c r="D142" s="1">
        <v>-8.9290800000000004E-2</v>
      </c>
      <c r="E142" s="1">
        <v>-0.4051208</v>
      </c>
      <c r="F142" s="1">
        <v>-0.30807580000000001</v>
      </c>
      <c r="G142">
        <v>-0.11001205058848799</v>
      </c>
      <c r="H142" s="1">
        <v>-0.6826314</v>
      </c>
    </row>
    <row r="143" spans="1:8" x14ac:dyDescent="0.2">
      <c r="A143" s="8" t="s">
        <v>839</v>
      </c>
      <c r="B143" s="1">
        <v>-0.19673940000000001</v>
      </c>
      <c r="C143" s="1">
        <f>'Imputated, transformed, normal'!H143</f>
        <v>-0.78340951404401138</v>
      </c>
      <c r="D143" s="1">
        <v>-1.341386</v>
      </c>
      <c r="E143" s="1">
        <v>2.3724488199999998</v>
      </c>
      <c r="F143" s="1">
        <v>-0.66202090000000002</v>
      </c>
      <c r="G143">
        <v>-0.13510103511031801</v>
      </c>
      <c r="H143" s="1">
        <v>-0.68965460000000001</v>
      </c>
    </row>
    <row r="144" spans="1:8" x14ac:dyDescent="0.2">
      <c r="A144" s="8" t="s">
        <v>847</v>
      </c>
      <c r="B144" s="1">
        <v>-0.17464370000000001</v>
      </c>
      <c r="C144" s="1">
        <f>'Imputated, transformed, normal'!H144</f>
        <v>-0.7357445617826246</v>
      </c>
      <c r="D144" s="1">
        <v>-0.56083300000000003</v>
      </c>
      <c r="E144" s="1">
        <v>-0.81183629999999996</v>
      </c>
      <c r="F144" s="1">
        <v>-0.32225670000000001</v>
      </c>
      <c r="G144">
        <v>-0.104278232568707</v>
      </c>
      <c r="H144" s="1">
        <v>-0.55800399999999994</v>
      </c>
    </row>
    <row r="145" spans="1:8" x14ac:dyDescent="0.2">
      <c r="A145" s="37" t="s">
        <v>853</v>
      </c>
      <c r="B145" s="1">
        <v>-2.4787699999999999E-2</v>
      </c>
      <c r="C145" s="1">
        <f>'Imputated, transformed, normal'!H145</f>
        <v>-0.7357445617826246</v>
      </c>
      <c r="D145" s="1">
        <v>-0.43843270000000001</v>
      </c>
      <c r="E145" s="1">
        <v>-0.10752399999999999</v>
      </c>
      <c r="F145" s="1">
        <v>-0.12372379999999999</v>
      </c>
      <c r="G145">
        <v>0.56658265609352698</v>
      </c>
      <c r="H145" s="1">
        <v>-1.0011236999999999</v>
      </c>
    </row>
    <row r="146" spans="1:8" x14ac:dyDescent="0.2">
      <c r="A146" s="8" t="s">
        <v>857</v>
      </c>
      <c r="B146" s="1">
        <v>-0.1028065</v>
      </c>
      <c r="C146" s="1">
        <f>'Imputated, transformed, normal'!H146</f>
        <v>0.67021833249891616</v>
      </c>
      <c r="D146" s="1">
        <v>-1.1527691</v>
      </c>
      <c r="E146" s="1">
        <v>2.0649321899999999</v>
      </c>
      <c r="F146" s="1">
        <v>0.96820737000000001</v>
      </c>
      <c r="G146">
        <v>-0.215311824395653</v>
      </c>
      <c r="H146" s="1">
        <v>0.55433025999999996</v>
      </c>
    </row>
    <row r="147" spans="1:8" x14ac:dyDescent="0.2">
      <c r="A147" s="37" t="s">
        <v>861</v>
      </c>
      <c r="B147" s="1">
        <v>-0.2251744</v>
      </c>
      <c r="C147" s="1">
        <f>'Imputated, transformed, normal'!H147</f>
        <v>-0.28765281085516731</v>
      </c>
      <c r="D147" s="1">
        <v>-5.7375099999999998E-2</v>
      </c>
      <c r="E147" s="1">
        <v>6.0797410000000003E-2</v>
      </c>
      <c r="F147" s="1">
        <v>1.1002949999999999E-2</v>
      </c>
      <c r="G147">
        <v>-0.219509441145425</v>
      </c>
      <c r="H147" s="1">
        <v>-6.4249999999999995E-4</v>
      </c>
    </row>
    <row r="148" spans="1:8" x14ac:dyDescent="0.2">
      <c r="B148" s="1">
        <v>-0.21054919999999999</v>
      </c>
      <c r="C148" s="1">
        <f>'Imputated, transformed, normal'!H148</f>
        <v>0.10834694652233146</v>
      </c>
      <c r="D148" s="1">
        <v>2.79614655</v>
      </c>
      <c r="E148" s="1">
        <v>0.41823021999999999</v>
      </c>
      <c r="F148" s="1">
        <v>2.0317766900000001</v>
      </c>
      <c r="G148">
        <v>-0.21901364881558799</v>
      </c>
      <c r="H148" s="1">
        <v>-0.30528729999999998</v>
      </c>
    </row>
    <row r="149" spans="1:8" x14ac:dyDescent="0.2">
      <c r="B149" s="1">
        <v>-0.21175920000000001</v>
      </c>
      <c r="C149" s="1">
        <f>'Imputated, transformed, normal'!H149</f>
        <v>0.10198224516658744</v>
      </c>
      <c r="D149" s="1">
        <v>2.4289455499999999</v>
      </c>
      <c r="E149" s="1">
        <v>0.29919151999999999</v>
      </c>
      <c r="F149" s="1">
        <v>5.0903360000000002E-2</v>
      </c>
      <c r="G149">
        <v>-0.219613835735394</v>
      </c>
      <c r="H149" s="1">
        <v>-1.10282E-2</v>
      </c>
    </row>
    <row r="150" spans="1:8" x14ac:dyDescent="0.2">
      <c r="B150" s="1">
        <v>-0.19100500000000001</v>
      </c>
      <c r="C150" s="1">
        <f>'Imputated, transformed, normal'!H150</f>
        <v>2.2062442628167096E-2</v>
      </c>
      <c r="D150" s="1">
        <v>0.31804147999999999</v>
      </c>
      <c r="E150" s="1">
        <v>-1.9030244000000001</v>
      </c>
      <c r="F150" s="1">
        <v>0.25916116</v>
      </c>
      <c r="G150">
        <v>-0.21960214270734299</v>
      </c>
      <c r="H150" s="1">
        <v>-0.38144850000000002</v>
      </c>
    </row>
    <row r="151" spans="1:8" x14ac:dyDescent="0.2">
      <c r="B151" s="1">
        <v>-0.209234</v>
      </c>
      <c r="C151" s="1">
        <f>'Imputated, transformed, normal'!H151</f>
        <v>-1.9433312536161689</v>
      </c>
      <c r="D151" s="1">
        <v>-0.30137330000000001</v>
      </c>
      <c r="E151" s="1">
        <v>0.11548566</v>
      </c>
      <c r="F151" s="1">
        <v>-0.67088879999999995</v>
      </c>
      <c r="G151">
        <v>-0.21923784900920901</v>
      </c>
      <c r="H151" s="1">
        <v>-0.86218689999999998</v>
      </c>
    </row>
    <row r="152" spans="1:8" x14ac:dyDescent="0.2">
      <c r="B152" s="1">
        <v>-1.3371600000000001E-2</v>
      </c>
      <c r="C152" s="1">
        <f>'Imputated, transformed, normal'!H152</f>
        <v>0.57451790238026601</v>
      </c>
      <c r="D152" s="1">
        <v>1.3233294499999999</v>
      </c>
      <c r="E152" s="1">
        <v>-0.50431970000000004</v>
      </c>
      <c r="F152" s="1">
        <v>0.54277964999999995</v>
      </c>
      <c r="G152">
        <v>-0.21979724609302501</v>
      </c>
      <c r="H152" s="1">
        <v>0.83366874000000002</v>
      </c>
    </row>
    <row r="153" spans="1:8" x14ac:dyDescent="0.2">
      <c r="B153" s="1">
        <v>-0.1887955</v>
      </c>
      <c r="C153" s="1">
        <f>'Imputated, transformed, normal'!H153</f>
        <v>-0.75136730722031775</v>
      </c>
      <c r="D153" s="1">
        <v>-0.16955329999999999</v>
      </c>
      <c r="E153" s="1">
        <v>-0.69279760000000001</v>
      </c>
      <c r="F153" s="1">
        <v>-8.3623400000000001E-2</v>
      </c>
      <c r="G153">
        <v>0.146931229932519</v>
      </c>
      <c r="H153" s="1">
        <v>-0.46978989999999998</v>
      </c>
    </row>
    <row r="154" spans="1:8" x14ac:dyDescent="0.2">
      <c r="B154" s="1">
        <v>-0.212864</v>
      </c>
      <c r="C154" s="1">
        <f>'Imputated, transformed, normal'!H154</f>
        <v>0.82487343175265682</v>
      </c>
      <c r="D154" s="1">
        <v>-3.5113600000000002E-2</v>
      </c>
      <c r="E154" s="1">
        <v>-1.7046265</v>
      </c>
      <c r="F154" s="1">
        <v>0.20243747000000001</v>
      </c>
      <c r="G154">
        <v>-0.20908555259986999</v>
      </c>
      <c r="H154" s="1">
        <v>0.60518514999999995</v>
      </c>
    </row>
    <row r="155" spans="1:8" x14ac:dyDescent="0.2">
      <c r="B155" s="1">
        <v>-0.1214563</v>
      </c>
      <c r="C155" s="1">
        <f>'Imputated, transformed, normal'!H155</f>
        <v>-0.96227245666550787</v>
      </c>
      <c r="D155" s="1">
        <v>1.1868831799999999</v>
      </c>
      <c r="E155" s="1">
        <v>-0.79199649999999999</v>
      </c>
      <c r="F155" s="1">
        <v>-0.26553300000000002</v>
      </c>
      <c r="G155">
        <v>-0.19620736497680999</v>
      </c>
      <c r="H155" s="1">
        <v>-0.59608459999999996</v>
      </c>
    </row>
    <row r="156" spans="1:8" x14ac:dyDescent="0.2">
      <c r="B156" s="1">
        <v>-0.15838759999999999</v>
      </c>
      <c r="C156" s="1">
        <f>'Imputated, transformed, normal'!H156</f>
        <v>-6.5244623931634285E-2</v>
      </c>
      <c r="D156" s="1">
        <v>-0.59351659999999995</v>
      </c>
      <c r="E156" s="1">
        <v>0.21711340000000001</v>
      </c>
      <c r="F156" s="1">
        <v>-0.67677980000000004</v>
      </c>
      <c r="G156">
        <v>-0.21920966338202599</v>
      </c>
      <c r="H156" s="1">
        <v>-0.56146589999999996</v>
      </c>
    </row>
    <row r="157" spans="1:8" x14ac:dyDescent="0.2">
      <c r="B157" s="1">
        <v>0.11570401</v>
      </c>
      <c r="C157" s="1">
        <f>'Imputated, transformed, normal'!H157</f>
        <v>1.6789456715046989</v>
      </c>
      <c r="D157" s="1">
        <v>-0.4705377</v>
      </c>
      <c r="E157" s="1">
        <v>-0.4943998</v>
      </c>
      <c r="F157" s="1">
        <v>-0.16626659999999999</v>
      </c>
      <c r="G157">
        <v>-0.21817193784073899</v>
      </c>
      <c r="H157" s="1">
        <v>1.9899341399999999</v>
      </c>
    </row>
    <row r="158" spans="1:8" x14ac:dyDescent="0.2">
      <c r="B158" s="1">
        <v>-0.19929089999999999</v>
      </c>
      <c r="C158" s="1">
        <f>'Imputated, transformed, normal'!H158</f>
        <v>-1.6576291032232453</v>
      </c>
      <c r="D158" s="1">
        <v>-0.53474770000000005</v>
      </c>
      <c r="E158" s="1">
        <v>0.75550653000000001</v>
      </c>
      <c r="F158" s="1">
        <v>-0.3724903</v>
      </c>
      <c r="G158">
        <v>-4.7832467404277199E-2</v>
      </c>
      <c r="H158" s="1">
        <v>-0.95611930000000001</v>
      </c>
    </row>
    <row r="159" spans="1:8" x14ac:dyDescent="0.2">
      <c r="B159" s="1">
        <v>-0.19684460000000001</v>
      </c>
      <c r="C159" s="1">
        <f>'Imputated, transformed, normal'!H159</f>
        <v>-1.0024978711418</v>
      </c>
      <c r="D159" s="1">
        <v>-0.24379609999999999</v>
      </c>
      <c r="E159" s="1">
        <v>-0.33568150000000002</v>
      </c>
      <c r="F159" s="1">
        <v>-1.9388821000000001</v>
      </c>
      <c r="G159">
        <v>-0.171214039601298</v>
      </c>
      <c r="H159" s="1">
        <v>-0.86957249999999997</v>
      </c>
    </row>
    <row r="160" spans="1:8" x14ac:dyDescent="0.2">
      <c r="B160" s="1">
        <v>-0.20812919999999999</v>
      </c>
      <c r="C160" s="1">
        <f>'Imputated, transformed, normal'!H160</f>
        <v>-1.9433312536161689</v>
      </c>
      <c r="D160" s="1">
        <v>-0.51668860000000005</v>
      </c>
      <c r="E160" s="1">
        <v>-0.44480029999999998</v>
      </c>
      <c r="F160" s="1">
        <v>-1.8254347</v>
      </c>
      <c r="G160">
        <v>-0.19512782701869</v>
      </c>
      <c r="H160" s="1">
        <v>-0.8972675</v>
      </c>
    </row>
    <row r="161" spans="2:8" x14ac:dyDescent="0.2">
      <c r="B161" s="1">
        <v>-0.15023320000000001</v>
      </c>
      <c r="C161" s="1">
        <f>'Imputated, transformed, normal'!H161</f>
        <v>0.23851103658401715</v>
      </c>
      <c r="D161" s="1">
        <v>-1.2430644</v>
      </c>
      <c r="E161" s="1">
        <v>2.0748520799999999</v>
      </c>
      <c r="F161" s="1">
        <v>3.2266379999999997E-2</v>
      </c>
      <c r="G161">
        <v>-0.21933634355506701</v>
      </c>
      <c r="H161" s="1">
        <v>6.5822190000000003E-2</v>
      </c>
    </row>
    <row r="162" spans="2:8" x14ac:dyDescent="0.2">
      <c r="B162" s="1">
        <v>1.9845459999999999E-2</v>
      </c>
      <c r="C162" s="1">
        <f>'Imputated, transformed, normal'!H162</f>
        <v>1.6557879211643283</v>
      </c>
      <c r="D162" s="1">
        <v>0.91800375999999995</v>
      </c>
      <c r="E162" s="1">
        <v>-1.5359883999999999</v>
      </c>
      <c r="F162" s="1">
        <v>0.29437523999999998</v>
      </c>
      <c r="G162">
        <v>-0.217811356622716</v>
      </c>
      <c r="H162" s="1">
        <v>1.6368231499999999</v>
      </c>
    </row>
    <row r="163" spans="2:8" x14ac:dyDescent="0.2">
      <c r="B163" s="1">
        <v>-8.2183800000000001E-2</v>
      </c>
      <c r="C163" s="1">
        <f>'Imputated, transformed, normal'!H163</f>
        <v>0.72132021429175797</v>
      </c>
      <c r="D163" s="1">
        <v>4.2950489599999999</v>
      </c>
      <c r="E163" s="1">
        <v>-0.68287770000000003</v>
      </c>
      <c r="F163" s="1">
        <v>3.7051257400000002</v>
      </c>
      <c r="G163">
        <v>-5.7378927312138402E-2</v>
      </c>
      <c r="H163" s="1">
        <v>-0.46107160000000003</v>
      </c>
    </row>
    <row r="164" spans="2:8" x14ac:dyDescent="0.2">
      <c r="B164" s="1">
        <v>-0.1973181</v>
      </c>
      <c r="C164" s="1">
        <f>'Imputated, transformed, normal'!H164</f>
        <v>-1.5060805131906096</v>
      </c>
      <c r="D164" s="1">
        <v>-0.52672149999999995</v>
      </c>
      <c r="E164" s="1">
        <v>1.1514669999999999E-2</v>
      </c>
      <c r="F164" s="1">
        <v>-0.77604629999999997</v>
      </c>
      <c r="G164">
        <v>0.71887687773436904</v>
      </c>
      <c r="H164" s="1">
        <v>-0.96304310000000004</v>
      </c>
    </row>
    <row r="165" spans="2:8" x14ac:dyDescent="0.2">
      <c r="B165" s="1">
        <v>11.556924199999999</v>
      </c>
      <c r="C165" s="1">
        <f>'Imputated, transformed, normal'!H165</f>
        <v>1.4814895888522766</v>
      </c>
      <c r="D165" s="1">
        <v>1.0965878499999999</v>
      </c>
      <c r="E165" s="1">
        <v>0.94398446000000003</v>
      </c>
      <c r="F165" s="1">
        <v>1.0249310700000001</v>
      </c>
      <c r="G165">
        <v>-0.21444405982994399</v>
      </c>
      <c r="H165" s="1">
        <v>1.8653067299999999</v>
      </c>
    </row>
    <row r="166" spans="2:8" x14ac:dyDescent="0.2">
      <c r="B166" s="1">
        <v>-0.20836589999999999</v>
      </c>
      <c r="C166" s="1">
        <f>'Imputated, transformed, normal'!H166</f>
        <v>-1.5788205936754671</v>
      </c>
      <c r="D166" s="1">
        <v>1.44171665</v>
      </c>
      <c r="E166" s="1">
        <v>-0.53407939999999998</v>
      </c>
      <c r="F166" s="1">
        <v>-0.27971400000000002</v>
      </c>
      <c r="G166">
        <v>0.42509919107741101</v>
      </c>
      <c r="H166" s="1">
        <v>-0.86957249999999997</v>
      </c>
    </row>
    <row r="167" spans="2:8" x14ac:dyDescent="0.2">
      <c r="B167" s="1">
        <v>-9.1127299999999994E-2</v>
      </c>
      <c r="C167" s="1">
        <f>'Imputated, transformed, normal'!H167</f>
        <v>-0.69036842840295687</v>
      </c>
      <c r="D167" s="1">
        <v>-0.51668860000000005</v>
      </c>
      <c r="E167" s="1">
        <v>-0.89119539999999997</v>
      </c>
      <c r="F167" s="1">
        <v>0.11735192</v>
      </c>
      <c r="G167">
        <v>-0.18112264937328701</v>
      </c>
      <c r="H167" s="1">
        <v>-0.81418259999999998</v>
      </c>
    </row>
    <row r="168" spans="2:8" x14ac:dyDescent="0.2">
      <c r="B168" s="1">
        <v>3.03556874</v>
      </c>
      <c r="C168" s="1">
        <f>'Imputated, transformed, normal'!H168</f>
        <v>1.090066275039226</v>
      </c>
      <c r="D168" s="1">
        <v>1.95740329</v>
      </c>
      <c r="E168" s="1">
        <v>-1.4367894999999999</v>
      </c>
      <c r="F168" s="1">
        <v>-0.3789804</v>
      </c>
      <c r="G168">
        <v>-0.21124917029238499</v>
      </c>
      <c r="H168" s="1">
        <v>0.59826140999999999</v>
      </c>
    </row>
    <row r="169" spans="2:8" x14ac:dyDescent="0.2">
      <c r="B169" s="1">
        <v>0.27484549000000003</v>
      </c>
      <c r="C169" s="1">
        <f>'Imputated, transformed, normal'!H169</f>
        <v>0.22739144268615069</v>
      </c>
      <c r="D169" s="1">
        <v>0.11136551</v>
      </c>
      <c r="E169" s="1">
        <v>-1.1689524</v>
      </c>
      <c r="F169" s="1">
        <v>0.47221041000000002</v>
      </c>
      <c r="G169">
        <v>-0.21815168131599499</v>
      </c>
      <c r="H169" s="1">
        <v>0.22091731000000001</v>
      </c>
    </row>
    <row r="170" spans="2:8" x14ac:dyDescent="0.2">
      <c r="B170" s="1">
        <v>-0.2095496</v>
      </c>
      <c r="C170" s="1">
        <f>'Imputated, transformed, normal'!H170</f>
        <v>-1.6996428901908223</v>
      </c>
      <c r="D170" s="1">
        <v>-5.9192300000000003E-2</v>
      </c>
      <c r="E170" s="1">
        <v>0.17023293</v>
      </c>
      <c r="F170" s="1">
        <v>-1.1305693999999999</v>
      </c>
      <c r="G170">
        <v>2.5634840236703E-2</v>
      </c>
      <c r="H170" s="1">
        <v>-0.96304310000000004</v>
      </c>
    </row>
    <row r="171" spans="2:8" x14ac:dyDescent="0.2">
      <c r="B171" s="1">
        <v>-0.23837920000000001</v>
      </c>
      <c r="C171" s="1">
        <f>'Imputated, transformed, normal'!H171</f>
        <v>-1.2082802189963027</v>
      </c>
      <c r="D171" s="1">
        <v>-0.44043929999999998</v>
      </c>
      <c r="E171" s="1">
        <v>0.53726892000000004</v>
      </c>
      <c r="F171" s="1">
        <v>-0.53497059999999996</v>
      </c>
      <c r="G171">
        <v>0.105339309444377</v>
      </c>
      <c r="H171" s="1">
        <v>-1.1084417</v>
      </c>
    </row>
    <row r="172" spans="2:8" x14ac:dyDescent="0.2">
      <c r="B172" s="1">
        <v>-0.12356060000000001</v>
      </c>
      <c r="C172" s="1">
        <f>'Imputated, transformed, normal'!H172</f>
        <v>4.9460145856850303E-2</v>
      </c>
      <c r="D172" s="1">
        <v>0.32004803999999998</v>
      </c>
      <c r="E172" s="1">
        <v>-1.8633447999999999</v>
      </c>
      <c r="F172" s="1">
        <v>-0.1545202</v>
      </c>
      <c r="G172">
        <v>-0.201299285147505</v>
      </c>
      <c r="H172" s="1">
        <v>-0.14373620000000001</v>
      </c>
    </row>
    <row r="173" spans="2:8" x14ac:dyDescent="0.2">
      <c r="B173" s="1">
        <v>-0.1094352</v>
      </c>
      <c r="C173" s="1">
        <f>'Imputated, transformed, normal'!H173</f>
        <v>0.78231909310911862</v>
      </c>
      <c r="D173" s="1">
        <v>0.85178719000000003</v>
      </c>
      <c r="E173" s="1">
        <v>-2.0716625</v>
      </c>
      <c r="F173" s="1">
        <v>-0.40734229999999999</v>
      </c>
      <c r="G173">
        <v>-0.21623998296663899</v>
      </c>
      <c r="H173" s="1">
        <v>0.20613550999999999</v>
      </c>
    </row>
    <row r="174" spans="2:8" x14ac:dyDescent="0.2">
      <c r="B174" s="1">
        <v>-7.2163000000000001E-3</v>
      </c>
      <c r="C174" s="1">
        <f>'Imputated, transformed, normal'!H174</f>
        <v>0.98322251345813783</v>
      </c>
      <c r="D174" s="1">
        <v>-0.96214560000000005</v>
      </c>
      <c r="E174" s="1">
        <v>2.0351725200000002</v>
      </c>
      <c r="F174" s="1">
        <v>0.51441780000000004</v>
      </c>
      <c r="G174">
        <v>-0.19076204209401501</v>
      </c>
      <c r="H174" s="1">
        <v>0.90636806000000003</v>
      </c>
    </row>
    <row r="175" spans="2:8" x14ac:dyDescent="0.2">
      <c r="B175" s="1">
        <v>-0.20228960000000001</v>
      </c>
      <c r="C175" s="1">
        <f>'Imputated, transformed, normal'!H175</f>
        <v>-0.50339252112095378</v>
      </c>
      <c r="D175" s="1">
        <v>-1.2089528</v>
      </c>
      <c r="E175" s="1">
        <v>0.43807000000000001</v>
      </c>
      <c r="F175" s="1">
        <v>-0.25135210000000002</v>
      </c>
      <c r="G175">
        <v>3.1565640606271303E-2</v>
      </c>
      <c r="H175" s="1">
        <v>-0.94227179999999999</v>
      </c>
    </row>
    <row r="176" spans="2:8" x14ac:dyDescent="0.2">
      <c r="B176" s="1">
        <v>-0.11782620000000001</v>
      </c>
      <c r="C176" s="1">
        <f>'Imputated, transformed, normal'!H176</f>
        <v>1.0250176917559175</v>
      </c>
      <c r="D176" s="1">
        <v>-0.44645889999999999</v>
      </c>
      <c r="E176" s="1">
        <v>0.43807000000000001</v>
      </c>
      <c r="F176" s="1">
        <v>-1.1589313000000001</v>
      </c>
      <c r="G176">
        <v>-0.21922137164813299</v>
      </c>
      <c r="H176" s="1">
        <v>0.66274606999999996</v>
      </c>
    </row>
    <row r="177" spans="2:8" x14ac:dyDescent="0.2">
      <c r="B177" s="1">
        <v>-0.20221069999999999</v>
      </c>
      <c r="C177" s="1">
        <f>'Imputated, transformed, normal'!H177</f>
        <v>1.2021374954147166</v>
      </c>
      <c r="D177" s="1">
        <v>-0.95010620000000001</v>
      </c>
      <c r="E177" s="1">
        <v>1.45981882</v>
      </c>
      <c r="F177" s="1">
        <v>0.79803628000000004</v>
      </c>
      <c r="G177">
        <v>-0.21746928485912301</v>
      </c>
      <c r="H177" s="1">
        <v>1.0586904500000001</v>
      </c>
    </row>
    <row r="178" spans="2:8" x14ac:dyDescent="0.2">
      <c r="B178" s="1">
        <v>-0.18171960000000001</v>
      </c>
      <c r="C178" s="1">
        <f>'Imputated, transformed, normal'!H178</f>
        <v>8.0598964503539906E-3</v>
      </c>
      <c r="D178" s="1">
        <v>-1.1347100000000001</v>
      </c>
      <c r="E178" s="1">
        <v>-0.30592190000000002</v>
      </c>
      <c r="F178" s="1">
        <v>-0.47824689999999997</v>
      </c>
      <c r="G178">
        <v>-0.21978737302632401</v>
      </c>
      <c r="H178" s="1">
        <v>-0.4783809</v>
      </c>
    </row>
    <row r="179" spans="2:8" x14ac:dyDescent="0.2">
      <c r="B179" s="1">
        <v>-0.12737470000000001</v>
      </c>
      <c r="C179" s="1">
        <f>'Imputated, transformed, normal'!H179</f>
        <v>0.19900628899712414</v>
      </c>
      <c r="D179" s="1">
        <v>-0.81967959999999995</v>
      </c>
      <c r="E179" s="1">
        <v>-0.28608210000000001</v>
      </c>
      <c r="F179" s="1">
        <v>0.39443008000000002</v>
      </c>
      <c r="G179">
        <v>-0.208843954255894</v>
      </c>
      <c r="H179" s="1">
        <v>0.42516778</v>
      </c>
    </row>
    <row r="180" spans="2:8" x14ac:dyDescent="0.2">
      <c r="B180" s="1">
        <v>-9.1653399999999996E-2</v>
      </c>
      <c r="C180" s="1">
        <f>'Imputated, transformed, normal'!H180</f>
        <v>8.912280081687092E-2</v>
      </c>
      <c r="D180" s="1">
        <v>1.8550685899999999</v>
      </c>
      <c r="E180" s="1">
        <v>-1.664947</v>
      </c>
      <c r="F180" s="1">
        <v>-0.57751339999999995</v>
      </c>
      <c r="G180">
        <v>-0.20204302409220601</v>
      </c>
      <c r="H180" s="1">
        <v>-0.1079606</v>
      </c>
    </row>
    <row r="181" spans="2:8" x14ac:dyDescent="0.2">
      <c r="B181" s="1">
        <v>0.11644053</v>
      </c>
      <c r="C181" s="1">
        <f>'Imputated, transformed, normal'!H181</f>
        <v>-0.35769630012523096</v>
      </c>
      <c r="D181" s="1">
        <v>1.3474082000000001</v>
      </c>
      <c r="E181" s="1">
        <v>-1.0003143000000001</v>
      </c>
      <c r="F181" s="1">
        <v>0.71295074000000003</v>
      </c>
      <c r="G181">
        <v>0.12909073870516899</v>
      </c>
      <c r="H181" s="1">
        <v>-0.42048849999999999</v>
      </c>
    </row>
    <row r="182" spans="2:8" x14ac:dyDescent="0.2">
      <c r="B182" s="1">
        <v>1.5014939999999999E-2</v>
      </c>
      <c r="C182" s="1">
        <f>'Imputated, transformed, normal'!H182</f>
        <v>1.0250176917559175</v>
      </c>
      <c r="D182" s="1">
        <v>-0.57487900000000003</v>
      </c>
      <c r="E182" s="1">
        <v>0.16031303999999999</v>
      </c>
      <c r="F182" s="1">
        <v>-2.25747E-2</v>
      </c>
      <c r="G182">
        <v>-0.20113449108884299</v>
      </c>
      <c r="H182" s="1">
        <v>0.63864628999999995</v>
      </c>
    </row>
    <row r="183" spans="2:8" x14ac:dyDescent="0.2">
      <c r="B183" s="1">
        <v>1.6013679999999999E-2</v>
      </c>
      <c r="C183" s="1">
        <f>'Imputated, transformed, normal'!H183</f>
        <v>0.41451073987659176</v>
      </c>
      <c r="D183" s="1">
        <v>0.28585460000000001</v>
      </c>
      <c r="E183" s="1">
        <v>-0.1044978</v>
      </c>
      <c r="F183" s="1">
        <v>0.31588485999999999</v>
      </c>
      <c r="G183">
        <v>-0.21997388979424401</v>
      </c>
      <c r="H183" s="1">
        <v>0.19021083</v>
      </c>
    </row>
    <row r="184" spans="2:8" x14ac:dyDescent="0.2">
      <c r="B184" s="1">
        <v>-4.2885100000000002E-2</v>
      </c>
      <c r="C184" s="1">
        <f>'Imputated, transformed, normal'!H184</f>
        <v>0.88252267476759605</v>
      </c>
      <c r="D184" s="1">
        <v>-0.99023749999999999</v>
      </c>
      <c r="E184" s="1">
        <v>0.73566673999999999</v>
      </c>
      <c r="F184" s="1">
        <v>0.82639812999999995</v>
      </c>
      <c r="G184">
        <v>-0.20408387151370899</v>
      </c>
      <c r="H184" s="1">
        <v>1.4498820400000001</v>
      </c>
    </row>
    <row r="185" spans="2:8" x14ac:dyDescent="0.2">
      <c r="B185" s="1">
        <v>0.2406498</v>
      </c>
      <c r="C185" s="1">
        <f>'Imputated, transformed, normal'!H185</f>
        <v>-0.54046215777512774</v>
      </c>
      <c r="D185" s="1">
        <v>0.42238274999999997</v>
      </c>
      <c r="E185" s="1">
        <v>-0.86143579999999997</v>
      </c>
      <c r="F185" s="1">
        <v>-1.5985399</v>
      </c>
      <c r="G185">
        <v>-0.14883714427353401</v>
      </c>
      <c r="H185" s="1">
        <v>-0.12526989999999999</v>
      </c>
    </row>
    <row r="186" spans="2:8" x14ac:dyDescent="0.2">
      <c r="B186" s="1">
        <v>-0.1990016</v>
      </c>
      <c r="C186" s="1">
        <f>'Imputated, transformed, normal'!H186</f>
        <v>-0.67571457549465819</v>
      </c>
      <c r="D186" s="1">
        <v>-0.88790279999999999</v>
      </c>
      <c r="E186" s="1">
        <v>1.9062139300000001</v>
      </c>
      <c r="F186" s="1">
        <v>-1.5418162</v>
      </c>
      <c r="G186">
        <v>-2.51219570298565E-2</v>
      </c>
      <c r="H186" s="1">
        <v>-0.80379690000000004</v>
      </c>
    </row>
    <row r="187" spans="2:8" x14ac:dyDescent="0.2">
      <c r="B187" s="1">
        <v>-0.18558630000000001</v>
      </c>
      <c r="C187" s="1">
        <f>'Imputated, transformed, normal'!H187</f>
        <v>-1.2341764849280588</v>
      </c>
      <c r="D187" s="1">
        <v>-0.5869183</v>
      </c>
      <c r="E187" s="1">
        <v>-8.3251000000000002E-3</v>
      </c>
      <c r="F187" s="1">
        <v>-0.60587519999999995</v>
      </c>
      <c r="G187">
        <v>1.0881852236054099</v>
      </c>
      <c r="H187" s="1">
        <v>-1.0288187</v>
      </c>
    </row>
    <row r="188" spans="2:8" x14ac:dyDescent="0.2">
      <c r="B188" s="1">
        <v>-0.19184680000000001</v>
      </c>
      <c r="C188" s="1">
        <f>'Imputated, transformed, normal'!H188</f>
        <v>-0.81657623566978488</v>
      </c>
      <c r="D188" s="1">
        <v>1.5902023000000001</v>
      </c>
      <c r="E188" s="1">
        <v>-8.7684200000000004E-2</v>
      </c>
      <c r="F188" s="1">
        <v>0.41515132999999999</v>
      </c>
      <c r="G188">
        <v>9.6951749096701008</v>
      </c>
      <c r="H188" s="1">
        <v>-0.92842440000000004</v>
      </c>
    </row>
    <row r="189" spans="2:8" x14ac:dyDescent="0.2">
      <c r="B189" s="1">
        <v>3.3529129999999997E-2</v>
      </c>
      <c r="C189" s="1">
        <f>'Imputated, transformed, normal'!H189</f>
        <v>-0.69036842840295687</v>
      </c>
      <c r="D189" s="1">
        <v>0.39228429999999997</v>
      </c>
      <c r="E189" s="1">
        <v>0.11071358000000001</v>
      </c>
      <c r="F189" s="1">
        <v>0.55696056999999999</v>
      </c>
      <c r="G189">
        <v>-0.19406181860448399</v>
      </c>
      <c r="H189" s="1">
        <v>-0.6376271</v>
      </c>
    </row>
    <row r="190" spans="2:8" x14ac:dyDescent="0.2">
      <c r="B190" s="1">
        <v>2.0839199999999999E-2</v>
      </c>
      <c r="C190" s="1">
        <f>'Imputated, transformed, normal'!H190</f>
        <v>0.34305446322889349</v>
      </c>
      <c r="D190" s="1">
        <v>-0.17155980000000001</v>
      </c>
      <c r="E190" s="1">
        <v>0.21983238999999999</v>
      </c>
      <c r="F190" s="1">
        <v>-0.29773670000000002</v>
      </c>
      <c r="G190">
        <v>-0.19319403306475799</v>
      </c>
      <c r="H190" s="1">
        <v>-0.20835490000000001</v>
      </c>
    </row>
    <row r="191" spans="2:8" x14ac:dyDescent="0.2">
      <c r="B191" s="1">
        <v>-0.1921361</v>
      </c>
      <c r="C191" s="1">
        <f>'Imputated, transformed, normal'!H191</f>
        <v>0.48945734188718354</v>
      </c>
      <c r="D191" s="1">
        <v>-0.47856399999999999</v>
      </c>
      <c r="E191" s="1">
        <v>0.69598718000000004</v>
      </c>
      <c r="F191" s="1">
        <v>-0.64841800000000005</v>
      </c>
      <c r="G191">
        <v>-0.219571415874903</v>
      </c>
      <c r="H191" s="1">
        <v>-0.3191348</v>
      </c>
    </row>
    <row r="192" spans="2:8" x14ac:dyDescent="0.2">
      <c r="B192" s="1">
        <v>6.7078701599999997</v>
      </c>
      <c r="C192" s="1">
        <f>'Imputated, transformed, normal'!H192</f>
        <v>0.45052098402718777</v>
      </c>
      <c r="D192" s="1">
        <v>0.40633024000000001</v>
      </c>
      <c r="E192" s="1">
        <v>-0.3158417</v>
      </c>
      <c r="F192" s="1">
        <v>0.33309886</v>
      </c>
      <c r="G192">
        <v>3.2048119230237799E-3</v>
      </c>
      <c r="H192" s="1">
        <v>0.24732497000000001</v>
      </c>
    </row>
    <row r="193" spans="2:8" x14ac:dyDescent="0.2">
      <c r="B193" s="1">
        <v>-7.0110099999999995E-2</v>
      </c>
      <c r="C193" s="1">
        <f>'Imputated, transformed, normal'!H193</f>
        <v>0.20475192723615263</v>
      </c>
      <c r="D193" s="1">
        <v>-0.95612589999999997</v>
      </c>
      <c r="E193" s="1">
        <v>1.4399790299999999</v>
      </c>
      <c r="F193" s="1">
        <v>-1.02764E-2</v>
      </c>
      <c r="G193">
        <v>-9.8797788722209207E-2</v>
      </c>
      <c r="H193" s="1">
        <v>-0.85572499999999996</v>
      </c>
    </row>
    <row r="194" spans="2:8" x14ac:dyDescent="0.2">
      <c r="B194" s="1">
        <v>-8.5734900000000003E-2</v>
      </c>
      <c r="C194" s="1">
        <f>'Imputated, transformed, normal'!H194</f>
        <v>1.1078579454169615</v>
      </c>
      <c r="D194" s="1">
        <v>1.23102756</v>
      </c>
      <c r="E194" s="1">
        <v>-2.4684582000000002</v>
      </c>
      <c r="F194" s="1">
        <v>-2.4457300000000001E-2</v>
      </c>
      <c r="G194">
        <v>-0.20754174882738899</v>
      </c>
      <c r="H194" s="1">
        <v>1.2629409199999999</v>
      </c>
    </row>
    <row r="195" spans="2:8" x14ac:dyDescent="0.2">
      <c r="B195" s="1">
        <v>5.822894E-2</v>
      </c>
      <c r="C195" s="1">
        <f>'Imputated, transformed, normal'!H195</f>
        <v>1.0511089354252718</v>
      </c>
      <c r="D195" s="1">
        <v>0.93405625999999997</v>
      </c>
      <c r="E195" s="1">
        <v>1.1622220700000001</v>
      </c>
      <c r="F195" s="1">
        <v>2.6982801200000002</v>
      </c>
      <c r="G195">
        <v>-0.20932309876397501</v>
      </c>
      <c r="H195" s="1">
        <v>1.4291107999999999</v>
      </c>
    </row>
    <row r="196" spans="2:8" x14ac:dyDescent="0.2">
      <c r="B196" s="1">
        <v>-0.22270180000000001</v>
      </c>
      <c r="C196" s="1">
        <f>'Imputated, transformed, normal'!H196</f>
        <v>0.88531486167172579</v>
      </c>
      <c r="D196" s="1">
        <v>-0.36619639999999998</v>
      </c>
      <c r="E196" s="1">
        <v>2.00541284</v>
      </c>
      <c r="F196" s="1">
        <v>1.9041483699999999</v>
      </c>
      <c r="G196">
        <v>-0.21007455023647101</v>
      </c>
      <c r="H196" s="1">
        <v>1.4914245100000001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D29-60C4-294F-AD8D-3F15A88D7675}">
  <sheetPr codeName="XLSTAT_20231121_153524_1">
    <tabColor rgb="FF007800"/>
  </sheetPr>
  <dimension ref="B1:M347"/>
  <sheetViews>
    <sheetView topLeftCell="A58" zoomScale="121" zoomScaleNormal="100" workbookViewId="0">
      <selection activeCell="E71" sqref="E71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19" t="s">
        <v>2286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75"/>
    </row>
    <row r="2" spans="2:13" x14ac:dyDescent="0.2"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75"/>
    </row>
    <row r="3" spans="2:13" x14ac:dyDescent="0.2">
      <c r="B3" t="s">
        <v>2562</v>
      </c>
    </row>
    <row r="4" spans="2:13" x14ac:dyDescent="0.2">
      <c r="B4" t="s">
        <v>2559</v>
      </c>
    </row>
    <row r="5" spans="2:13" x14ac:dyDescent="0.2">
      <c r="B5" t="s">
        <v>2560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0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8" t="s">
        <v>2290</v>
      </c>
      <c r="C14" s="79" t="s">
        <v>2281</v>
      </c>
      <c r="D14" s="79" t="s">
        <v>2291</v>
      </c>
      <c r="E14" s="79" t="s">
        <v>2292</v>
      </c>
      <c r="F14" s="79" t="s">
        <v>2293</v>
      </c>
      <c r="G14" s="79" t="s">
        <v>2294</v>
      </c>
      <c r="H14" s="79" t="s">
        <v>2276</v>
      </c>
      <c r="I14" s="79" t="s">
        <v>2295</v>
      </c>
    </row>
    <row r="15" spans="2:13" x14ac:dyDescent="0.2">
      <c r="B15" s="43" t="s">
        <v>959</v>
      </c>
      <c r="C15" s="44">
        <v>195</v>
      </c>
      <c r="D15" s="44">
        <v>0</v>
      </c>
      <c r="E15" s="44">
        <v>195</v>
      </c>
      <c r="F15" s="45">
        <v>-5.3352366</v>
      </c>
      <c r="G15" s="45">
        <v>1.9899341399999999</v>
      </c>
      <c r="H15" s="45">
        <v>2.051282035724078E-9</v>
      </c>
      <c r="I15" s="45">
        <v>0.99999999909156867</v>
      </c>
    </row>
    <row r="16" spans="2:13" x14ac:dyDescent="0.2">
      <c r="B16" s="77" t="s">
        <v>10</v>
      </c>
      <c r="C16" s="82">
        <v>195</v>
      </c>
      <c r="D16" s="82">
        <v>0</v>
      </c>
      <c r="E16" s="82">
        <v>195</v>
      </c>
      <c r="F16" s="84">
        <v>-0.23974699999999999</v>
      </c>
      <c r="G16" s="84">
        <v>11.556924199999999</v>
      </c>
      <c r="H16" s="84">
        <v>3.7538465304937096E-10</v>
      </c>
      <c r="I16" s="84">
        <v>1.0000000004473351</v>
      </c>
    </row>
    <row r="17" spans="2:9" x14ac:dyDescent="0.2">
      <c r="B17" s="77" t="s">
        <v>2554</v>
      </c>
      <c r="C17" s="82">
        <v>195</v>
      </c>
      <c r="D17" s="82">
        <v>0</v>
      </c>
      <c r="E17" s="82">
        <v>195</v>
      </c>
      <c r="F17" s="84">
        <v>-2.1268386998326752</v>
      </c>
      <c r="G17" s="84">
        <v>1.7485590562942315</v>
      </c>
      <c r="H17" s="84">
        <v>6.3404143046952299E-16</v>
      </c>
      <c r="I17" s="84">
        <v>0.99999999999999989</v>
      </c>
    </row>
    <row r="18" spans="2:9" x14ac:dyDescent="0.2">
      <c r="B18" s="77" t="s">
        <v>31</v>
      </c>
      <c r="C18" s="82">
        <v>195</v>
      </c>
      <c r="D18" s="82">
        <v>0</v>
      </c>
      <c r="E18" s="82">
        <v>195</v>
      </c>
      <c r="F18" s="84">
        <v>-2.3912312</v>
      </c>
      <c r="G18" s="84">
        <v>4.2950489599999999</v>
      </c>
      <c r="H18" s="84">
        <v>7.6923075331344903E-10</v>
      </c>
      <c r="I18" s="84">
        <v>0.99999999967569109</v>
      </c>
    </row>
    <row r="19" spans="2:9" x14ac:dyDescent="0.2">
      <c r="B19" s="77" t="s">
        <v>28</v>
      </c>
      <c r="C19" s="82">
        <v>195</v>
      </c>
      <c r="D19" s="82">
        <v>0</v>
      </c>
      <c r="E19" s="82">
        <v>195</v>
      </c>
      <c r="F19" s="84">
        <v>-2.4684582000000002</v>
      </c>
      <c r="G19" s="84">
        <v>2.3724488199999998</v>
      </c>
      <c r="H19" s="84">
        <v>-8.2051281220796302E-10</v>
      </c>
      <c r="I19" s="84">
        <v>1.000000001833699</v>
      </c>
    </row>
    <row r="20" spans="2:9" x14ac:dyDescent="0.2">
      <c r="B20" s="77" t="s">
        <v>1321</v>
      </c>
      <c r="C20" s="82">
        <v>195</v>
      </c>
      <c r="D20" s="82">
        <v>0</v>
      </c>
      <c r="E20" s="82">
        <v>195</v>
      </c>
      <c r="F20" s="84">
        <v>-2.4627968999999998</v>
      </c>
      <c r="G20" s="84">
        <v>3.7051257400000002</v>
      </c>
      <c r="H20" s="84">
        <v>5.1282053256662685E-11</v>
      </c>
      <c r="I20" s="84">
        <v>1.0000000000888258</v>
      </c>
    </row>
    <row r="21" spans="2:9" ht="17" thickBot="1" x14ac:dyDescent="0.25">
      <c r="B21" s="80" t="s">
        <v>16</v>
      </c>
      <c r="C21" s="83">
        <v>195</v>
      </c>
      <c r="D21" s="83">
        <v>0</v>
      </c>
      <c r="E21" s="83">
        <v>195</v>
      </c>
      <c r="F21" s="85">
        <v>-0.21997388979424401</v>
      </c>
      <c r="G21" s="85">
        <v>9.6951749096701008</v>
      </c>
      <c r="H21" s="85">
        <v>1.5655879370690684E-16</v>
      </c>
      <c r="I21" s="85">
        <v>0.99999999999999956</v>
      </c>
    </row>
    <row r="24" spans="2:9" x14ac:dyDescent="0.2">
      <c r="B24" s="76" t="s">
        <v>2296</v>
      </c>
    </row>
    <row r="25" spans="2:9" ht="17" thickBot="1" x14ac:dyDescent="0.25"/>
    <row r="26" spans="2:9" ht="32" customHeight="1" x14ac:dyDescent="0.2">
      <c r="B26" s="78"/>
      <c r="C26" s="79" t="s">
        <v>10</v>
      </c>
      <c r="D26" s="79" t="s">
        <v>2554</v>
      </c>
      <c r="E26" s="79" t="s">
        <v>31</v>
      </c>
      <c r="F26" s="79" t="s">
        <v>28</v>
      </c>
      <c r="G26" s="79" t="s">
        <v>1321</v>
      </c>
      <c r="H26" s="79" t="s">
        <v>16</v>
      </c>
      <c r="I26" s="52" t="s">
        <v>959</v>
      </c>
    </row>
    <row r="27" spans="2:9" x14ac:dyDescent="0.2">
      <c r="B27" s="86" t="s">
        <v>10</v>
      </c>
      <c r="C27" s="88">
        <v>1</v>
      </c>
      <c r="D27" s="87">
        <v>0.16590687246779887</v>
      </c>
      <c r="E27" s="87">
        <v>0.120325648782568</v>
      </c>
      <c r="F27" s="87">
        <v>1.7745225948468259E-2</v>
      </c>
      <c r="G27" s="87">
        <v>8.8078471558910215E-2</v>
      </c>
      <c r="H27" s="87">
        <v>-2.6601174674606678E-2</v>
      </c>
      <c r="I27" s="56">
        <v>0.16600299519502421</v>
      </c>
    </row>
    <row r="28" spans="2:9" x14ac:dyDescent="0.2">
      <c r="B28" s="77" t="s">
        <v>2554</v>
      </c>
      <c r="C28" s="84">
        <v>0.16590687246779887</v>
      </c>
      <c r="D28" s="89">
        <v>1</v>
      </c>
      <c r="E28" s="84">
        <v>8.0053356849424218E-2</v>
      </c>
      <c r="F28" s="84">
        <v>0.11250620289398171</v>
      </c>
      <c r="G28" s="84">
        <v>0.45252777140931399</v>
      </c>
      <c r="H28" s="84">
        <v>-0.170157716932854</v>
      </c>
      <c r="I28" s="58">
        <v>0.73264000220186098</v>
      </c>
    </row>
    <row r="29" spans="2:9" x14ac:dyDescent="0.2">
      <c r="B29" s="77" t="s">
        <v>31</v>
      </c>
      <c r="C29" s="84">
        <v>0.120325648782568</v>
      </c>
      <c r="D29" s="84">
        <v>8.0053356849424218E-2</v>
      </c>
      <c r="E29" s="89">
        <v>1</v>
      </c>
      <c r="F29" s="84">
        <v>-0.44927348204626255</v>
      </c>
      <c r="G29" s="84">
        <v>0.32919565476415852</v>
      </c>
      <c r="H29" s="84">
        <v>3.519755069389132E-2</v>
      </c>
      <c r="I29" s="58">
        <v>9.8906741089243133E-2</v>
      </c>
    </row>
    <row r="30" spans="2:9" x14ac:dyDescent="0.2">
      <c r="B30" s="77" t="s">
        <v>28</v>
      </c>
      <c r="C30" s="84">
        <v>1.7745225948468259E-2</v>
      </c>
      <c r="D30" s="84">
        <v>0.11250620289398171</v>
      </c>
      <c r="E30" s="84">
        <v>-0.44927348204626255</v>
      </c>
      <c r="F30" s="89">
        <v>1</v>
      </c>
      <c r="G30" s="84">
        <v>0.16859725106219875</v>
      </c>
      <c r="H30" s="84">
        <v>-1.0181489680367346E-2</v>
      </c>
      <c r="I30" s="58">
        <v>0.12615008226186836</v>
      </c>
    </row>
    <row r="31" spans="2:9" x14ac:dyDescent="0.2">
      <c r="B31" s="77" t="s">
        <v>1321</v>
      </c>
      <c r="C31" s="84">
        <v>8.8078471558910215E-2</v>
      </c>
      <c r="D31" s="84">
        <v>0.45252777140931399</v>
      </c>
      <c r="E31" s="84">
        <v>0.32919565476415852</v>
      </c>
      <c r="F31" s="84">
        <v>0.16859725106219875</v>
      </c>
      <c r="G31" s="89">
        <v>1</v>
      </c>
      <c r="H31" s="84">
        <v>-1.1395767515949628E-2</v>
      </c>
      <c r="I31" s="58">
        <v>0.48885047058340825</v>
      </c>
    </row>
    <row r="32" spans="2:9" x14ac:dyDescent="0.2">
      <c r="B32" s="77" t="s">
        <v>16</v>
      </c>
      <c r="C32" s="84">
        <v>-2.6601174674606678E-2</v>
      </c>
      <c r="D32" s="84">
        <v>-0.170157716932854</v>
      </c>
      <c r="E32" s="84">
        <v>3.519755069389132E-2</v>
      </c>
      <c r="F32" s="84">
        <v>-1.0181489680367346E-2</v>
      </c>
      <c r="G32" s="84">
        <v>-1.1395767515949628E-2</v>
      </c>
      <c r="H32" s="89">
        <v>1</v>
      </c>
      <c r="I32" s="58">
        <v>-0.40285696701970353</v>
      </c>
    </row>
    <row r="33" spans="2:9" ht="17" thickBot="1" x14ac:dyDescent="0.25">
      <c r="B33" s="59" t="s">
        <v>959</v>
      </c>
      <c r="C33" s="60">
        <v>0.16600299519502421</v>
      </c>
      <c r="D33" s="60">
        <v>0.73264000220186098</v>
      </c>
      <c r="E33" s="60">
        <v>9.8906741089243133E-2</v>
      </c>
      <c r="F33" s="60">
        <v>0.12615008226186836</v>
      </c>
      <c r="G33" s="60">
        <v>0.48885047058340825</v>
      </c>
      <c r="H33" s="60">
        <v>-0.40285696701970353</v>
      </c>
      <c r="I33" s="61">
        <v>1</v>
      </c>
    </row>
    <row r="36" spans="2:9" x14ac:dyDescent="0.2">
      <c r="B36" s="76" t="s">
        <v>2297</v>
      </c>
    </row>
    <row r="38" spans="2:9" x14ac:dyDescent="0.2">
      <c r="B38" t="s">
        <v>2298</v>
      </c>
    </row>
    <row r="39" spans="2:9" ht="17" thickBot="1" x14ac:dyDescent="0.25"/>
    <row r="40" spans="2:9" x14ac:dyDescent="0.2">
      <c r="B40" s="90" t="s">
        <v>2281</v>
      </c>
      <c r="C40" s="91">
        <v>195</v>
      </c>
    </row>
    <row r="41" spans="2:9" x14ac:dyDescent="0.2">
      <c r="B41" s="77" t="s">
        <v>2299</v>
      </c>
      <c r="C41" s="82">
        <v>195</v>
      </c>
    </row>
    <row r="42" spans="2:9" x14ac:dyDescent="0.2">
      <c r="B42" s="77" t="s">
        <v>2300</v>
      </c>
      <c r="C42" s="82">
        <v>188</v>
      </c>
    </row>
    <row r="43" spans="2:9" x14ac:dyDescent="0.2">
      <c r="B43" s="77" t="s">
        <v>2301</v>
      </c>
      <c r="C43" s="84">
        <v>0.65795171611136138</v>
      </c>
    </row>
    <row r="44" spans="2:9" x14ac:dyDescent="0.2">
      <c r="B44" s="77" t="s">
        <v>2302</v>
      </c>
      <c r="C44" s="84">
        <v>0.64703528151917078</v>
      </c>
    </row>
    <row r="45" spans="2:9" x14ac:dyDescent="0.2">
      <c r="B45" s="77" t="s">
        <v>2303</v>
      </c>
      <c r="C45" s="84">
        <v>0.35296471783954081</v>
      </c>
    </row>
    <row r="46" spans="2:9" x14ac:dyDescent="0.2">
      <c r="B46" s="77" t="s">
        <v>2304</v>
      </c>
      <c r="C46" s="84">
        <v>0.59410833846996358</v>
      </c>
    </row>
    <row r="47" spans="2:9" x14ac:dyDescent="0.2">
      <c r="B47" s="77" t="s">
        <v>2305</v>
      </c>
      <c r="C47" s="84">
        <v>181.40900371898576</v>
      </c>
    </row>
    <row r="48" spans="2:9" x14ac:dyDescent="0.2">
      <c r="B48" s="77" t="s">
        <v>2306</v>
      </c>
      <c r="C48" s="84">
        <v>1.8519824914496066</v>
      </c>
    </row>
    <row r="49" spans="2:8" x14ac:dyDescent="0.2">
      <c r="B49" s="77" t="s">
        <v>2307</v>
      </c>
      <c r="C49" s="84">
        <v>7</v>
      </c>
    </row>
    <row r="50" spans="2:8" x14ac:dyDescent="0.2">
      <c r="B50" s="77" t="s">
        <v>2308</v>
      </c>
      <c r="C50" s="84">
        <v>-196.19923058699021</v>
      </c>
    </row>
    <row r="51" spans="2:8" x14ac:dyDescent="0.2">
      <c r="B51" s="77" t="s">
        <v>2309</v>
      </c>
      <c r="C51" s="84">
        <v>-195.60030010570679</v>
      </c>
    </row>
    <row r="52" spans="2:8" x14ac:dyDescent="0.2">
      <c r="B52" s="77" t="s">
        <v>2310</v>
      </c>
      <c r="C52" s="84">
        <v>-173.28823367704399</v>
      </c>
    </row>
    <row r="53" spans="2:8" ht="17" thickBot="1" x14ac:dyDescent="0.25">
      <c r="B53" s="80" t="s">
        <v>2311</v>
      </c>
      <c r="C53" s="85">
        <v>0.36751996460375003</v>
      </c>
    </row>
    <row r="56" spans="2:8" x14ac:dyDescent="0.2">
      <c r="B56" t="s">
        <v>2312</v>
      </c>
    </row>
    <row r="57" spans="2:8" ht="17" thickBot="1" x14ac:dyDescent="0.25"/>
    <row r="58" spans="2:8" ht="32" customHeight="1" x14ac:dyDescent="0.2">
      <c r="B58" s="78" t="s">
        <v>2313</v>
      </c>
      <c r="C58" s="79" t="s">
        <v>2300</v>
      </c>
      <c r="D58" s="79" t="s">
        <v>2314</v>
      </c>
      <c r="E58" s="79" t="s">
        <v>2315</v>
      </c>
      <c r="F58" s="79" t="s">
        <v>2284</v>
      </c>
      <c r="G58" s="79" t="s">
        <v>2316</v>
      </c>
      <c r="H58" s="79" t="s">
        <v>2317</v>
      </c>
    </row>
    <row r="59" spans="2:8" x14ac:dyDescent="0.2">
      <c r="B59" s="86" t="s">
        <v>2318</v>
      </c>
      <c r="C59" s="87">
        <v>6</v>
      </c>
      <c r="D59" s="87">
        <v>127.64263269369498</v>
      </c>
      <c r="E59" s="87">
        <v>21.273772115615831</v>
      </c>
      <c r="F59" s="87">
        <v>60.271667507818655</v>
      </c>
      <c r="G59" s="94">
        <v>3.1939108943826738E-41</v>
      </c>
      <c r="H59" s="97" t="s">
        <v>2320</v>
      </c>
    </row>
    <row r="60" spans="2:8" x14ac:dyDescent="0.2">
      <c r="B60" s="77" t="s">
        <v>2321</v>
      </c>
      <c r="C60" s="84">
        <v>188</v>
      </c>
      <c r="D60" s="84">
        <v>66.357366953833676</v>
      </c>
      <c r="E60" s="84">
        <v>0.35296471783954081</v>
      </c>
      <c r="F60" s="84"/>
      <c r="G60" s="95"/>
      <c r="H60" s="98" t="s">
        <v>2550</v>
      </c>
    </row>
    <row r="61" spans="2:8" ht="17" thickBot="1" x14ac:dyDescent="0.25">
      <c r="B61" s="80" t="s">
        <v>2322</v>
      </c>
      <c r="C61" s="85">
        <v>194</v>
      </c>
      <c r="D61" s="85">
        <v>193.99999964752865</v>
      </c>
      <c r="E61" s="85"/>
      <c r="F61" s="85"/>
      <c r="G61" s="96"/>
      <c r="H61" s="99" t="s">
        <v>2550</v>
      </c>
    </row>
    <row r="62" spans="2:8" x14ac:dyDescent="0.2">
      <c r="B62" s="100" t="s">
        <v>2323</v>
      </c>
    </row>
    <row r="63" spans="2:8" x14ac:dyDescent="0.2">
      <c r="B63" s="100" t="s">
        <v>2324</v>
      </c>
    </row>
    <row r="66" spans="2:9" x14ac:dyDescent="0.2">
      <c r="B66" t="s">
        <v>2325</v>
      </c>
    </row>
    <row r="67" spans="2:9" ht="17" thickBot="1" x14ac:dyDescent="0.25"/>
    <row r="68" spans="2:9" ht="32" customHeight="1" x14ac:dyDescent="0.2">
      <c r="B68" s="78" t="s">
        <v>2313</v>
      </c>
      <c r="C68" s="79" t="s">
        <v>868</v>
      </c>
      <c r="D68" s="79" t="s">
        <v>2326</v>
      </c>
      <c r="E68" s="79" t="s">
        <v>2327</v>
      </c>
      <c r="F68" s="79" t="s">
        <v>2328</v>
      </c>
      <c r="G68" s="79" t="s">
        <v>2329</v>
      </c>
      <c r="H68" s="79" t="s">
        <v>2330</v>
      </c>
      <c r="I68" s="79" t="s">
        <v>2317</v>
      </c>
    </row>
    <row r="69" spans="2:9" x14ac:dyDescent="0.2">
      <c r="B69" s="86" t="s">
        <v>2283</v>
      </c>
      <c r="C69" s="87">
        <v>2.0429310719444379E-9</v>
      </c>
      <c r="D69" s="87">
        <v>4.254498179691947E-2</v>
      </c>
      <c r="E69" s="87">
        <v>4.8018144224293901E-8</v>
      </c>
      <c r="F69" s="92">
        <v>1</v>
      </c>
      <c r="G69" s="87">
        <v>-8.3926896295893269E-2</v>
      </c>
      <c r="H69" s="87">
        <v>8.3926900381755418E-2</v>
      </c>
      <c r="I69" s="97" t="s">
        <v>2331</v>
      </c>
    </row>
    <row r="70" spans="2:9" x14ac:dyDescent="0.2">
      <c r="B70" s="77" t="s">
        <v>10</v>
      </c>
      <c r="C70" s="84">
        <v>4.4013254076058134E-2</v>
      </c>
      <c r="D70" s="84">
        <v>4.3624532155876118E-2</v>
      </c>
      <c r="E70" s="84">
        <v>1.0089106266811771</v>
      </c>
      <c r="F70" s="93">
        <v>0.31431425529749335</v>
      </c>
      <c r="G70" s="84">
        <v>-4.2043232980426823E-2</v>
      </c>
      <c r="H70" s="84">
        <v>0.1300697411325431</v>
      </c>
      <c r="I70" s="98" t="s">
        <v>2331</v>
      </c>
    </row>
    <row r="71" spans="2:9" x14ac:dyDescent="0.2">
      <c r="B71" s="77" t="s">
        <v>2554</v>
      </c>
      <c r="C71" s="84">
        <v>0.5722289210282695</v>
      </c>
      <c r="D71" s="84">
        <v>4.9360209941514507E-2</v>
      </c>
      <c r="E71" s="84">
        <v>11.592919108453694</v>
      </c>
      <c r="F71" s="95">
        <v>0</v>
      </c>
      <c r="G71" s="84">
        <v>0.47485787638853555</v>
      </c>
      <c r="H71" s="84">
        <v>0.66959996566800351</v>
      </c>
      <c r="I71" s="98" t="s">
        <v>2320</v>
      </c>
    </row>
    <row r="72" spans="2:9" x14ac:dyDescent="0.2">
      <c r="B72" s="77" t="s">
        <v>31</v>
      </c>
      <c r="C72" s="84">
        <v>-6.7859980407064093E-3</v>
      </c>
      <c r="D72" s="84">
        <v>5.4383869121751291E-2</v>
      </c>
      <c r="E72" s="84">
        <v>-0.12477961112907084</v>
      </c>
      <c r="F72" s="93">
        <v>0.90083135088742861</v>
      </c>
      <c r="G72" s="84">
        <v>-0.11406702772453228</v>
      </c>
      <c r="H72" s="84">
        <v>0.10049503164311946</v>
      </c>
      <c r="I72" s="98" t="s">
        <v>2331</v>
      </c>
    </row>
    <row r="73" spans="2:9" x14ac:dyDescent="0.2">
      <c r="B73" s="77" t="s">
        <v>28</v>
      </c>
      <c r="C73" s="84">
        <v>1.7464297378581312E-2</v>
      </c>
      <c r="D73" s="84">
        <v>5.1632997110421845E-2</v>
      </c>
      <c r="E73" s="84">
        <v>0.33823907880521303</v>
      </c>
      <c r="F73" s="93">
        <v>0.73556045198265152</v>
      </c>
      <c r="G73" s="84">
        <v>-8.4390189716979064E-2</v>
      </c>
      <c r="H73" s="84">
        <v>0.11931878447414168</v>
      </c>
      <c r="I73" s="98" t="s">
        <v>2331</v>
      </c>
    </row>
    <row r="74" spans="2:9" x14ac:dyDescent="0.2">
      <c r="B74" s="77" t="s">
        <v>1321</v>
      </c>
      <c r="C74" s="84">
        <v>0.22187949664803663</v>
      </c>
      <c r="D74" s="84">
        <v>5.401822010359493E-2</v>
      </c>
      <c r="E74" s="84">
        <v>4.1074936608892543</v>
      </c>
      <c r="F74" s="95">
        <v>5.9631917803226742E-5</v>
      </c>
      <c r="G74" s="84">
        <v>0.11531976914083367</v>
      </c>
      <c r="H74" s="84">
        <v>0.32843922415523963</v>
      </c>
      <c r="I74" s="98" t="s">
        <v>2320</v>
      </c>
    </row>
    <row r="75" spans="2:9" ht="17" thickBot="1" x14ac:dyDescent="0.25">
      <c r="B75" s="80" t="s">
        <v>16</v>
      </c>
      <c r="C75" s="85">
        <v>-0.30137184539400486</v>
      </c>
      <c r="D75" s="85">
        <v>4.3428297468190429E-2</v>
      </c>
      <c r="E75" s="85">
        <v>-6.9395270587051732</v>
      </c>
      <c r="F75" s="96">
        <v>6.1801452844179039E-11</v>
      </c>
      <c r="G75" s="85">
        <v>-0.38704122760314119</v>
      </c>
      <c r="H75" s="85">
        <v>-0.21570246318486855</v>
      </c>
      <c r="I75" s="99" t="s">
        <v>2320</v>
      </c>
    </row>
    <row r="76" spans="2:9" x14ac:dyDescent="0.2">
      <c r="B76" s="100" t="s">
        <v>2324</v>
      </c>
    </row>
    <row r="79" spans="2:9" x14ac:dyDescent="0.2">
      <c r="B79" t="s">
        <v>2334</v>
      </c>
    </row>
    <row r="81" spans="2:9" x14ac:dyDescent="0.2">
      <c r="B81" t="s">
        <v>2561</v>
      </c>
    </row>
    <row r="84" spans="2:9" x14ac:dyDescent="0.2">
      <c r="B84" t="s">
        <v>2335</v>
      </c>
    </row>
    <row r="85" spans="2:9" ht="17" thickBot="1" x14ac:dyDescent="0.25"/>
    <row r="86" spans="2:9" ht="32" customHeight="1" x14ac:dyDescent="0.2">
      <c r="B86" s="78" t="s">
        <v>2313</v>
      </c>
      <c r="C86" s="79" t="s">
        <v>868</v>
      </c>
      <c r="D86" s="79" t="s">
        <v>2326</v>
      </c>
      <c r="E86" s="79" t="s">
        <v>2327</v>
      </c>
      <c r="F86" s="79" t="s">
        <v>2328</v>
      </c>
      <c r="G86" s="79" t="s">
        <v>2329</v>
      </c>
      <c r="H86" s="79" t="s">
        <v>2330</v>
      </c>
      <c r="I86" s="79" t="s">
        <v>2317</v>
      </c>
    </row>
    <row r="87" spans="2:9" x14ac:dyDescent="0.2">
      <c r="B87" s="86" t="s">
        <v>10</v>
      </c>
      <c r="C87" s="87">
        <v>4.4013254135729825E-2</v>
      </c>
      <c r="D87" s="87">
        <v>4.3624532215020793E-2</v>
      </c>
      <c r="E87" s="87">
        <v>1.0089106266811771</v>
      </c>
      <c r="F87" s="92">
        <v>0.31431425529749335</v>
      </c>
      <c r="G87" s="87">
        <v>-4.2043233037427623E-2</v>
      </c>
      <c r="H87" s="87">
        <v>0.13006974130888727</v>
      </c>
      <c r="I87" s="97" t="s">
        <v>2331</v>
      </c>
    </row>
    <row r="88" spans="2:9" x14ac:dyDescent="0.2">
      <c r="B88" s="77" t="s">
        <v>2554</v>
      </c>
      <c r="C88" s="84">
        <v>0.57222892154810023</v>
      </c>
      <c r="D88" s="84">
        <v>4.9360209986354868E-2</v>
      </c>
      <c r="E88" s="84">
        <v>11.592919108453694</v>
      </c>
      <c r="F88" s="95">
        <v>0</v>
      </c>
      <c r="G88" s="84">
        <v>0.47485787681991137</v>
      </c>
      <c r="H88" s="84">
        <v>0.66959996627628915</v>
      </c>
      <c r="I88" s="98" t="s">
        <v>2320</v>
      </c>
    </row>
    <row r="89" spans="2:9" x14ac:dyDescent="0.2">
      <c r="B89" s="77" t="s">
        <v>31</v>
      </c>
      <c r="C89" s="84">
        <v>-6.7859980446702637E-3</v>
      </c>
      <c r="D89" s="84">
        <v>5.438386915351813E-2</v>
      </c>
      <c r="E89" s="84">
        <v>-0.12477961112907085</v>
      </c>
      <c r="F89" s="93">
        <v>0.90083135088742861</v>
      </c>
      <c r="G89" s="84">
        <v>-0.1140670277911614</v>
      </c>
      <c r="H89" s="84">
        <v>0.10049503170182086</v>
      </c>
      <c r="I89" s="98" t="s">
        <v>2331</v>
      </c>
    </row>
    <row r="90" spans="2:9" x14ac:dyDescent="0.2">
      <c r="B90" s="77" t="s">
        <v>28</v>
      </c>
      <c r="C90" s="84">
        <v>1.7464297426470692E-2</v>
      </c>
      <c r="D90" s="84">
        <v>5.1632997252006249E-2</v>
      </c>
      <c r="E90" s="84">
        <v>0.33823907880521309</v>
      </c>
      <c r="F90" s="93">
        <v>0.73556045198265152</v>
      </c>
      <c r="G90" s="84">
        <v>-8.4390189948387956E-2</v>
      </c>
      <c r="H90" s="84">
        <v>0.11931878480132935</v>
      </c>
      <c r="I90" s="98" t="s">
        <v>2331</v>
      </c>
    </row>
    <row r="91" spans="2:9" x14ac:dyDescent="0.2">
      <c r="B91" s="77" t="s">
        <v>1321</v>
      </c>
      <c r="C91" s="84">
        <v>0.22187949686930755</v>
      </c>
      <c r="D91" s="84">
        <v>5.4018220157464991E-2</v>
      </c>
      <c r="E91" s="84">
        <v>4.1074936608892534</v>
      </c>
      <c r="F91" s="95">
        <v>5.9631917803226742E-5</v>
      </c>
      <c r="G91" s="84">
        <v>0.11531976925583713</v>
      </c>
      <c r="H91" s="84">
        <v>0.32843922448277796</v>
      </c>
      <c r="I91" s="98" t="s">
        <v>2320</v>
      </c>
    </row>
    <row r="92" spans="2:9" ht="17" thickBot="1" x14ac:dyDescent="0.25">
      <c r="B92" s="80" t="s">
        <v>16</v>
      </c>
      <c r="C92" s="85">
        <v>-0.3013718456677803</v>
      </c>
      <c r="D92" s="85">
        <v>4.342829750764203E-2</v>
      </c>
      <c r="E92" s="85">
        <v>-6.9395270587051732</v>
      </c>
      <c r="F92" s="96">
        <v>6.1801452844179039E-11</v>
      </c>
      <c r="G92" s="85">
        <v>-0.38704122795474127</v>
      </c>
      <c r="H92" s="85">
        <v>-0.2157024633808193</v>
      </c>
      <c r="I92" s="99" t="s">
        <v>2320</v>
      </c>
    </row>
    <row r="93" spans="2:9" x14ac:dyDescent="0.2">
      <c r="B93" s="100" t="s">
        <v>2324</v>
      </c>
    </row>
    <row r="111" spans="6:6" x14ac:dyDescent="0.2">
      <c r="F111" t="s">
        <v>2336</v>
      </c>
    </row>
    <row r="114" spans="2:13" x14ac:dyDescent="0.2">
      <c r="B114" t="s">
        <v>2337</v>
      </c>
    </row>
    <row r="115" spans="2:13" ht="17" thickBot="1" x14ac:dyDescent="0.25"/>
    <row r="116" spans="2:13" ht="170" x14ac:dyDescent="0.2">
      <c r="B116" s="78" t="s">
        <v>2285</v>
      </c>
      <c r="C116" s="79" t="s">
        <v>2338</v>
      </c>
      <c r="D116" s="79" t="s">
        <v>959</v>
      </c>
      <c r="E116" s="79" t="s">
        <v>2339</v>
      </c>
      <c r="F116" s="79" t="s">
        <v>2282</v>
      </c>
      <c r="G116" s="79" t="s">
        <v>2340</v>
      </c>
      <c r="H116" s="79" t="s">
        <v>2341</v>
      </c>
      <c r="I116" s="79" t="s">
        <v>2342</v>
      </c>
      <c r="J116" s="79" t="s">
        <v>2343</v>
      </c>
      <c r="K116" s="79" t="s">
        <v>2344</v>
      </c>
      <c r="L116" s="79" t="s">
        <v>2345</v>
      </c>
      <c r="M116" s="79" t="s">
        <v>2346</v>
      </c>
    </row>
    <row r="117" spans="2:13" x14ac:dyDescent="0.2">
      <c r="B117" s="86" t="s">
        <v>2347</v>
      </c>
      <c r="C117" s="101">
        <v>1</v>
      </c>
      <c r="D117" s="87">
        <v>1.6575943900000001</v>
      </c>
      <c r="E117" s="87">
        <v>0.8703782327542563</v>
      </c>
      <c r="F117" s="87">
        <v>0.78721615724574379</v>
      </c>
      <c r="G117" s="87">
        <v>1.3250380549667091</v>
      </c>
      <c r="H117" s="87">
        <v>9.56948697534062E-2</v>
      </c>
      <c r="I117" s="87">
        <v>0.68160453333942472</v>
      </c>
      <c r="J117" s="87">
        <v>1.0591519321690879</v>
      </c>
      <c r="K117" s="87">
        <v>0.60176592287754394</v>
      </c>
      <c r="L117" s="87">
        <v>-0.31670295285267425</v>
      </c>
      <c r="M117" s="87">
        <v>2.0574594183611867</v>
      </c>
    </row>
    <row r="118" spans="2:13" x14ac:dyDescent="0.2">
      <c r="B118" s="77" t="s">
        <v>2348</v>
      </c>
      <c r="C118" s="82">
        <v>1</v>
      </c>
      <c r="D118" s="84">
        <v>-5.6032499999999999E-2</v>
      </c>
      <c r="E118" s="84">
        <v>-0.48724764508859097</v>
      </c>
      <c r="F118" s="84">
        <v>0.43121514508859099</v>
      </c>
      <c r="G118" s="84">
        <v>0.72581904202711678</v>
      </c>
      <c r="H118" s="84">
        <v>9.3644131684905735E-2</v>
      </c>
      <c r="I118" s="84">
        <v>-0.6719759300238457</v>
      </c>
      <c r="J118" s="84">
        <v>-0.3025193601533363</v>
      </c>
      <c r="K118" s="84">
        <v>0.60144321530678257</v>
      </c>
      <c r="L118" s="84">
        <v>-1.6736922375101315</v>
      </c>
      <c r="M118" s="84">
        <v>0.69919694733294957</v>
      </c>
    </row>
    <row r="119" spans="2:13" x14ac:dyDescent="0.2">
      <c r="B119" s="77" t="s">
        <v>2349</v>
      </c>
      <c r="C119" s="82">
        <v>1</v>
      </c>
      <c r="D119" s="84">
        <v>-0.41952909999999999</v>
      </c>
      <c r="E119" s="84">
        <v>-7.4018930490312093E-2</v>
      </c>
      <c r="F119" s="84">
        <v>-0.34551016950968788</v>
      </c>
      <c r="G119" s="84">
        <v>-0.58156088231230219</v>
      </c>
      <c r="H119" s="84">
        <v>0.123599609959146</v>
      </c>
      <c r="I119" s="84">
        <v>-0.31783926984959893</v>
      </c>
      <c r="J119" s="84">
        <v>0.16980140886897477</v>
      </c>
      <c r="K119" s="84">
        <v>0.60682912044627013</v>
      </c>
      <c r="L119" s="84">
        <v>-1.2710880970452243</v>
      </c>
      <c r="M119" s="84">
        <v>1.1230502360646002</v>
      </c>
    </row>
    <row r="120" spans="2:13" x14ac:dyDescent="0.2">
      <c r="B120" s="77" t="s">
        <v>2350</v>
      </c>
      <c r="C120" s="82">
        <v>1</v>
      </c>
      <c r="D120" s="84">
        <v>-0.76591260000000005</v>
      </c>
      <c r="E120" s="84">
        <v>-0.91845095199657534</v>
      </c>
      <c r="F120" s="84">
        <v>0.15253835199657528</v>
      </c>
      <c r="G120" s="84">
        <v>0.25675174394861178</v>
      </c>
      <c r="H120" s="84">
        <v>8.1243588050296509E-2</v>
      </c>
      <c r="I120" s="84">
        <v>-1.0787171471385901</v>
      </c>
      <c r="J120" s="84">
        <v>-0.75818475685456066</v>
      </c>
      <c r="K120" s="84">
        <v>0.59963758924772814</v>
      </c>
      <c r="L120" s="84">
        <v>-2.1013336532550277</v>
      </c>
      <c r="M120" s="84">
        <v>0.26443174926187707</v>
      </c>
    </row>
    <row r="121" spans="2:13" x14ac:dyDescent="0.2">
      <c r="B121" s="77" t="s">
        <v>2351</v>
      </c>
      <c r="C121" s="82">
        <v>1</v>
      </c>
      <c r="D121" s="84">
        <v>1.56412383</v>
      </c>
      <c r="E121" s="84">
        <v>1.274323932671739</v>
      </c>
      <c r="F121" s="84">
        <v>0.28979989732826095</v>
      </c>
      <c r="G121" s="84">
        <v>0.48778964805408537</v>
      </c>
      <c r="H121" s="84">
        <v>0.10937513150120436</v>
      </c>
      <c r="I121" s="84">
        <v>1.0585636912850152</v>
      </c>
      <c r="J121" s="84">
        <v>1.4900841740584629</v>
      </c>
      <c r="K121" s="84">
        <v>0.60409240785698226</v>
      </c>
      <c r="L121" s="84">
        <v>8.2653376941485224E-2</v>
      </c>
      <c r="M121" s="84">
        <v>2.4659944884019929</v>
      </c>
    </row>
    <row r="122" spans="2:13" x14ac:dyDescent="0.2">
      <c r="B122" s="77" t="s">
        <v>2352</v>
      </c>
      <c r="C122" s="82">
        <v>1</v>
      </c>
      <c r="D122" s="84">
        <v>6.1671169999999997E-2</v>
      </c>
      <c r="E122" s="84">
        <v>-0.46132599827184062</v>
      </c>
      <c r="F122" s="84">
        <v>0.52299716827184062</v>
      </c>
      <c r="G122" s="84">
        <v>0.8803060559943342</v>
      </c>
      <c r="H122" s="84">
        <v>6.4862707356045435E-2</v>
      </c>
      <c r="I122" s="84">
        <v>-0.5892782411999572</v>
      </c>
      <c r="J122" s="84">
        <v>-0.33337375534372404</v>
      </c>
      <c r="K122" s="84">
        <v>0.59763859367103866</v>
      </c>
      <c r="L122" s="84">
        <v>-1.6402653555339226</v>
      </c>
      <c r="M122" s="84">
        <v>0.71761335899024126</v>
      </c>
    </row>
    <row r="123" spans="2:13" x14ac:dyDescent="0.2">
      <c r="B123" s="77" t="s">
        <v>2353</v>
      </c>
      <c r="C123" s="82">
        <v>1</v>
      </c>
      <c r="D123" s="84">
        <v>0.20014607000000001</v>
      </c>
      <c r="E123" s="84">
        <v>-5.980561671192397E-2</v>
      </c>
      <c r="F123" s="84">
        <v>0.25995168671192398</v>
      </c>
      <c r="G123" s="84">
        <v>0.43754929846867718</v>
      </c>
      <c r="H123" s="84">
        <v>6.5102694399053654E-2</v>
      </c>
      <c r="I123" s="84">
        <v>-0.18823127312643781</v>
      </c>
      <c r="J123" s="84">
        <v>6.8620039702589869E-2</v>
      </c>
      <c r="K123" s="84">
        <v>0.59766468747748303</v>
      </c>
      <c r="L123" s="84">
        <v>-1.2387964482524807</v>
      </c>
      <c r="M123" s="84">
        <v>1.119185214828633</v>
      </c>
    </row>
    <row r="124" spans="2:13" x14ac:dyDescent="0.2">
      <c r="B124" s="77" t="s">
        <v>2354</v>
      </c>
      <c r="C124" s="82">
        <v>1</v>
      </c>
      <c r="D124" s="84">
        <v>-0.91457690000000003</v>
      </c>
      <c r="E124" s="84">
        <v>-0.35363932442259727</v>
      </c>
      <c r="F124" s="84">
        <v>-0.56093757557740276</v>
      </c>
      <c r="G124" s="84">
        <v>-0.94416714806934521</v>
      </c>
      <c r="H124" s="84">
        <v>0.14360751453438059</v>
      </c>
      <c r="I124" s="84">
        <v>-0.63692851069017442</v>
      </c>
      <c r="J124" s="84">
        <v>-7.0350138155020114E-2</v>
      </c>
      <c r="K124" s="84">
        <v>0.6112183211179808</v>
      </c>
      <c r="L124" s="84">
        <v>-1.5593669033919682</v>
      </c>
      <c r="M124" s="84">
        <v>0.85208825454677362</v>
      </c>
    </row>
    <row r="125" spans="2:13" x14ac:dyDescent="0.2">
      <c r="B125" s="77" t="s">
        <v>2355</v>
      </c>
      <c r="C125" s="82">
        <v>1</v>
      </c>
      <c r="D125" s="84">
        <v>-0.74494510000000003</v>
      </c>
      <c r="E125" s="84">
        <v>-0.99752512010004935</v>
      </c>
      <c r="F125" s="84">
        <v>0.25258002010004932</v>
      </c>
      <c r="G125" s="84">
        <v>0.42514134837853151</v>
      </c>
      <c r="H125" s="84">
        <v>7.5873047312648489E-2</v>
      </c>
      <c r="I125" s="84">
        <v>-1.1471970498909918</v>
      </c>
      <c r="J125" s="84">
        <v>-0.84785319030910677</v>
      </c>
      <c r="K125" s="84">
        <v>0.59893358325280799</v>
      </c>
      <c r="L125" s="84">
        <v>-2.1790190549971098</v>
      </c>
      <c r="M125" s="84">
        <v>0.18396881479701122</v>
      </c>
    </row>
    <row r="126" spans="2:13" x14ac:dyDescent="0.2">
      <c r="B126" s="77" t="s">
        <v>2356</v>
      </c>
      <c r="C126" s="82">
        <v>1</v>
      </c>
      <c r="D126" s="84">
        <v>-1.0184329999999999</v>
      </c>
      <c r="E126" s="84">
        <v>-1.0509121135485666</v>
      </c>
      <c r="F126" s="84">
        <v>3.2479113548566696E-2</v>
      </c>
      <c r="G126" s="84">
        <v>5.4668671428197348E-2</v>
      </c>
      <c r="H126" s="84">
        <v>7.7832206539817608E-2</v>
      </c>
      <c r="I126" s="84">
        <v>-1.2044488036553802</v>
      </c>
      <c r="J126" s="84">
        <v>-0.89737542344175303</v>
      </c>
      <c r="K126" s="84">
        <v>0.59918492155126668</v>
      </c>
      <c r="L126" s="84">
        <v>-2.2329018541301631</v>
      </c>
      <c r="M126" s="84">
        <v>0.13107762703303005</v>
      </c>
    </row>
    <row r="127" spans="2:13" x14ac:dyDescent="0.2">
      <c r="B127" s="77" t="s">
        <v>2357</v>
      </c>
      <c r="C127" s="82">
        <v>1</v>
      </c>
      <c r="D127" s="84">
        <v>-0.78648759999999995</v>
      </c>
      <c r="E127" s="84">
        <v>0.10579316062583147</v>
      </c>
      <c r="F127" s="84">
        <v>-0.89228076062583139</v>
      </c>
      <c r="G127" s="84">
        <v>-1.5018822373773879</v>
      </c>
      <c r="H127" s="84">
        <v>6.6527800291985725E-2</v>
      </c>
      <c r="I127" s="84">
        <v>-2.5443749016362177E-2</v>
      </c>
      <c r="J127" s="84">
        <v>0.23703007026802511</v>
      </c>
      <c r="K127" s="84">
        <v>0.59782160052245614</v>
      </c>
      <c r="L127" s="84">
        <v>-1.0735072074244918</v>
      </c>
      <c r="M127" s="84">
        <v>1.2850935286761549</v>
      </c>
    </row>
    <row r="128" spans="2:13" x14ac:dyDescent="0.2">
      <c r="B128" s="77" t="s">
        <v>2358</v>
      </c>
      <c r="C128" s="82">
        <v>1</v>
      </c>
      <c r="D128" s="84">
        <v>-0.47145720000000002</v>
      </c>
      <c r="E128" s="84">
        <v>-0.27094956572125789</v>
      </c>
      <c r="F128" s="84">
        <v>-0.20050763427874213</v>
      </c>
      <c r="G128" s="84">
        <v>-0.33749338512083388</v>
      </c>
      <c r="H128" s="84">
        <v>0.10886667384276544</v>
      </c>
      <c r="I128" s="84">
        <v>-0.48570679165452385</v>
      </c>
      <c r="J128" s="84">
        <v>-5.619233978799193E-2</v>
      </c>
      <c r="K128" s="84">
        <v>0.60400055506028127</v>
      </c>
      <c r="L128" s="84">
        <v>-1.462438926866269</v>
      </c>
      <c r="M128" s="84">
        <v>0.92053979542375308</v>
      </c>
    </row>
    <row r="129" spans="2:13" x14ac:dyDescent="0.2">
      <c r="B129" s="77" t="s">
        <v>2359</v>
      </c>
      <c r="C129" s="82">
        <v>1</v>
      </c>
      <c r="D129" s="84">
        <v>-0.3451959</v>
      </c>
      <c r="E129" s="84">
        <v>-0.38792793230996303</v>
      </c>
      <c r="F129" s="84">
        <v>4.2732032309963031E-2</v>
      </c>
      <c r="G129" s="84">
        <v>7.1926329834071906E-2</v>
      </c>
      <c r="H129" s="84">
        <v>8.0481489241757062E-2</v>
      </c>
      <c r="I129" s="84">
        <v>-0.54669076356446378</v>
      </c>
      <c r="J129" s="84">
        <v>-0.22916510105546234</v>
      </c>
      <c r="K129" s="84">
        <v>0.59953480962335448</v>
      </c>
      <c r="L129" s="84">
        <v>-1.5706078840378765</v>
      </c>
      <c r="M129" s="84">
        <v>0.79475201941795037</v>
      </c>
    </row>
    <row r="130" spans="2:13" x14ac:dyDescent="0.2">
      <c r="B130" s="77" t="s">
        <v>2360</v>
      </c>
      <c r="C130" s="82">
        <v>1</v>
      </c>
      <c r="D130" s="84">
        <v>-4.2185E-2</v>
      </c>
      <c r="E130" s="84">
        <v>0.20413291831785074</v>
      </c>
      <c r="F130" s="84">
        <v>-0.24631791831785074</v>
      </c>
      <c r="G130" s="84">
        <v>-0.41460101191679177</v>
      </c>
      <c r="H130" s="84">
        <v>7.2804879540529305E-2</v>
      </c>
      <c r="I130" s="84">
        <v>6.0513448624934352E-2</v>
      </c>
      <c r="J130" s="84">
        <v>0.34775238801076713</v>
      </c>
      <c r="K130" s="84">
        <v>0.59855264457226465</v>
      </c>
      <c r="L130" s="84">
        <v>-0.97660955305601715</v>
      </c>
      <c r="M130" s="84">
        <v>1.3848753896917185</v>
      </c>
    </row>
    <row r="131" spans="2:13" x14ac:dyDescent="0.2">
      <c r="B131" s="77" t="s">
        <v>2361</v>
      </c>
      <c r="C131" s="82">
        <v>1</v>
      </c>
      <c r="D131" s="84">
        <v>3.0514320000000001E-2</v>
      </c>
      <c r="E131" s="84">
        <v>-2.3455540228473112E-2</v>
      </c>
      <c r="F131" s="84">
        <v>5.396986022847311E-2</v>
      </c>
      <c r="G131" s="84">
        <v>9.084178210234238E-2</v>
      </c>
      <c r="H131" s="84">
        <v>6.4490550427330665E-2</v>
      </c>
      <c r="I131" s="84">
        <v>-0.15067364306760289</v>
      </c>
      <c r="J131" s="84">
        <v>0.10376256261065665</v>
      </c>
      <c r="K131" s="84">
        <v>0.59759831737878988</v>
      </c>
      <c r="L131" s="84">
        <v>-1.2023154459514482</v>
      </c>
      <c r="M131" s="84">
        <v>1.1554043654945021</v>
      </c>
    </row>
    <row r="132" spans="2:13" x14ac:dyDescent="0.2">
      <c r="B132" s="77" t="s">
        <v>2362</v>
      </c>
      <c r="C132" s="82">
        <v>1</v>
      </c>
      <c r="D132" s="84">
        <v>-0.83653820000000001</v>
      </c>
      <c r="E132" s="84">
        <v>-1.2114629478398611</v>
      </c>
      <c r="F132" s="84">
        <v>0.37492474783986107</v>
      </c>
      <c r="G132" s="84">
        <v>0.6310713443366629</v>
      </c>
      <c r="H132" s="84">
        <v>9.9013972652413559E-2</v>
      </c>
      <c r="I132" s="84">
        <v>-1.4067841177157392</v>
      </c>
      <c r="J132" s="84">
        <v>-1.016141777963983</v>
      </c>
      <c r="K132" s="84">
        <v>0.60230265201139011</v>
      </c>
      <c r="L132" s="84">
        <v>-2.3996029189850443</v>
      </c>
      <c r="M132" s="84">
        <v>-2.3322976694678088E-2</v>
      </c>
    </row>
    <row r="133" spans="2:13" x14ac:dyDescent="0.2">
      <c r="B133" s="77" t="s">
        <v>2363</v>
      </c>
      <c r="C133" s="82">
        <v>1</v>
      </c>
      <c r="D133" s="84">
        <v>-0.94227179999999999</v>
      </c>
      <c r="E133" s="84">
        <v>-1.1957557752749151</v>
      </c>
      <c r="F133" s="84">
        <v>0.25348397527491506</v>
      </c>
      <c r="G133" s="84">
        <v>0.42666288092795468</v>
      </c>
      <c r="H133" s="84">
        <v>9.0661787915594649E-2</v>
      </c>
      <c r="I133" s="84">
        <v>-1.374600901920594</v>
      </c>
      <c r="J133" s="84">
        <v>-1.0169106486292361</v>
      </c>
      <c r="K133" s="84">
        <v>0.60098608771550865</v>
      </c>
      <c r="L133" s="84">
        <v>-2.3812986091514912</v>
      </c>
      <c r="M133" s="84">
        <v>-1.0212941398338726E-2</v>
      </c>
    </row>
    <row r="134" spans="2:13" x14ac:dyDescent="0.2">
      <c r="B134" s="77" t="s">
        <v>2364</v>
      </c>
      <c r="C134" s="82">
        <v>1</v>
      </c>
      <c r="D134" s="84">
        <v>0.50825271999999999</v>
      </c>
      <c r="E134" s="84">
        <v>0.11156048669727647</v>
      </c>
      <c r="F134" s="84">
        <v>0.39669223330272352</v>
      </c>
      <c r="G134" s="84">
        <v>0.66771026026051838</v>
      </c>
      <c r="H134" s="84">
        <v>5.9018848895480487E-2</v>
      </c>
      <c r="I134" s="84">
        <v>-4.8637946661268805E-3</v>
      </c>
      <c r="J134" s="84">
        <v>0.22798476806067983</v>
      </c>
      <c r="K134" s="84">
        <v>0.59703261415477826</v>
      </c>
      <c r="L134" s="84">
        <v>-1.066183477380731</v>
      </c>
      <c r="M134" s="84">
        <v>1.2893044507752842</v>
      </c>
    </row>
    <row r="135" spans="2:13" x14ac:dyDescent="0.2">
      <c r="B135" s="77" t="s">
        <v>2365</v>
      </c>
      <c r="C135" s="82">
        <v>1</v>
      </c>
      <c r="D135" s="84">
        <v>1.4118014400000001</v>
      </c>
      <c r="E135" s="84">
        <v>0.92737627183308458</v>
      </c>
      <c r="F135" s="84">
        <v>0.4844251681669155</v>
      </c>
      <c r="G135" s="84">
        <v>0.81538187027382825</v>
      </c>
      <c r="H135" s="84">
        <v>8.9342172628740987E-2</v>
      </c>
      <c r="I135" s="84">
        <v>0.7511343010320779</v>
      </c>
      <c r="J135" s="84">
        <v>1.1036182426340913</v>
      </c>
      <c r="K135" s="84">
        <v>0.60078843335201171</v>
      </c>
      <c r="L135" s="84">
        <v>-0.25777665665463501</v>
      </c>
      <c r="M135" s="84">
        <v>2.1125292003208043</v>
      </c>
    </row>
    <row r="136" spans="2:13" x14ac:dyDescent="0.2">
      <c r="B136" s="77" t="s">
        <v>2366</v>
      </c>
      <c r="C136" s="82">
        <v>1</v>
      </c>
      <c r="D136" s="84">
        <v>0.10079812</v>
      </c>
      <c r="E136" s="84">
        <v>0.15006152103148537</v>
      </c>
      <c r="F136" s="84">
        <v>-4.9263401031485368E-2</v>
      </c>
      <c r="G136" s="84">
        <v>-8.2919894978003214E-2</v>
      </c>
      <c r="H136" s="84">
        <v>8.8744432984808969E-2</v>
      </c>
      <c r="I136" s="84">
        <v>-2.5001311074179272E-2</v>
      </c>
      <c r="J136" s="84">
        <v>0.32512435313715005</v>
      </c>
      <c r="K136" s="84">
        <v>0.60069983537981431</v>
      </c>
      <c r="L136" s="84">
        <v>-1.0349166335418598</v>
      </c>
      <c r="M136" s="84">
        <v>1.3350396756048304</v>
      </c>
    </row>
    <row r="137" spans="2:13" x14ac:dyDescent="0.2">
      <c r="B137" s="77" t="s">
        <v>2367</v>
      </c>
      <c r="C137" s="82">
        <v>1</v>
      </c>
      <c r="D137" s="84">
        <v>0.33340427</v>
      </c>
      <c r="E137" s="84">
        <v>0.47019964291710908</v>
      </c>
      <c r="F137" s="84">
        <v>-0.13679537291710908</v>
      </c>
      <c r="G137" s="84">
        <v>-0.2302532451731025</v>
      </c>
      <c r="H137" s="84">
        <v>6.5017532803060843E-2</v>
      </c>
      <c r="I137" s="84">
        <v>0.34194198160583389</v>
      </c>
      <c r="J137" s="84">
        <v>0.59845730422838428</v>
      </c>
      <c r="K137" s="84">
        <v>0.59765541695138835</v>
      </c>
      <c r="L137" s="84">
        <v>-0.70877290100248191</v>
      </c>
      <c r="M137" s="84">
        <v>1.6491721868367002</v>
      </c>
    </row>
    <row r="138" spans="2:13" x14ac:dyDescent="0.2">
      <c r="B138" s="77" t="s">
        <v>2368</v>
      </c>
      <c r="C138" s="82">
        <v>1</v>
      </c>
      <c r="D138" s="84">
        <v>-0.65839829999999999</v>
      </c>
      <c r="E138" s="84">
        <v>-0.59668296870190762</v>
      </c>
      <c r="F138" s="84">
        <v>-6.1715331298092369E-2</v>
      </c>
      <c r="G138" s="84">
        <v>-0.10387891787048621</v>
      </c>
      <c r="H138" s="84">
        <v>0.12540470206166618</v>
      </c>
      <c r="I138" s="84">
        <v>-0.84406414590814816</v>
      </c>
      <c r="J138" s="84">
        <v>-0.34930179149566709</v>
      </c>
      <c r="K138" s="84">
        <v>0.60719935535103797</v>
      </c>
      <c r="L138" s="84">
        <v>-1.7944824838408726</v>
      </c>
      <c r="M138" s="84">
        <v>0.60111654643705748</v>
      </c>
    </row>
    <row r="139" spans="2:13" x14ac:dyDescent="0.2">
      <c r="B139" s="77" t="s">
        <v>2369</v>
      </c>
      <c r="C139" s="82">
        <v>1</v>
      </c>
      <c r="D139" s="84">
        <v>0.87521119999999997</v>
      </c>
      <c r="E139" s="84">
        <v>1.0146209276681286</v>
      </c>
      <c r="F139" s="84">
        <v>-0.13940972766812865</v>
      </c>
      <c r="G139" s="84">
        <v>-0.2346537132051662</v>
      </c>
      <c r="H139" s="84">
        <v>0.14628177927237077</v>
      </c>
      <c r="I139" s="84">
        <v>0.72605631912236746</v>
      </c>
      <c r="J139" s="84">
        <v>1.3031855362138898</v>
      </c>
      <c r="K139" s="84">
        <v>0.61185216906261874</v>
      </c>
      <c r="L139" s="84">
        <v>-0.19235701949427209</v>
      </c>
      <c r="M139" s="84">
        <v>2.2215988748305291</v>
      </c>
    </row>
    <row r="140" spans="2:13" x14ac:dyDescent="0.2">
      <c r="B140" s="77" t="s">
        <v>2370</v>
      </c>
      <c r="C140" s="82">
        <v>1</v>
      </c>
      <c r="D140" s="84">
        <v>8.2442409999999994E-2</v>
      </c>
      <c r="E140" s="84">
        <v>0.28577682265316001</v>
      </c>
      <c r="F140" s="84">
        <v>-0.20333441265316002</v>
      </c>
      <c r="G140" s="84">
        <v>-0.34225140346761862</v>
      </c>
      <c r="H140" s="84">
        <v>0.11960690095964793</v>
      </c>
      <c r="I140" s="84">
        <v>4.9832751378718038E-2</v>
      </c>
      <c r="J140" s="84">
        <v>0.52172089392760201</v>
      </c>
      <c r="K140" s="84">
        <v>0.60602848827155953</v>
      </c>
      <c r="L140" s="84">
        <v>-0.90971296668038049</v>
      </c>
      <c r="M140" s="84">
        <v>1.4812666119867006</v>
      </c>
    </row>
    <row r="141" spans="2:13" x14ac:dyDescent="0.2">
      <c r="B141" s="77" t="s">
        <v>2371</v>
      </c>
      <c r="C141" s="82">
        <v>1</v>
      </c>
      <c r="D141" s="84">
        <v>-0.20672399999999999</v>
      </c>
      <c r="E141" s="84">
        <v>-6.6276279617590597E-2</v>
      </c>
      <c r="F141" s="84">
        <v>-0.14044772038240938</v>
      </c>
      <c r="G141" s="84">
        <v>-0.23640085702905855</v>
      </c>
      <c r="H141" s="84">
        <v>5.6433017974443063E-2</v>
      </c>
      <c r="I141" s="84">
        <v>-0.17759958879425747</v>
      </c>
      <c r="J141" s="84">
        <v>4.504702955907626E-2</v>
      </c>
      <c r="K141" s="84">
        <v>0.59678254277185805</v>
      </c>
      <c r="L141" s="84">
        <v>-1.2435269372080795</v>
      </c>
      <c r="M141" s="84">
        <v>1.1109743779728982</v>
      </c>
    </row>
    <row r="142" spans="2:13" x14ac:dyDescent="0.2">
      <c r="B142" s="77" t="s">
        <v>2372</v>
      </c>
      <c r="C142" s="82">
        <v>1</v>
      </c>
      <c r="D142" s="84">
        <v>-0.54415650000000004</v>
      </c>
      <c r="E142" s="84">
        <v>-0.28901790514336534</v>
      </c>
      <c r="F142" s="84">
        <v>-0.2551385948566347</v>
      </c>
      <c r="G142" s="84">
        <v>-0.42944792782021152</v>
      </c>
      <c r="H142" s="84">
        <v>9.9023532917253687E-2</v>
      </c>
      <c r="I142" s="84">
        <v>-0.48435793419702278</v>
      </c>
      <c r="J142" s="84">
        <v>-9.3677876089707901E-2</v>
      </c>
      <c r="K142" s="84">
        <v>0.60230422372000281</v>
      </c>
      <c r="L142" s="84">
        <v>-1.477160976739492</v>
      </c>
      <c r="M142" s="84">
        <v>0.89912516645276119</v>
      </c>
    </row>
    <row r="143" spans="2:13" x14ac:dyDescent="0.2">
      <c r="B143" s="77" t="s">
        <v>2373</v>
      </c>
      <c r="C143" s="82">
        <v>1</v>
      </c>
      <c r="D143" s="84">
        <v>0.86828746000000001</v>
      </c>
      <c r="E143" s="84">
        <v>0.95987242857996469</v>
      </c>
      <c r="F143" s="84">
        <v>-9.1584968579964676E-2</v>
      </c>
      <c r="G143" s="84">
        <v>-0.15415533270552631</v>
      </c>
      <c r="H143" s="84">
        <v>7.2793022106066904E-2</v>
      </c>
      <c r="I143" s="84">
        <v>0.81627634960563966</v>
      </c>
      <c r="J143" s="84">
        <v>1.1034685075542898</v>
      </c>
      <c r="K143" s="84">
        <v>0.59855120241034943</v>
      </c>
      <c r="L143" s="84">
        <v>-0.22086719789489662</v>
      </c>
      <c r="M143" s="84">
        <v>2.140612055054826</v>
      </c>
    </row>
    <row r="144" spans="2:13" x14ac:dyDescent="0.2">
      <c r="B144" s="77" t="s">
        <v>2374</v>
      </c>
      <c r="C144" s="82">
        <v>1</v>
      </c>
      <c r="D144" s="84">
        <v>0.87983383000000004</v>
      </c>
      <c r="E144" s="84">
        <v>0.76429586879160927</v>
      </c>
      <c r="F144" s="84">
        <v>0.11553796120839077</v>
      </c>
      <c r="G144" s="84">
        <v>0.19447288268321794</v>
      </c>
      <c r="H144" s="84">
        <v>9.315845956760023E-2</v>
      </c>
      <c r="I144" s="84">
        <v>0.580525651122893</v>
      </c>
      <c r="J144" s="84">
        <v>0.94806608646032553</v>
      </c>
      <c r="K144" s="84">
        <v>0.60136778798714274</v>
      </c>
      <c r="L144" s="84">
        <v>-0.42199993097049138</v>
      </c>
      <c r="M144" s="84">
        <v>1.9505916685537099</v>
      </c>
    </row>
    <row r="145" spans="2:13" x14ac:dyDescent="0.2">
      <c r="B145" s="77" t="s">
        <v>2375</v>
      </c>
      <c r="C145" s="82">
        <v>1</v>
      </c>
      <c r="D145" s="84">
        <v>1.3844876699999999</v>
      </c>
      <c r="E145" s="84">
        <v>0.86377421627171658</v>
      </c>
      <c r="F145" s="84">
        <v>0.52071345372828337</v>
      </c>
      <c r="G145" s="84">
        <v>0.87646211980343913</v>
      </c>
      <c r="H145" s="84">
        <v>9.873198015775525E-2</v>
      </c>
      <c r="I145" s="84">
        <v>0.66900932246958256</v>
      </c>
      <c r="J145" s="84">
        <v>1.0585391100738506</v>
      </c>
      <c r="K145" s="84">
        <v>0.60225635882522</v>
      </c>
      <c r="L145" s="84">
        <v>-0.32427443403219702</v>
      </c>
      <c r="M145" s="84">
        <v>2.0518228665756304</v>
      </c>
    </row>
    <row r="146" spans="2:13" x14ac:dyDescent="0.2">
      <c r="B146" s="77" t="s">
        <v>2376</v>
      </c>
      <c r="C146" s="82">
        <v>1</v>
      </c>
      <c r="D146" s="84">
        <v>0.22437918000000001</v>
      </c>
      <c r="E146" s="84">
        <v>0.34281766618259524</v>
      </c>
      <c r="F146" s="84">
        <v>-0.11843848618259523</v>
      </c>
      <c r="G146" s="84">
        <v>-0.19935503091509485</v>
      </c>
      <c r="H146" s="84">
        <v>6.9232261531907743E-2</v>
      </c>
      <c r="I146" s="84">
        <v>0.20624576674941617</v>
      </c>
      <c r="J146" s="84">
        <v>0.47938956561577428</v>
      </c>
      <c r="K146" s="84">
        <v>0.5981286014532019</v>
      </c>
      <c r="L146" s="84">
        <v>-0.83708831115033644</v>
      </c>
      <c r="M146" s="84">
        <v>1.5227236435155269</v>
      </c>
    </row>
    <row r="147" spans="2:13" x14ac:dyDescent="0.2">
      <c r="B147" s="77" t="s">
        <v>2377</v>
      </c>
      <c r="C147" s="82">
        <v>1</v>
      </c>
      <c r="D147" s="84">
        <v>0.67442259999999998</v>
      </c>
      <c r="E147" s="84">
        <v>0.56980586957876422</v>
      </c>
      <c r="F147" s="84">
        <v>0.10461673042123576</v>
      </c>
      <c r="G147" s="84">
        <v>0.17609032502499522</v>
      </c>
      <c r="H147" s="84">
        <v>9.845739482914409E-2</v>
      </c>
      <c r="I147" s="84">
        <v>0.37558264001025665</v>
      </c>
      <c r="J147" s="84">
        <v>0.7640290991472718</v>
      </c>
      <c r="K147" s="84">
        <v>0.60221140510296112</v>
      </c>
      <c r="L147" s="84">
        <v>-0.61815410219436573</v>
      </c>
      <c r="M147" s="84">
        <v>1.7577658413518942</v>
      </c>
    </row>
    <row r="148" spans="2:13" x14ac:dyDescent="0.2">
      <c r="B148" s="77" t="s">
        <v>2378</v>
      </c>
      <c r="C148" s="82">
        <v>1</v>
      </c>
      <c r="D148" s="84">
        <v>0.99291487</v>
      </c>
      <c r="E148" s="84">
        <v>1.1094370482510434</v>
      </c>
      <c r="F148" s="84">
        <v>-0.11652217825104338</v>
      </c>
      <c r="G148" s="84">
        <v>-0.19612951158222872</v>
      </c>
      <c r="H148" s="84">
        <v>9.6493254469979625E-2</v>
      </c>
      <c r="I148" s="84">
        <v>0.9190884050916599</v>
      </c>
      <c r="J148" s="84">
        <v>1.2997856914104269</v>
      </c>
      <c r="K148" s="84">
        <v>0.60189340085911314</v>
      </c>
      <c r="L148" s="84">
        <v>-7.7895608414228823E-2</v>
      </c>
      <c r="M148" s="84">
        <v>2.2967697049163158</v>
      </c>
    </row>
    <row r="149" spans="2:13" x14ac:dyDescent="0.2">
      <c r="B149" s="77" t="s">
        <v>2379</v>
      </c>
      <c r="C149" s="82">
        <v>1</v>
      </c>
      <c r="D149" s="84">
        <v>-0.92842440000000004</v>
      </c>
      <c r="E149" s="84">
        <v>-0.95173760946775343</v>
      </c>
      <c r="F149" s="84">
        <v>2.3313209467753393E-2</v>
      </c>
      <c r="G149" s="84">
        <v>3.9240670359539216E-2</v>
      </c>
      <c r="H149" s="84">
        <v>6.8329174666987971E-2</v>
      </c>
      <c r="I149" s="84">
        <v>-1.0865280231345258</v>
      </c>
      <c r="J149" s="84">
        <v>-0.81694719580098119</v>
      </c>
      <c r="K149" s="84">
        <v>0.59802474359361801</v>
      </c>
      <c r="L149" s="84">
        <v>-2.1314387102757735</v>
      </c>
      <c r="M149" s="84">
        <v>0.22796349134026661</v>
      </c>
    </row>
    <row r="150" spans="2:13" x14ac:dyDescent="0.2">
      <c r="B150" s="77" t="s">
        <v>2380</v>
      </c>
      <c r="C150" s="82">
        <v>1</v>
      </c>
      <c r="D150" s="84">
        <v>1.72683184</v>
      </c>
      <c r="E150" s="84">
        <v>1.2789908858612562</v>
      </c>
      <c r="F150" s="84">
        <v>0.44784095413874381</v>
      </c>
      <c r="G150" s="84">
        <v>0.7538035155205709</v>
      </c>
      <c r="H150" s="84">
        <v>9.4584751377548931E-2</v>
      </c>
      <c r="I150" s="84">
        <v>1.092407075550605</v>
      </c>
      <c r="J150" s="84">
        <v>1.4655746961719074</v>
      </c>
      <c r="K150" s="84">
        <v>0.60159038641977447</v>
      </c>
      <c r="L150" s="84">
        <v>9.2255974475720315E-2</v>
      </c>
      <c r="M150" s="84">
        <v>2.4657257972467921</v>
      </c>
    </row>
    <row r="151" spans="2:13" x14ac:dyDescent="0.2">
      <c r="B151" s="77" t="s">
        <v>2381</v>
      </c>
      <c r="C151" s="82">
        <v>1</v>
      </c>
      <c r="D151" s="84">
        <v>1.8068153199999999</v>
      </c>
      <c r="E151" s="84">
        <v>1.0057384769371853</v>
      </c>
      <c r="F151" s="84">
        <v>0.80107684306281457</v>
      </c>
      <c r="G151" s="84">
        <v>1.3483682877198242</v>
      </c>
      <c r="H151" s="84">
        <v>9.6246544838507336E-2</v>
      </c>
      <c r="I151" s="84">
        <v>0.81587650866365835</v>
      </c>
      <c r="J151" s="84">
        <v>1.1956004452107123</v>
      </c>
      <c r="K151" s="84">
        <v>0.60185389857746341</v>
      </c>
      <c r="L151" s="84">
        <v>-0.18151625505081248</v>
      </c>
      <c r="M151" s="84">
        <v>2.1929932089251833</v>
      </c>
    </row>
    <row r="152" spans="2:13" x14ac:dyDescent="0.2">
      <c r="B152" s="77" t="s">
        <v>2382</v>
      </c>
      <c r="C152" s="82">
        <v>1</v>
      </c>
      <c r="D152" s="84">
        <v>-0.51299969999999995</v>
      </c>
      <c r="E152" s="84">
        <v>-0.14037279420968773</v>
      </c>
      <c r="F152" s="84">
        <v>-0.37262690579031221</v>
      </c>
      <c r="G152" s="84">
        <v>-0.62720362880271396</v>
      </c>
      <c r="H152" s="84">
        <v>9.2913891609478924E-2</v>
      </c>
      <c r="I152" s="84">
        <v>-0.32366056179166625</v>
      </c>
      <c r="J152" s="84">
        <v>4.2914973372290777E-2</v>
      </c>
      <c r="K152" s="84">
        <v>0.60132995027152836</v>
      </c>
      <c r="L152" s="84">
        <v>-1.3265939529218311</v>
      </c>
      <c r="M152" s="84">
        <v>1.0458483645024557</v>
      </c>
    </row>
    <row r="153" spans="2:13" x14ac:dyDescent="0.2">
      <c r="B153" s="77" t="s">
        <v>2383</v>
      </c>
      <c r="C153" s="82">
        <v>1</v>
      </c>
      <c r="D153" s="84">
        <v>-5.3352366</v>
      </c>
      <c r="E153" s="84">
        <v>-3.0149037879747667</v>
      </c>
      <c r="F153" s="84">
        <v>-2.3203328120252333</v>
      </c>
      <c r="G153" s="84">
        <v>-3.9055718659005874</v>
      </c>
      <c r="H153" s="84">
        <v>0.39018236417715052</v>
      </c>
      <c r="I153" s="84">
        <v>-3.7846019810121634</v>
      </c>
      <c r="J153" s="84">
        <v>-2.2452055949373699</v>
      </c>
      <c r="K153" s="84">
        <v>0.71077914653879049</v>
      </c>
      <c r="L153" s="84">
        <v>-4.4170312928744559</v>
      </c>
      <c r="M153" s="84">
        <v>-1.6127762830750774</v>
      </c>
    </row>
    <row r="154" spans="2:13" x14ac:dyDescent="0.2">
      <c r="B154" s="77" t="s">
        <v>2384</v>
      </c>
      <c r="C154" s="82">
        <v>1</v>
      </c>
      <c r="D154" s="84">
        <v>0.19126236999999999</v>
      </c>
      <c r="E154" s="84">
        <v>0.43581898079864073</v>
      </c>
      <c r="F154" s="84">
        <v>-0.24455661079864074</v>
      </c>
      <c r="G154" s="84">
        <v>-0.41163638845477141</v>
      </c>
      <c r="H154" s="84">
        <v>0.11105952396841397</v>
      </c>
      <c r="I154" s="84">
        <v>0.21673600123252429</v>
      </c>
      <c r="J154" s="84">
        <v>0.65490196036475723</v>
      </c>
      <c r="K154" s="84">
        <v>0.60439964899363696</v>
      </c>
      <c r="L154" s="84">
        <v>-0.75645765805945664</v>
      </c>
      <c r="M154" s="84">
        <v>1.6280956196567382</v>
      </c>
    </row>
    <row r="155" spans="2:13" x14ac:dyDescent="0.2">
      <c r="B155" s="77" t="s">
        <v>2385</v>
      </c>
      <c r="C155" s="82">
        <v>1</v>
      </c>
      <c r="D155" s="84">
        <v>1.73029371</v>
      </c>
      <c r="E155" s="84">
        <v>1.0213324998124573</v>
      </c>
      <c r="F155" s="84">
        <v>0.70896121018754266</v>
      </c>
      <c r="G155" s="84">
        <v>1.1933197436907979</v>
      </c>
      <c r="H155" s="84">
        <v>0.15990512120934661</v>
      </c>
      <c r="I155" s="84">
        <v>0.70589363288207041</v>
      </c>
      <c r="J155" s="84">
        <v>1.3367713667428442</v>
      </c>
      <c r="K155" s="84">
        <v>0.61525146536072273</v>
      </c>
      <c r="L155" s="84">
        <v>-0.19235111233756297</v>
      </c>
      <c r="M155" s="84">
        <v>2.2350161119624774</v>
      </c>
    </row>
    <row r="156" spans="2:13" x14ac:dyDescent="0.2">
      <c r="B156" s="77" t="s">
        <v>2386</v>
      </c>
      <c r="C156" s="82">
        <v>1</v>
      </c>
      <c r="D156" s="84">
        <v>1.9241585699999999</v>
      </c>
      <c r="E156" s="84">
        <v>0.98538225028959736</v>
      </c>
      <c r="F156" s="84">
        <v>0.93877631971040254</v>
      </c>
      <c r="G156" s="84">
        <v>1.580143315490369</v>
      </c>
      <c r="H156" s="84">
        <v>8.8419473462949871E-2</v>
      </c>
      <c r="I156" s="84">
        <v>0.81096045370923819</v>
      </c>
      <c r="J156" s="84">
        <v>1.1598040468699564</v>
      </c>
      <c r="K156" s="84">
        <v>0.60065191344655355</v>
      </c>
      <c r="L156" s="84">
        <v>-0.19950137047385741</v>
      </c>
      <c r="M156" s="84">
        <v>2.170265871053052</v>
      </c>
    </row>
    <row r="157" spans="2:13" x14ac:dyDescent="0.2">
      <c r="B157" s="77" t="s">
        <v>2387</v>
      </c>
      <c r="C157" s="82">
        <v>1</v>
      </c>
      <c r="D157" s="84">
        <v>-0.61685579999999995</v>
      </c>
      <c r="E157" s="84">
        <v>6.5164688151436695E-2</v>
      </c>
      <c r="F157" s="84">
        <v>-0.68202048815143668</v>
      </c>
      <c r="G157" s="84">
        <v>-1.1479732634419466</v>
      </c>
      <c r="H157" s="84">
        <v>9.8694641948279052E-2</v>
      </c>
      <c r="I157" s="84">
        <v>-0.12952654995786334</v>
      </c>
      <c r="J157" s="84">
        <v>0.25985592626073672</v>
      </c>
      <c r="K157" s="84">
        <v>0.60225023884498363</v>
      </c>
      <c r="L157" s="84">
        <v>-1.1228718894957865</v>
      </c>
      <c r="M157" s="84">
        <v>1.25320126579866</v>
      </c>
    </row>
    <row r="158" spans="2:13" x14ac:dyDescent="0.2">
      <c r="B158" s="77" t="s">
        <v>2388</v>
      </c>
      <c r="C158" s="82">
        <v>1</v>
      </c>
      <c r="D158" s="84">
        <v>-0.80379690000000004</v>
      </c>
      <c r="E158" s="84">
        <v>-0.85309941954818935</v>
      </c>
      <c r="F158" s="84">
        <v>4.9302519548189316E-2</v>
      </c>
      <c r="G158" s="84">
        <v>8.298573905756064E-2</v>
      </c>
      <c r="H158" s="84">
        <v>8.2480345758718737E-2</v>
      </c>
      <c r="I158" s="84">
        <v>-1.0158053204811235</v>
      </c>
      <c r="J158" s="84">
        <v>-0.69039351861525511</v>
      </c>
      <c r="K158" s="84">
        <v>0.59980640649797878</v>
      </c>
      <c r="L158" s="84">
        <v>-2.0363151402980417</v>
      </c>
      <c r="M158" s="84">
        <v>0.3301163012016628</v>
      </c>
    </row>
    <row r="159" spans="2:13" x14ac:dyDescent="0.2">
      <c r="B159" s="77" t="s">
        <v>2389</v>
      </c>
      <c r="C159" s="82">
        <v>1</v>
      </c>
      <c r="D159" s="84">
        <v>-0.29240110000000002</v>
      </c>
      <c r="E159" s="84">
        <v>-0.6150348868700517</v>
      </c>
      <c r="F159" s="84">
        <v>0.32263378687005168</v>
      </c>
      <c r="G159" s="84">
        <v>0.54305547654986008</v>
      </c>
      <c r="H159" s="84">
        <v>0.12493400099958617</v>
      </c>
      <c r="I159" s="84">
        <v>-0.8614875296518627</v>
      </c>
      <c r="J159" s="84">
        <v>-0.3685822440882407</v>
      </c>
      <c r="K159" s="84">
        <v>0.60710231629051237</v>
      </c>
      <c r="L159" s="84">
        <v>-1.8126429766746144</v>
      </c>
      <c r="M159" s="84">
        <v>0.58257320293451098</v>
      </c>
    </row>
    <row r="160" spans="2:13" x14ac:dyDescent="0.2">
      <c r="B160" s="77" t="s">
        <v>2390</v>
      </c>
      <c r="C160" s="82">
        <v>1</v>
      </c>
      <c r="D160" s="84">
        <v>-0.60193790000000003</v>
      </c>
      <c r="E160" s="84">
        <v>-1.1621978474201649</v>
      </c>
      <c r="F160" s="84">
        <v>0.56025994742016483</v>
      </c>
      <c r="G160" s="84">
        <v>0.94302656795396922</v>
      </c>
      <c r="H160" s="84">
        <v>9.444014882599347E-2</v>
      </c>
      <c r="I160" s="84">
        <v>-1.3484964056721394</v>
      </c>
      <c r="J160" s="84">
        <v>-0.97589928916819035</v>
      </c>
      <c r="K160" s="84">
        <v>0.60156766830491859</v>
      </c>
      <c r="L160" s="84">
        <v>-2.3488879436280836</v>
      </c>
      <c r="M160" s="84">
        <v>2.449224878775369E-2</v>
      </c>
    </row>
    <row r="161" spans="2:13" x14ac:dyDescent="0.2">
      <c r="B161" s="77" t="s">
        <v>2391</v>
      </c>
      <c r="C161" s="82">
        <v>1</v>
      </c>
      <c r="D161" s="84">
        <v>-0.85572499999999996</v>
      </c>
      <c r="E161" s="84">
        <v>-1.1715917641702818</v>
      </c>
      <c r="F161" s="84">
        <v>0.31586676417028181</v>
      </c>
      <c r="G161" s="84">
        <v>0.5316652598813022</v>
      </c>
      <c r="H161" s="84">
        <v>9.2043406842154632E-2</v>
      </c>
      <c r="I161" s="84">
        <v>-1.3531623589274735</v>
      </c>
      <c r="J161" s="84">
        <v>-0.99002116941309015</v>
      </c>
      <c r="K161" s="84">
        <v>0.60119606334593645</v>
      </c>
      <c r="L161" s="84">
        <v>-2.3575488091393124</v>
      </c>
      <c r="M161" s="84">
        <v>1.4365280798748659E-2</v>
      </c>
    </row>
    <row r="162" spans="2:13" x14ac:dyDescent="0.2">
      <c r="B162" s="77" t="s">
        <v>2392</v>
      </c>
      <c r="C162" s="82">
        <v>1</v>
      </c>
      <c r="D162" s="84">
        <v>1.52258136</v>
      </c>
      <c r="E162" s="84">
        <v>1.1068513005237122</v>
      </c>
      <c r="F162" s="84">
        <v>0.41573005947628783</v>
      </c>
      <c r="G162" s="84">
        <v>0.69975462816586265</v>
      </c>
      <c r="H162" s="84">
        <v>8.8472537414987978E-2</v>
      </c>
      <c r="I162" s="84">
        <v>0.93232482666485716</v>
      </c>
      <c r="J162" s="84">
        <v>1.2813777743825672</v>
      </c>
      <c r="K162" s="84">
        <v>0.60065972706365722</v>
      </c>
      <c r="L162" s="84">
        <v>-7.8047733870695524E-2</v>
      </c>
      <c r="M162" s="84">
        <v>2.2917503349181199</v>
      </c>
    </row>
    <row r="163" spans="2:13" x14ac:dyDescent="0.2">
      <c r="B163" s="77" t="s">
        <v>2393</v>
      </c>
      <c r="C163" s="82">
        <v>1</v>
      </c>
      <c r="D163" s="84">
        <v>-0.90419130000000003</v>
      </c>
      <c r="E163" s="84">
        <v>-0.99125882608886273</v>
      </c>
      <c r="F163" s="84">
        <v>8.7067526088862701E-2</v>
      </c>
      <c r="G163" s="84">
        <v>0.1465515974966653</v>
      </c>
      <c r="H163" s="84">
        <v>7.8221148413033681E-2</v>
      </c>
      <c r="I163" s="84">
        <v>-1.1455627673184745</v>
      </c>
      <c r="J163" s="84">
        <v>-0.83695488485925085</v>
      </c>
      <c r="K163" s="84">
        <v>0.59923556795186539</v>
      </c>
      <c r="L163" s="84">
        <v>-2.1733484749354237</v>
      </c>
      <c r="M163" s="84">
        <v>0.19083082275769836</v>
      </c>
    </row>
    <row r="164" spans="2:13" x14ac:dyDescent="0.2">
      <c r="B164" s="77" t="s">
        <v>2394</v>
      </c>
      <c r="C164" s="82">
        <v>1</v>
      </c>
      <c r="D164" s="84">
        <v>0.70904133000000003</v>
      </c>
      <c r="E164" s="84">
        <v>0.91165427490434947</v>
      </c>
      <c r="F164" s="84">
        <v>-0.20261294490434945</v>
      </c>
      <c r="G164" s="84">
        <v>-0.34103703278453984</v>
      </c>
      <c r="H164" s="84">
        <v>7.5838397604427926E-2</v>
      </c>
      <c r="I164" s="84">
        <v>0.76205069730011554</v>
      </c>
      <c r="J164" s="84">
        <v>1.0612578525085834</v>
      </c>
      <c r="K164" s="84">
        <v>0.59892919480582019</v>
      </c>
      <c r="L164" s="84">
        <v>-0.26983100306706076</v>
      </c>
      <c r="M164" s="84">
        <v>2.0931395528757597</v>
      </c>
    </row>
    <row r="165" spans="2:13" x14ac:dyDescent="0.2">
      <c r="B165" s="77" t="s">
        <v>2395</v>
      </c>
      <c r="C165" s="82">
        <v>1</v>
      </c>
      <c r="D165" s="84">
        <v>0.54368773000000004</v>
      </c>
      <c r="E165" s="84">
        <v>0.62248970215666322</v>
      </c>
      <c r="F165" s="84">
        <v>-7.880197215666318E-2</v>
      </c>
      <c r="G165" s="84">
        <v>-0.13263906101638934</v>
      </c>
      <c r="H165" s="84">
        <v>5.9217170505652048E-2</v>
      </c>
      <c r="I165" s="84">
        <v>0.50567419915178147</v>
      </c>
      <c r="J165" s="84">
        <v>0.73930520516154496</v>
      </c>
      <c r="K165" s="84">
        <v>0.59705225158459652</v>
      </c>
      <c r="L165" s="84">
        <v>-0.55529299994652115</v>
      </c>
      <c r="M165" s="84">
        <v>1.8002724042598475</v>
      </c>
    </row>
    <row r="166" spans="2:13" x14ac:dyDescent="0.2">
      <c r="B166" s="77" t="s">
        <v>2396</v>
      </c>
      <c r="C166" s="82">
        <v>1</v>
      </c>
      <c r="D166" s="84">
        <v>0.72635068999999997</v>
      </c>
      <c r="E166" s="84">
        <v>0.42456849886156778</v>
      </c>
      <c r="F166" s="84">
        <v>0.30178219113843219</v>
      </c>
      <c r="G166" s="84">
        <v>0.5079581813573375</v>
      </c>
      <c r="H166" s="84">
        <v>5.0878100326602796E-2</v>
      </c>
      <c r="I166" s="84">
        <v>0.32420316848804587</v>
      </c>
      <c r="J166" s="84">
        <v>0.52493382923508969</v>
      </c>
      <c r="K166" s="84">
        <v>0.59628290176088794</v>
      </c>
      <c r="L166" s="84">
        <v>-0.75169653554699656</v>
      </c>
      <c r="M166" s="84">
        <v>1.6008335332701322</v>
      </c>
    </row>
    <row r="167" spans="2:13" x14ac:dyDescent="0.2">
      <c r="B167" s="77" t="s">
        <v>2397</v>
      </c>
      <c r="C167" s="82">
        <v>1</v>
      </c>
      <c r="D167" s="84">
        <v>0.20360793999999999</v>
      </c>
      <c r="E167" s="84">
        <v>0.28168838812694624</v>
      </c>
      <c r="F167" s="84">
        <v>-7.8080448126946256E-2</v>
      </c>
      <c r="G167" s="84">
        <v>-0.13142459560158787</v>
      </c>
      <c r="H167" s="84">
        <v>8.8784819368892931E-2</v>
      </c>
      <c r="I167" s="84">
        <v>0.10654588730811898</v>
      </c>
      <c r="J167" s="84">
        <v>0.45683088894577351</v>
      </c>
      <c r="K167" s="84">
        <v>0.6007058031931336</v>
      </c>
      <c r="L167" s="84">
        <v>-0.90330153892908882</v>
      </c>
      <c r="M167" s="84">
        <v>1.4666783151829814</v>
      </c>
    </row>
    <row r="168" spans="2:13" x14ac:dyDescent="0.2">
      <c r="B168" s="77" t="s">
        <v>2398</v>
      </c>
      <c r="C168" s="82">
        <v>1</v>
      </c>
      <c r="D168" s="84">
        <v>-0.12526989999999999</v>
      </c>
      <c r="E168" s="84">
        <v>0.17164081315928392</v>
      </c>
      <c r="F168" s="84">
        <v>-0.29691071315928391</v>
      </c>
      <c r="G168" s="84">
        <v>-0.49975853549528132</v>
      </c>
      <c r="H168" s="84">
        <v>8.4840348777613081E-2</v>
      </c>
      <c r="I168" s="84">
        <v>4.2794223170695977E-3</v>
      </c>
      <c r="J168" s="84">
        <v>0.33900220400149828</v>
      </c>
      <c r="K168" s="84">
        <v>0.60013548688629292</v>
      </c>
      <c r="L168" s="84">
        <v>-1.0122240721953899</v>
      </c>
      <c r="M168" s="84">
        <v>1.3555056985139577</v>
      </c>
    </row>
    <row r="169" spans="2:13" x14ac:dyDescent="0.2">
      <c r="B169" s="77" t="s">
        <v>2399</v>
      </c>
      <c r="C169" s="82">
        <v>1</v>
      </c>
      <c r="D169" s="84">
        <v>0.59826140999999999</v>
      </c>
      <c r="E169" s="84">
        <v>4.6955821308580455E-2</v>
      </c>
      <c r="F169" s="84">
        <v>0.55130558869141955</v>
      </c>
      <c r="G169" s="84">
        <v>0.92795463889839336</v>
      </c>
      <c r="H169" s="84">
        <v>6.8003693497627887E-2</v>
      </c>
      <c r="I169" s="84">
        <v>-8.7192527798322539E-2</v>
      </c>
      <c r="J169" s="84">
        <v>0.18110417041548343</v>
      </c>
      <c r="K169" s="84">
        <v>0.59798764215396638</v>
      </c>
      <c r="L169" s="84">
        <v>-1.132672090873605</v>
      </c>
      <c r="M169" s="84">
        <v>1.2265837334907661</v>
      </c>
    </row>
    <row r="170" spans="2:13" x14ac:dyDescent="0.2">
      <c r="B170" s="77" t="s">
        <v>2400</v>
      </c>
      <c r="C170" s="82">
        <v>1</v>
      </c>
      <c r="D170" s="84">
        <v>1.6211958</v>
      </c>
      <c r="E170" s="84">
        <v>1.0692165060581744</v>
      </c>
      <c r="F170" s="84">
        <v>0.55197929394182554</v>
      </c>
      <c r="G170" s="84">
        <v>0.92908861599782455</v>
      </c>
      <c r="H170" s="84">
        <v>8.0869895487241023E-2</v>
      </c>
      <c r="I170" s="84">
        <v>0.9096874802937196</v>
      </c>
      <c r="J170" s="84">
        <v>1.2287455318226292</v>
      </c>
      <c r="K170" s="84">
        <v>0.59958707277230228</v>
      </c>
      <c r="L170" s="84">
        <v>-0.11356654323385484</v>
      </c>
      <c r="M170" s="84">
        <v>2.2519995553502037</v>
      </c>
    </row>
    <row r="171" spans="2:13" x14ac:dyDescent="0.2">
      <c r="B171" s="77" t="s">
        <v>2401</v>
      </c>
      <c r="C171" s="82">
        <v>1</v>
      </c>
      <c r="D171" s="84">
        <v>0.48366925</v>
      </c>
      <c r="E171" s="84">
        <v>0.57447918395794995</v>
      </c>
      <c r="F171" s="84">
        <v>-9.0809933957949951E-2</v>
      </c>
      <c r="G171" s="84">
        <v>-0.15285079854596426</v>
      </c>
      <c r="H171" s="84">
        <v>9.0301479752342387E-2</v>
      </c>
      <c r="I171" s="84">
        <v>0.39634482378367919</v>
      </c>
      <c r="J171" s="84">
        <v>0.7526135441322207</v>
      </c>
      <c r="K171" s="84">
        <v>0.60093183896761826</v>
      </c>
      <c r="L171" s="84">
        <v>-0.61095663543755463</v>
      </c>
      <c r="M171" s="84">
        <v>1.7599150033534545</v>
      </c>
    </row>
    <row r="172" spans="2:13" x14ac:dyDescent="0.2">
      <c r="B172" s="77" t="s">
        <v>2402</v>
      </c>
      <c r="C172" s="82">
        <v>1</v>
      </c>
      <c r="D172" s="84">
        <v>-0.79687319999999995</v>
      </c>
      <c r="E172" s="84">
        <v>-1.1344041595457615</v>
      </c>
      <c r="F172" s="84">
        <v>0.33753095954576151</v>
      </c>
      <c r="G172" s="84">
        <v>0.56813031847864914</v>
      </c>
      <c r="H172" s="84">
        <v>8.9395223192304127E-2</v>
      </c>
      <c r="I172" s="84">
        <v>-1.3107507812143189</v>
      </c>
      <c r="J172" s="84">
        <v>-0.95805753787720405</v>
      </c>
      <c r="K172" s="84">
        <v>0.60079632469676669</v>
      </c>
      <c r="L172" s="84">
        <v>-2.3195726549948716</v>
      </c>
      <c r="M172" s="84">
        <v>5.0764335903348945E-2</v>
      </c>
    </row>
    <row r="173" spans="2:13" x14ac:dyDescent="0.2">
      <c r="B173" s="77" t="s">
        <v>2403</v>
      </c>
      <c r="C173" s="82">
        <v>1</v>
      </c>
      <c r="D173" s="84">
        <v>1.2871740300000001</v>
      </c>
      <c r="E173" s="84">
        <v>1.2111816259967179</v>
      </c>
      <c r="F173" s="84">
        <v>7.5992404003282221E-2</v>
      </c>
      <c r="G173" s="84">
        <v>0.12791001082225037</v>
      </c>
      <c r="H173" s="84">
        <v>0.11689495521363244</v>
      </c>
      <c r="I173" s="84">
        <v>0.98058730891920276</v>
      </c>
      <c r="J173" s="84">
        <v>1.441775943074233</v>
      </c>
      <c r="K173" s="84">
        <v>0.60549909033287408</v>
      </c>
      <c r="L173" s="84">
        <v>1.6736160226245689E-2</v>
      </c>
      <c r="M173" s="84">
        <v>2.4056270917671903</v>
      </c>
    </row>
    <row r="174" spans="2:13" x14ac:dyDescent="0.2">
      <c r="B174" s="77" t="s">
        <v>2404</v>
      </c>
      <c r="C174" s="82">
        <v>1</v>
      </c>
      <c r="D174" s="84">
        <v>0.95829613999999996</v>
      </c>
      <c r="E174" s="84">
        <v>0.60775771646091814</v>
      </c>
      <c r="F174" s="84">
        <v>0.35053842353908182</v>
      </c>
      <c r="G174" s="84">
        <v>0.59002441278949336</v>
      </c>
      <c r="H174" s="84">
        <v>0.10109809659326059</v>
      </c>
      <c r="I174" s="84">
        <v>0.40832527304063249</v>
      </c>
      <c r="J174" s="84">
        <v>0.80719015988120379</v>
      </c>
      <c r="K174" s="84">
        <v>0.60264877248221538</v>
      </c>
      <c r="L174" s="84">
        <v>-0.58106503362413131</v>
      </c>
      <c r="M174" s="84">
        <v>1.7965804665459677</v>
      </c>
    </row>
    <row r="175" spans="2:13" x14ac:dyDescent="0.2">
      <c r="B175" s="77" t="s">
        <v>2405</v>
      </c>
      <c r="C175" s="82">
        <v>1</v>
      </c>
      <c r="D175" s="84">
        <v>-0.2014311</v>
      </c>
      <c r="E175" s="84">
        <v>0.12193499997539804</v>
      </c>
      <c r="F175" s="84">
        <v>-0.32336609997539806</v>
      </c>
      <c r="G175" s="84">
        <v>-0.54428810207946021</v>
      </c>
      <c r="H175" s="84">
        <v>7.5415120515086531E-2</v>
      </c>
      <c r="I175" s="84">
        <v>-2.6833594706152389E-2</v>
      </c>
      <c r="J175" s="84">
        <v>0.27070359465694849</v>
      </c>
      <c r="K175" s="84">
        <v>0.5988757452442417</v>
      </c>
      <c r="L175" s="84">
        <v>-1.0594448400399623</v>
      </c>
      <c r="M175" s="84">
        <v>1.3033148399907584</v>
      </c>
    </row>
    <row r="176" spans="2:13" x14ac:dyDescent="0.2">
      <c r="B176" s="77" t="s">
        <v>2406</v>
      </c>
      <c r="C176" s="82">
        <v>1</v>
      </c>
      <c r="D176" s="84">
        <v>-0.69994080000000003</v>
      </c>
      <c r="E176" s="84">
        <v>-1.5110197387149058</v>
      </c>
      <c r="F176" s="84">
        <v>0.81107893871490577</v>
      </c>
      <c r="G176" s="84">
        <v>1.3652037620002393</v>
      </c>
      <c r="H176" s="84">
        <v>0.10497796142494278</v>
      </c>
      <c r="I176" s="84">
        <v>-1.7181058467401331</v>
      </c>
      <c r="J176" s="84">
        <v>-1.3039336306896785</v>
      </c>
      <c r="K176" s="84">
        <v>0.60331176867725489</v>
      </c>
      <c r="L176" s="84">
        <v>-2.7011503566591006</v>
      </c>
      <c r="M176" s="84">
        <v>-0.32088912077071119</v>
      </c>
    </row>
    <row r="177" spans="2:13" x14ac:dyDescent="0.2">
      <c r="B177" s="77" t="s">
        <v>2407</v>
      </c>
      <c r="C177" s="82">
        <v>1</v>
      </c>
      <c r="D177" s="84">
        <v>-0.93534810000000002</v>
      </c>
      <c r="E177" s="84">
        <v>-1.268760367985329</v>
      </c>
      <c r="F177" s="84">
        <v>0.33341226798532897</v>
      </c>
      <c r="G177" s="84">
        <v>0.56119775871852262</v>
      </c>
      <c r="H177" s="84">
        <v>8.449498317702657E-2</v>
      </c>
      <c r="I177" s="84">
        <v>-1.4354404689920344</v>
      </c>
      <c r="J177" s="84">
        <v>-1.1020802669786236</v>
      </c>
      <c r="K177" s="84">
        <v>0.60008676041188147</v>
      </c>
      <c r="L177" s="84">
        <v>-2.4525291324417999</v>
      </c>
      <c r="M177" s="84">
        <v>-8.4991603528857818E-2</v>
      </c>
    </row>
    <row r="178" spans="2:13" x14ac:dyDescent="0.2">
      <c r="B178" s="77" t="s">
        <v>2408</v>
      </c>
      <c r="C178" s="82">
        <v>1</v>
      </c>
      <c r="D178" s="84">
        <v>0.6154153</v>
      </c>
      <c r="E178" s="84">
        <v>0.54339050919246434</v>
      </c>
      <c r="F178" s="84">
        <v>7.2024790807535655E-2</v>
      </c>
      <c r="G178" s="84">
        <v>0.12123174536318518</v>
      </c>
      <c r="H178" s="84">
        <v>0.13891688739651042</v>
      </c>
      <c r="I178" s="84">
        <v>0.2693543480836349</v>
      </c>
      <c r="J178" s="84">
        <v>0.81742667030129379</v>
      </c>
      <c r="K178" s="84">
        <v>0.6101332800654915</v>
      </c>
      <c r="L178" s="84">
        <v>-0.66019664977295867</v>
      </c>
      <c r="M178" s="84">
        <v>1.7469776681578875</v>
      </c>
    </row>
    <row r="179" spans="2:13" x14ac:dyDescent="0.2">
      <c r="B179" s="77" t="s">
        <v>2409</v>
      </c>
      <c r="C179" s="82">
        <v>1</v>
      </c>
      <c r="D179" s="84">
        <v>0.99983860999999996</v>
      </c>
      <c r="E179" s="84">
        <v>0.69793734306045796</v>
      </c>
      <c r="F179" s="84">
        <v>0.301901266939542</v>
      </c>
      <c r="G179" s="84">
        <v>0.50815860911335331</v>
      </c>
      <c r="H179" s="84">
        <v>6.6258145004125399E-2</v>
      </c>
      <c r="I179" s="84">
        <v>0.56723237234442969</v>
      </c>
      <c r="J179" s="84">
        <v>0.82864231377648623</v>
      </c>
      <c r="K179" s="84">
        <v>0.59779165234965315</v>
      </c>
      <c r="L179" s="84">
        <v>-0.48130394734667192</v>
      </c>
      <c r="M179" s="84">
        <v>1.877178633467588</v>
      </c>
    </row>
    <row r="180" spans="2:13" x14ac:dyDescent="0.2">
      <c r="B180" s="77" t="s">
        <v>2410</v>
      </c>
      <c r="C180" s="82">
        <v>1</v>
      </c>
      <c r="D180" s="84">
        <v>0.16552734999999999</v>
      </c>
      <c r="E180" s="84">
        <v>-0.25680584707945725</v>
      </c>
      <c r="F180" s="84">
        <v>0.42233319707945727</v>
      </c>
      <c r="G180" s="84">
        <v>0.71086899431021744</v>
      </c>
      <c r="H180" s="84">
        <v>0.12026719702241756</v>
      </c>
      <c r="I180" s="84">
        <v>-0.49405245976285111</v>
      </c>
      <c r="J180" s="84">
        <v>-1.9559234396063385E-2</v>
      </c>
      <c r="K180" s="84">
        <v>0.60615915114693253</v>
      </c>
      <c r="L180" s="84">
        <v>-1.4525533901925254</v>
      </c>
      <c r="M180" s="84">
        <v>0.938941696033611</v>
      </c>
    </row>
    <row r="181" spans="2:13" x14ac:dyDescent="0.2">
      <c r="B181" s="77" t="s">
        <v>2411</v>
      </c>
      <c r="C181" s="82">
        <v>1</v>
      </c>
      <c r="D181" s="84">
        <v>-1.0184329999999999</v>
      </c>
      <c r="E181" s="84">
        <v>-1.4273143160212269</v>
      </c>
      <c r="F181" s="84">
        <v>0.40888131602122701</v>
      </c>
      <c r="G181" s="84">
        <v>0.68822685955601826</v>
      </c>
      <c r="H181" s="84">
        <v>9.9504819531559874E-2</v>
      </c>
      <c r="I181" s="84">
        <v>-1.6236037612232688</v>
      </c>
      <c r="J181" s="84">
        <v>-1.2310248708191851</v>
      </c>
      <c r="K181" s="84">
        <v>0.60238353807980938</v>
      </c>
      <c r="L181" s="84">
        <v>-2.6156138480959141</v>
      </c>
      <c r="M181" s="84">
        <v>-0.23901478394653997</v>
      </c>
    </row>
    <row r="182" spans="2:13" x14ac:dyDescent="0.2">
      <c r="B182" s="77" t="s">
        <v>2412</v>
      </c>
      <c r="C182" s="82">
        <v>1</v>
      </c>
      <c r="D182" s="84">
        <v>0.23130292</v>
      </c>
      <c r="E182" s="84">
        <v>0.80871605525277379</v>
      </c>
      <c r="F182" s="84">
        <v>-0.57741313525277382</v>
      </c>
      <c r="G182" s="84">
        <v>-0.97189872261314203</v>
      </c>
      <c r="H182" s="84">
        <v>7.2278856068612549E-2</v>
      </c>
      <c r="I182" s="84">
        <v>0.66613425243822444</v>
      </c>
      <c r="J182" s="84">
        <v>0.95129785806732314</v>
      </c>
      <c r="K182" s="84">
        <v>0.59848888951602774</v>
      </c>
      <c r="L182" s="84">
        <v>-0.37190064890020491</v>
      </c>
      <c r="M182" s="84">
        <v>1.9893327594057526</v>
      </c>
    </row>
    <row r="183" spans="2:13" x14ac:dyDescent="0.2">
      <c r="B183" s="77" t="s">
        <v>2413</v>
      </c>
      <c r="C183" s="82">
        <v>1</v>
      </c>
      <c r="D183" s="84">
        <v>-0.93534810000000002</v>
      </c>
      <c r="E183" s="84">
        <v>-0.81583742093039324</v>
      </c>
      <c r="F183" s="84">
        <v>-0.11951067906960677</v>
      </c>
      <c r="G183" s="84">
        <v>-0.20115974028809039</v>
      </c>
      <c r="H183" s="84">
        <v>0.1219433951851502</v>
      </c>
      <c r="I183" s="84">
        <v>-1.0563906071944478</v>
      </c>
      <c r="J183" s="84">
        <v>-0.5752842346663386</v>
      </c>
      <c r="K183" s="84">
        <v>0.60649394841896198</v>
      </c>
      <c r="L183" s="84">
        <v>-2.0122454061315049</v>
      </c>
      <c r="M183" s="84">
        <v>0.38057056427071856</v>
      </c>
    </row>
    <row r="184" spans="2:13" x14ac:dyDescent="0.2">
      <c r="B184" s="77" t="s">
        <v>2414</v>
      </c>
      <c r="C184" s="82">
        <v>1</v>
      </c>
      <c r="D184" s="84">
        <v>-0.2741305</v>
      </c>
      <c r="E184" s="84">
        <v>7.7099029557304341E-2</v>
      </c>
      <c r="F184" s="84">
        <v>-0.35122952955730435</v>
      </c>
      <c r="G184" s="84">
        <v>-0.59118767876889766</v>
      </c>
      <c r="H184" s="84">
        <v>4.5243816009654179E-2</v>
      </c>
      <c r="I184" s="84">
        <v>-1.2151758345904012E-2</v>
      </c>
      <c r="J184" s="84">
        <v>0.16634981746051269</v>
      </c>
      <c r="K184" s="84">
        <v>0.59582860012478112</v>
      </c>
      <c r="L184" s="84">
        <v>-1.0982698209626243</v>
      </c>
      <c r="M184" s="84">
        <v>1.2524678800772331</v>
      </c>
    </row>
    <row r="185" spans="2:13" x14ac:dyDescent="0.2">
      <c r="B185" s="77" t="s">
        <v>2415</v>
      </c>
      <c r="C185" s="82">
        <v>1</v>
      </c>
      <c r="D185" s="84">
        <v>0.96868175999999995</v>
      </c>
      <c r="E185" s="84">
        <v>0.68976773823073689</v>
      </c>
      <c r="F185" s="84">
        <v>0.27891402176926305</v>
      </c>
      <c r="G185" s="84">
        <v>0.46946660012812486</v>
      </c>
      <c r="H185" s="84">
        <v>0.11952490422176576</v>
      </c>
      <c r="I185" s="84">
        <v>0.45398541886201205</v>
      </c>
      <c r="J185" s="84">
        <v>0.92555005759946174</v>
      </c>
      <c r="K185" s="84">
        <v>0.60601231057525806</v>
      </c>
      <c r="L185" s="84">
        <v>-0.50569013796486117</v>
      </c>
      <c r="M185" s="84">
        <v>1.8852256144263349</v>
      </c>
    </row>
    <row r="186" spans="2:13" x14ac:dyDescent="0.2">
      <c r="B186" s="77" t="s">
        <v>2416</v>
      </c>
      <c r="C186" s="82">
        <v>1</v>
      </c>
      <c r="D186" s="84">
        <v>1.4498820400000001</v>
      </c>
      <c r="E186" s="84">
        <v>0.70282353426555322</v>
      </c>
      <c r="F186" s="84">
        <v>0.74705850573444688</v>
      </c>
      <c r="G186" s="84">
        <v>1.2574449092204014</v>
      </c>
      <c r="H186" s="84">
        <v>0.11250368151239307</v>
      </c>
      <c r="I186" s="84">
        <v>0.4808917189905082</v>
      </c>
      <c r="J186" s="84">
        <v>0.92475534954059824</v>
      </c>
      <c r="K186" s="84">
        <v>0.60466668189456474</v>
      </c>
      <c r="L186" s="84">
        <v>-0.48997987043384283</v>
      </c>
      <c r="M186" s="84">
        <v>1.8956269389649494</v>
      </c>
    </row>
    <row r="187" spans="2:13" x14ac:dyDescent="0.2">
      <c r="B187" s="77" t="s">
        <v>2417</v>
      </c>
      <c r="C187" s="82">
        <v>1</v>
      </c>
      <c r="D187" s="84">
        <v>1.5987425500000001</v>
      </c>
      <c r="E187" s="84">
        <v>0.77187168946908868</v>
      </c>
      <c r="F187" s="84">
        <v>0.82687086053091141</v>
      </c>
      <c r="G187" s="84">
        <v>1.3917846409299566</v>
      </c>
      <c r="H187" s="84">
        <v>9.3248023556369672E-2</v>
      </c>
      <c r="I187" s="84">
        <v>0.58792479226114613</v>
      </c>
      <c r="J187" s="84">
        <v>0.95581858667703123</v>
      </c>
      <c r="K187" s="84">
        <v>0.60138166893970924</v>
      </c>
      <c r="L187" s="84">
        <v>-0.41445149273027471</v>
      </c>
      <c r="M187" s="84">
        <v>1.9581948716684521</v>
      </c>
    </row>
    <row r="188" spans="2:13" x14ac:dyDescent="0.2">
      <c r="B188" s="77" t="s">
        <v>2418</v>
      </c>
      <c r="C188" s="82">
        <v>1</v>
      </c>
      <c r="D188" s="84">
        <v>0.46040987</v>
      </c>
      <c r="E188" s="84">
        <v>0.50210235850409468</v>
      </c>
      <c r="F188" s="84">
        <v>-4.1692488504094682E-2</v>
      </c>
      <c r="G188" s="84">
        <v>-7.017657522105715E-2</v>
      </c>
      <c r="H188" s="84">
        <v>6.8647600132902956E-2</v>
      </c>
      <c r="I188" s="84">
        <v>0.3666837988004078</v>
      </c>
      <c r="J188" s="84">
        <v>0.63752091820778156</v>
      </c>
      <c r="K188" s="84">
        <v>0.59806120994723255</v>
      </c>
      <c r="L188" s="84">
        <v>-0.67767067811922788</v>
      </c>
      <c r="M188" s="84">
        <v>1.6818753951274172</v>
      </c>
    </row>
    <row r="189" spans="2:13" x14ac:dyDescent="0.2">
      <c r="B189" s="77" t="s">
        <v>2419</v>
      </c>
      <c r="C189" s="82">
        <v>1</v>
      </c>
      <c r="D189" s="84">
        <v>1.8237642599999999</v>
      </c>
      <c r="E189" s="84">
        <v>0.90615546160578586</v>
      </c>
      <c r="F189" s="84">
        <v>0.91760879839421405</v>
      </c>
      <c r="G189" s="84">
        <v>1.5445142560317822</v>
      </c>
      <c r="H189" s="84">
        <v>0.10587928262888657</v>
      </c>
      <c r="I189" s="84">
        <v>0.69729135086768634</v>
      </c>
      <c r="J189" s="84">
        <v>1.1150195723438854</v>
      </c>
      <c r="K189" s="84">
        <v>0.60346925383945493</v>
      </c>
      <c r="L189" s="84">
        <v>-0.28428582144248438</v>
      </c>
      <c r="M189" s="84">
        <v>2.0965967446540561</v>
      </c>
    </row>
    <row r="190" spans="2:13" x14ac:dyDescent="0.2">
      <c r="B190" s="77" t="s">
        <v>2420</v>
      </c>
      <c r="C190" s="82">
        <v>1</v>
      </c>
      <c r="D190" s="84">
        <v>0.30157462000000002</v>
      </c>
      <c r="E190" s="84">
        <v>0.39068981072491216</v>
      </c>
      <c r="F190" s="84">
        <v>-8.9115190724912141E-2</v>
      </c>
      <c r="G190" s="84">
        <v>-0.14999821573690561</v>
      </c>
      <c r="H190" s="84">
        <v>5.1240432256849884E-2</v>
      </c>
      <c r="I190" s="84">
        <v>0.28960972167033333</v>
      </c>
      <c r="J190" s="84">
        <v>0.49176989977949098</v>
      </c>
      <c r="K190" s="84">
        <v>0.59631392717042053</v>
      </c>
      <c r="L190" s="84">
        <v>-0.78563642635155295</v>
      </c>
      <c r="M190" s="84">
        <v>1.5670160478013773</v>
      </c>
    </row>
    <row r="191" spans="2:13" x14ac:dyDescent="0.2">
      <c r="B191" s="77" t="s">
        <v>2421</v>
      </c>
      <c r="C191" s="82">
        <v>1</v>
      </c>
      <c r="D191" s="84">
        <v>0.81982124999999995</v>
      </c>
      <c r="E191" s="84">
        <v>0.49595088003429988</v>
      </c>
      <c r="F191" s="84">
        <v>0.32387036996570007</v>
      </c>
      <c r="G191" s="84">
        <v>0.54513688664895588</v>
      </c>
      <c r="H191" s="84">
        <v>9.5271275698005961E-2</v>
      </c>
      <c r="I191" s="84">
        <v>0.3080127888092708</v>
      </c>
      <c r="J191" s="84">
        <v>0.68388897125932901</v>
      </c>
      <c r="K191" s="84">
        <v>0.60169870683978233</v>
      </c>
      <c r="L191" s="84">
        <v>-0.69099771100260854</v>
      </c>
      <c r="M191" s="84">
        <v>1.6828994710712082</v>
      </c>
    </row>
    <row r="192" spans="2:13" x14ac:dyDescent="0.2">
      <c r="B192" s="77" t="s">
        <v>2422</v>
      </c>
      <c r="C192" s="82">
        <v>1</v>
      </c>
      <c r="D192" s="84">
        <v>-0.66878389999999999</v>
      </c>
      <c r="E192" s="84">
        <v>-0.90245537142641097</v>
      </c>
      <c r="F192" s="84">
        <v>0.23367147142641098</v>
      </c>
      <c r="G192" s="84">
        <v>0.39331457967446914</v>
      </c>
      <c r="H192" s="84">
        <v>8.2174046945006893E-2</v>
      </c>
      <c r="I192" s="84">
        <v>-1.0645570481168152</v>
      </c>
      <c r="J192" s="84">
        <v>-0.74035369473600676</v>
      </c>
      <c r="K192" s="84">
        <v>0.59976436358861884</v>
      </c>
      <c r="L192" s="84">
        <v>-2.08558815569749</v>
      </c>
      <c r="M192" s="84">
        <v>0.28067741284466785</v>
      </c>
    </row>
    <row r="193" spans="2:13" x14ac:dyDescent="0.2">
      <c r="B193" s="77" t="s">
        <v>2423</v>
      </c>
      <c r="C193" s="82">
        <v>1</v>
      </c>
      <c r="D193" s="84">
        <v>-0.91803869999999999</v>
      </c>
      <c r="E193" s="84">
        <v>-1.4364815214879478</v>
      </c>
      <c r="F193" s="84">
        <v>0.51844282148794785</v>
      </c>
      <c r="G193" s="84">
        <v>0.8726402036758466</v>
      </c>
      <c r="H193" s="84">
        <v>0.12518500228038709</v>
      </c>
      <c r="I193" s="84">
        <v>-1.6834293051321347</v>
      </c>
      <c r="J193" s="84">
        <v>-1.1895337378437609</v>
      </c>
      <c r="K193" s="84">
        <v>0.60715401887452025</v>
      </c>
      <c r="L193" s="84">
        <v>-2.6341916030510824</v>
      </c>
      <c r="M193" s="84">
        <v>-0.23877143992481309</v>
      </c>
    </row>
    <row r="194" spans="2:13" x14ac:dyDescent="0.2">
      <c r="B194" s="77" t="s">
        <v>2424</v>
      </c>
      <c r="C194" s="82">
        <v>1</v>
      </c>
      <c r="D194" s="84">
        <v>-3.8823929000000001</v>
      </c>
      <c r="E194" s="84">
        <v>3.4063928991945658E-2</v>
      </c>
      <c r="F194" s="84">
        <v>-3.9164568289919459</v>
      </c>
      <c r="G194" s="84">
        <v>-6.5921593342355536</v>
      </c>
      <c r="H194" s="84">
        <v>0.10875970936409951</v>
      </c>
      <c r="I194" s="84">
        <v>-0.18048229210484601</v>
      </c>
      <c r="J194" s="84">
        <v>0.24861015008873733</v>
      </c>
      <c r="K194" s="84">
        <v>0.60398128466079493</v>
      </c>
      <c r="L194" s="84">
        <v>-1.1573874181549315</v>
      </c>
      <c r="M194" s="84">
        <v>1.2255152761388226</v>
      </c>
    </row>
    <row r="195" spans="2:13" x14ac:dyDescent="0.2">
      <c r="B195" s="77" t="s">
        <v>2425</v>
      </c>
      <c r="C195" s="82">
        <v>1</v>
      </c>
      <c r="D195" s="84">
        <v>-0.99419990000000003</v>
      </c>
      <c r="E195" s="84">
        <v>0.19904435252823796</v>
      </c>
      <c r="F195" s="84">
        <v>-1.1932442525282381</v>
      </c>
      <c r="G195" s="84">
        <v>-2.0084623885287636</v>
      </c>
      <c r="H195" s="84">
        <v>5.4258065332140511E-2</v>
      </c>
      <c r="I195" s="84">
        <v>9.2011491286737468E-2</v>
      </c>
      <c r="J195" s="84">
        <v>0.30607721376973845</v>
      </c>
      <c r="K195" s="84">
        <v>0.59658080382554013</v>
      </c>
      <c r="L195" s="84">
        <v>-0.97780834216924917</v>
      </c>
      <c r="M195" s="84">
        <v>1.375897047225725</v>
      </c>
    </row>
    <row r="196" spans="2:13" x14ac:dyDescent="0.2">
      <c r="B196" s="77" t="s">
        <v>2426</v>
      </c>
      <c r="C196" s="82">
        <v>1</v>
      </c>
      <c r="D196" s="84">
        <v>0.32823534999999998</v>
      </c>
      <c r="E196" s="84">
        <v>9.75789138411573E-2</v>
      </c>
      <c r="F196" s="84">
        <v>0.23065643615884268</v>
      </c>
      <c r="G196" s="84">
        <v>0.38823968832496702</v>
      </c>
      <c r="H196" s="84">
        <v>0.10668331543890394</v>
      </c>
      <c r="I196" s="84">
        <v>-0.11287128242471392</v>
      </c>
      <c r="J196" s="84">
        <v>0.30802911010702849</v>
      </c>
      <c r="K196" s="84">
        <v>0.60361084121524644</v>
      </c>
      <c r="L196" s="84">
        <v>-1.0931416733410491</v>
      </c>
      <c r="M196" s="84">
        <v>1.2882995010233638</v>
      </c>
    </row>
    <row r="197" spans="2:13" x14ac:dyDescent="0.2">
      <c r="B197" s="77" t="s">
        <v>2427</v>
      </c>
      <c r="C197" s="82">
        <v>1</v>
      </c>
      <c r="D197" s="84">
        <v>-3.6416700000000003E-2</v>
      </c>
      <c r="E197" s="84">
        <v>3.5775300295698677E-2</v>
      </c>
      <c r="F197" s="84">
        <v>-7.219200029569868E-2</v>
      </c>
      <c r="G197" s="84">
        <v>-0.12151319148561067</v>
      </c>
      <c r="H197" s="84">
        <v>0.11809314784651245</v>
      </c>
      <c r="I197" s="84">
        <v>-0.1971826466869849</v>
      </c>
      <c r="J197" s="84">
        <v>0.26873324727838227</v>
      </c>
      <c r="K197" s="84">
        <v>0.60573154896194659</v>
      </c>
      <c r="L197" s="84">
        <v>-1.159128727939867</v>
      </c>
      <c r="M197" s="84">
        <v>1.2306793285312643</v>
      </c>
    </row>
    <row r="198" spans="2:13" x14ac:dyDescent="0.2">
      <c r="B198" s="77" t="s">
        <v>2428</v>
      </c>
      <c r="C198" s="82">
        <v>1</v>
      </c>
      <c r="D198" s="84">
        <v>-0.97689060000000005</v>
      </c>
      <c r="E198" s="84">
        <v>-1.0249441432335864</v>
      </c>
      <c r="F198" s="84">
        <v>4.8053543233586349E-2</v>
      </c>
      <c r="G198" s="84">
        <v>8.0883468758140981E-2</v>
      </c>
      <c r="H198" s="84">
        <v>7.6770194494362065E-2</v>
      </c>
      <c r="I198" s="84">
        <v>-1.1763858417994704</v>
      </c>
      <c r="J198" s="84">
        <v>-0.87350244466770244</v>
      </c>
      <c r="K198" s="84">
        <v>0.59904789508205691</v>
      </c>
      <c r="L198" s="84">
        <v>-2.2066635768115042</v>
      </c>
      <c r="M198" s="84">
        <v>0.15677529034433135</v>
      </c>
    </row>
    <row r="199" spans="2:13" x14ac:dyDescent="0.2">
      <c r="B199" s="77" t="s">
        <v>2429</v>
      </c>
      <c r="C199" s="82">
        <v>1</v>
      </c>
      <c r="D199" s="84">
        <v>-0.66532199999999997</v>
      </c>
      <c r="E199" s="84">
        <v>-0.74287358286276917</v>
      </c>
      <c r="F199" s="84">
        <v>7.7551582862769197E-2</v>
      </c>
      <c r="G199" s="84">
        <v>0.13053441239773136</v>
      </c>
      <c r="H199" s="84">
        <v>9.4727337650950108E-2</v>
      </c>
      <c r="I199" s="84">
        <v>-0.92973866779540437</v>
      </c>
      <c r="J199" s="84">
        <v>-0.55600849793013396</v>
      </c>
      <c r="K199" s="84">
        <v>0.60161282095545299</v>
      </c>
      <c r="L199" s="84">
        <v>-1.929652750019859</v>
      </c>
      <c r="M199" s="84">
        <v>0.44390558429432059</v>
      </c>
    </row>
    <row r="200" spans="2:13" x14ac:dyDescent="0.2">
      <c r="B200" s="77" t="s">
        <v>2430</v>
      </c>
      <c r="C200" s="82">
        <v>1</v>
      </c>
      <c r="D200" s="84">
        <v>-0.94919560000000003</v>
      </c>
      <c r="E200" s="84">
        <v>-1.1841019411402267</v>
      </c>
      <c r="F200" s="84">
        <v>0.23490634114022668</v>
      </c>
      <c r="G200" s="84">
        <v>0.3953931058183639</v>
      </c>
      <c r="H200" s="84">
        <v>9.8488158633929887E-2</v>
      </c>
      <c r="I200" s="84">
        <v>-1.3783858573187109</v>
      </c>
      <c r="J200" s="84">
        <v>-0.98981802496174254</v>
      </c>
      <c r="K200" s="84">
        <v>0.60221643553679516</v>
      </c>
      <c r="L200" s="84">
        <v>-2.3720718362625073</v>
      </c>
      <c r="M200" s="84">
        <v>3.8679539820540842E-3</v>
      </c>
    </row>
    <row r="201" spans="2:13" x14ac:dyDescent="0.2">
      <c r="B201" s="77" t="s">
        <v>2431</v>
      </c>
      <c r="C201" s="82">
        <v>1</v>
      </c>
      <c r="D201" s="84">
        <v>0.84405434999999995</v>
      </c>
      <c r="E201" s="84">
        <v>0.23546667250012232</v>
      </c>
      <c r="F201" s="84">
        <v>0.60858767749987763</v>
      </c>
      <c r="G201" s="84">
        <v>1.0243715465553023</v>
      </c>
      <c r="H201" s="84">
        <v>6.4832103980169795E-2</v>
      </c>
      <c r="I201" s="84">
        <v>0.10757479970985651</v>
      </c>
      <c r="J201" s="84">
        <v>0.36335854529038814</v>
      </c>
      <c r="K201" s="84">
        <v>0.59763527301025032</v>
      </c>
      <c r="L201" s="84">
        <v>-0.94346613421830827</v>
      </c>
      <c r="M201" s="84">
        <v>1.4143994792185528</v>
      </c>
    </row>
    <row r="202" spans="2:13" x14ac:dyDescent="0.2">
      <c r="B202" s="77" t="s">
        <v>2432</v>
      </c>
      <c r="C202" s="82">
        <v>1</v>
      </c>
      <c r="D202" s="84">
        <v>-1.0045856</v>
      </c>
      <c r="E202" s="84">
        <v>-1.8542243829959915</v>
      </c>
      <c r="F202" s="84">
        <v>0.84963878299599149</v>
      </c>
      <c r="G202" s="84">
        <v>1.4301074871026185</v>
      </c>
      <c r="H202" s="84">
        <v>0.12974314569509804</v>
      </c>
      <c r="I202" s="84">
        <v>-2.1101638461009022</v>
      </c>
      <c r="J202" s="84">
        <v>-1.5982849198910807</v>
      </c>
      <c r="K202" s="84">
        <v>0.6081101887770014</v>
      </c>
      <c r="L202" s="84">
        <v>-3.0538206652533288</v>
      </c>
      <c r="M202" s="84">
        <v>-0.65462810073865429</v>
      </c>
    </row>
    <row r="203" spans="2:13" x14ac:dyDescent="0.2">
      <c r="B203" s="77" t="s">
        <v>2433</v>
      </c>
      <c r="C203" s="82">
        <v>1</v>
      </c>
      <c r="D203" s="84">
        <v>-5.6453799999999998E-2</v>
      </c>
      <c r="E203" s="84">
        <v>7.7026354163197072E-3</v>
      </c>
      <c r="F203" s="84">
        <v>-6.4156435416319713E-2</v>
      </c>
      <c r="G203" s="84">
        <v>-0.10798777135756912</v>
      </c>
      <c r="H203" s="84">
        <v>0.11283592436912464</v>
      </c>
      <c r="I203" s="84">
        <v>-0.21488458294700985</v>
      </c>
      <c r="J203" s="84">
        <v>0.23028985377964928</v>
      </c>
      <c r="K203" s="84">
        <v>0.60472858677904062</v>
      </c>
      <c r="L203" s="84">
        <v>-1.1852228867391581</v>
      </c>
      <c r="M203" s="84">
        <v>1.2006281575717974</v>
      </c>
    </row>
    <row r="204" spans="2:13" x14ac:dyDescent="0.2">
      <c r="B204" s="77" t="s">
        <v>2434</v>
      </c>
      <c r="C204" s="82">
        <v>1</v>
      </c>
      <c r="D204" s="84">
        <v>-1.0911324</v>
      </c>
      <c r="E204" s="84">
        <v>-0.45473446069201812</v>
      </c>
      <c r="F204" s="84">
        <v>-0.63639793930798194</v>
      </c>
      <c r="G204" s="84">
        <v>-1.0711816315302507</v>
      </c>
      <c r="H204" s="84">
        <v>8.1351218251993956E-2</v>
      </c>
      <c r="I204" s="84">
        <v>-0.61521297391749485</v>
      </c>
      <c r="J204" s="84">
        <v>-0.29425594746654138</v>
      </c>
      <c r="K204" s="84">
        <v>0.59965218131065301</v>
      </c>
      <c r="L204" s="84">
        <v>-1.6376459471686071</v>
      </c>
      <c r="M204" s="84">
        <v>0.728177025784571</v>
      </c>
    </row>
    <row r="205" spans="2:13" x14ac:dyDescent="0.2">
      <c r="B205" s="77" t="s">
        <v>2435</v>
      </c>
      <c r="C205" s="82">
        <v>1</v>
      </c>
      <c r="D205" s="84">
        <v>1.35294961</v>
      </c>
      <c r="E205" s="84">
        <v>0.58667933960859131</v>
      </c>
      <c r="F205" s="84">
        <v>0.76627027039140871</v>
      </c>
      <c r="G205" s="84">
        <v>1.2897820494572121</v>
      </c>
      <c r="H205" s="84">
        <v>7.4085881564773998E-2</v>
      </c>
      <c r="I205" s="84">
        <v>0.44053288501358251</v>
      </c>
      <c r="J205" s="84">
        <v>0.73282579420360006</v>
      </c>
      <c r="K205" s="84">
        <v>0.59870980924548955</v>
      </c>
      <c r="L205" s="84">
        <v>-0.59437316465270762</v>
      </c>
      <c r="M205" s="84">
        <v>1.7677318438698904</v>
      </c>
    </row>
    <row r="206" spans="2:13" x14ac:dyDescent="0.2">
      <c r="B206" s="77" t="s">
        <v>2436</v>
      </c>
      <c r="C206" s="82">
        <v>1</v>
      </c>
      <c r="D206" s="84">
        <v>0.36285408000000002</v>
      </c>
      <c r="E206" s="84">
        <v>0.38263432126973868</v>
      </c>
      <c r="F206" s="84">
        <v>-1.9780241269738652E-2</v>
      </c>
      <c r="G206" s="84">
        <v>-3.3293997052254276E-2</v>
      </c>
      <c r="H206" s="84">
        <v>0.10821206649991891</v>
      </c>
      <c r="I206" s="84">
        <v>0.16916841481986492</v>
      </c>
      <c r="J206" s="84">
        <v>0.59610022771961246</v>
      </c>
      <c r="K206" s="84">
        <v>0.6038829101537182</v>
      </c>
      <c r="L206" s="84">
        <v>-0.80862296615714668</v>
      </c>
      <c r="M206" s="84">
        <v>1.5738916086966241</v>
      </c>
    </row>
    <row r="207" spans="2:13" x14ac:dyDescent="0.2">
      <c r="B207" s="77" t="s">
        <v>2437</v>
      </c>
      <c r="C207" s="82">
        <v>1</v>
      </c>
      <c r="D207" s="84">
        <v>-0.75879260000000004</v>
      </c>
      <c r="E207" s="84">
        <v>-0.41400618468962325</v>
      </c>
      <c r="F207" s="84">
        <v>-0.34478641531037679</v>
      </c>
      <c r="G207" s="84">
        <v>-0.58034266308788429</v>
      </c>
      <c r="H207" s="84">
        <v>7.3425290496600862E-2</v>
      </c>
      <c r="I207" s="84">
        <v>-0.55884951592952659</v>
      </c>
      <c r="J207" s="84">
        <v>-0.26916285344971991</v>
      </c>
      <c r="K207" s="84">
        <v>0.598628424921546</v>
      </c>
      <c r="L207" s="84">
        <v>-1.594898145131334</v>
      </c>
      <c r="M207" s="84">
        <v>0.7668857757520875</v>
      </c>
    </row>
    <row r="208" spans="2:13" x14ac:dyDescent="0.2">
      <c r="B208" s="77" t="s">
        <v>2438</v>
      </c>
      <c r="C208" s="82">
        <v>1</v>
      </c>
      <c r="D208" s="84">
        <v>-0.96304310000000004</v>
      </c>
      <c r="E208" s="84">
        <v>-6.119247305972246E-2</v>
      </c>
      <c r="F208" s="84">
        <v>-0.90185062694027762</v>
      </c>
      <c r="G208" s="84">
        <v>-1.5179901855322513</v>
      </c>
      <c r="H208" s="84">
        <v>7.488864128803735E-2</v>
      </c>
      <c r="I208" s="84">
        <v>-0.2089225018117592</v>
      </c>
      <c r="J208" s="84">
        <v>8.6537555692314291E-2</v>
      </c>
      <c r="K208" s="84">
        <v>0.59880967463252388</v>
      </c>
      <c r="L208" s="84">
        <v>-1.2424419780442841</v>
      </c>
      <c r="M208" s="84">
        <v>1.1200570319248393</v>
      </c>
    </row>
    <row r="209" spans="2:13" x14ac:dyDescent="0.2">
      <c r="B209" s="77" t="s">
        <v>2439</v>
      </c>
      <c r="C209" s="82">
        <v>1</v>
      </c>
      <c r="D209" s="84">
        <v>8.2442409999999994E-2</v>
      </c>
      <c r="E209" s="84">
        <v>0.71617782877505065</v>
      </c>
      <c r="F209" s="84">
        <v>-0.63373541877505069</v>
      </c>
      <c r="G209" s="84">
        <v>-1.0667000911098818</v>
      </c>
      <c r="H209" s="84">
        <v>9.1922971090931546E-2</v>
      </c>
      <c r="I209" s="84">
        <v>0.53484481313112564</v>
      </c>
      <c r="J209" s="84">
        <v>0.89751084441897566</v>
      </c>
      <c r="K209" s="84">
        <v>0.6011776363552831</v>
      </c>
      <c r="L209" s="84">
        <v>-0.46974286595698511</v>
      </c>
      <c r="M209" s="84">
        <v>1.9020985235070864</v>
      </c>
    </row>
    <row r="210" spans="2:13" x14ac:dyDescent="0.2">
      <c r="B210" s="77" t="s">
        <v>2440</v>
      </c>
      <c r="C210" s="82">
        <v>1</v>
      </c>
      <c r="D210" s="84">
        <v>-0.80033509999999997</v>
      </c>
      <c r="E210" s="84">
        <v>-0.73935087391111765</v>
      </c>
      <c r="F210" s="84">
        <v>-6.0984226088882321E-2</v>
      </c>
      <c r="G210" s="84">
        <v>-0.10264832546524763</v>
      </c>
      <c r="H210" s="84">
        <v>7.6456154627025014E-2</v>
      </c>
      <c r="I210" s="84">
        <v>-0.89017307774678545</v>
      </c>
      <c r="J210" s="84">
        <v>-0.58852867007544984</v>
      </c>
      <c r="K210" s="84">
        <v>0.59900773068458169</v>
      </c>
      <c r="L210" s="84">
        <v>-1.9209910766805742</v>
      </c>
      <c r="M210" s="84">
        <v>0.44228932885833894</v>
      </c>
    </row>
    <row r="211" spans="2:13" x14ac:dyDescent="0.2">
      <c r="B211" s="77" t="s">
        <v>2441</v>
      </c>
      <c r="C211" s="82">
        <v>1</v>
      </c>
      <c r="D211" s="84">
        <v>0.14821798</v>
      </c>
      <c r="E211" s="84">
        <v>-0.52953342138960902</v>
      </c>
      <c r="F211" s="84">
        <v>0.67775140138960899</v>
      </c>
      <c r="G211" s="84">
        <v>1.1407875592775814</v>
      </c>
      <c r="H211" s="84">
        <v>9.1011584821670627E-2</v>
      </c>
      <c r="I211" s="84">
        <v>-0.70906857934181433</v>
      </c>
      <c r="J211" s="84">
        <v>-0.34999826343740364</v>
      </c>
      <c r="K211" s="84">
        <v>0.60103895581841693</v>
      </c>
      <c r="L211" s="84">
        <v>-1.7151805462004095</v>
      </c>
      <c r="M211" s="84">
        <v>0.65611370342119146</v>
      </c>
    </row>
    <row r="212" spans="2:13" x14ac:dyDescent="0.2">
      <c r="B212" s="77" t="s">
        <v>2442</v>
      </c>
      <c r="C212" s="82">
        <v>1</v>
      </c>
      <c r="D212" s="84">
        <v>0.83020685999999999</v>
      </c>
      <c r="E212" s="84">
        <v>1.1650777023296448</v>
      </c>
      <c r="F212" s="84">
        <v>-0.33487084232964481</v>
      </c>
      <c r="G212" s="84">
        <v>-0.56365282330837863</v>
      </c>
      <c r="H212" s="84">
        <v>0.19353562260496102</v>
      </c>
      <c r="I212" s="84">
        <v>0.7832971999700522</v>
      </c>
      <c r="J212" s="84">
        <v>1.5468582046892374</v>
      </c>
      <c r="K212" s="84">
        <v>0.62483658268112852</v>
      </c>
      <c r="L212" s="84">
        <v>-6.7514113160437761E-2</v>
      </c>
      <c r="M212" s="84">
        <v>2.3976695178197271</v>
      </c>
    </row>
    <row r="213" spans="2:13" x14ac:dyDescent="0.2">
      <c r="B213" s="77" t="s">
        <v>2443</v>
      </c>
      <c r="C213" s="82">
        <v>1</v>
      </c>
      <c r="D213" s="84">
        <v>1.7164462199999999</v>
      </c>
      <c r="E213" s="84">
        <v>0.80222457040213024</v>
      </c>
      <c r="F213" s="84">
        <v>0.91422164959786967</v>
      </c>
      <c r="G213" s="84">
        <v>1.5388130251669412</v>
      </c>
      <c r="H213" s="84">
        <v>9.8706541582654531E-2</v>
      </c>
      <c r="I213" s="84">
        <v>0.60750985832804472</v>
      </c>
      <c r="J213" s="84">
        <v>0.99693928247621577</v>
      </c>
      <c r="K213" s="84">
        <v>0.60225218902943733</v>
      </c>
      <c r="L213" s="84">
        <v>-0.38581585430120824</v>
      </c>
      <c r="M213" s="84">
        <v>1.9902649951054687</v>
      </c>
    </row>
    <row r="214" spans="2:13" x14ac:dyDescent="0.2">
      <c r="B214" s="77" t="s">
        <v>2444</v>
      </c>
      <c r="C214" s="82">
        <v>1</v>
      </c>
      <c r="D214" s="84">
        <v>0.29015476000000001</v>
      </c>
      <c r="E214" s="84">
        <v>-0.11570091281943944</v>
      </c>
      <c r="F214" s="84">
        <v>0.40585567281943946</v>
      </c>
      <c r="G214" s="84">
        <v>0.6831341129879771</v>
      </c>
      <c r="H214" s="84">
        <v>0.11635708133121725</v>
      </c>
      <c r="I214" s="84">
        <v>-0.34523418615590779</v>
      </c>
      <c r="J214" s="84">
        <v>0.1138323605170289</v>
      </c>
      <c r="K214" s="84">
        <v>0.60539548083501604</v>
      </c>
      <c r="L214" s="84">
        <v>-1.3099419919989108</v>
      </c>
      <c r="M214" s="84">
        <v>1.0785401663600318</v>
      </c>
    </row>
    <row r="215" spans="2:13" x14ac:dyDescent="0.2">
      <c r="B215" s="77" t="s">
        <v>2445</v>
      </c>
      <c r="C215" s="82">
        <v>1</v>
      </c>
      <c r="D215" s="84">
        <v>-2.4776615999999998</v>
      </c>
      <c r="E215" s="84">
        <v>-0.37457801277077796</v>
      </c>
      <c r="F215" s="84">
        <v>-2.103083587229222</v>
      </c>
      <c r="G215" s="84">
        <v>-3.5398991245357649</v>
      </c>
      <c r="H215" s="84">
        <v>0.13633652784721517</v>
      </c>
      <c r="I215" s="84">
        <v>-0.64352399486378276</v>
      </c>
      <c r="J215" s="84">
        <v>-0.1056320306777731</v>
      </c>
      <c r="K215" s="84">
        <v>0.60955095493730072</v>
      </c>
      <c r="L215" s="84">
        <v>-1.5770164406809828</v>
      </c>
      <c r="M215" s="84">
        <v>0.82786041513942699</v>
      </c>
    </row>
    <row r="216" spans="2:13" x14ac:dyDescent="0.2">
      <c r="B216" s="77" t="s">
        <v>2446</v>
      </c>
      <c r="C216" s="82">
        <v>1</v>
      </c>
      <c r="D216" s="84">
        <v>-0.84533939999999996</v>
      </c>
      <c r="E216" s="84">
        <v>-0.73196085276783929</v>
      </c>
      <c r="F216" s="84">
        <v>-0.11337854723216068</v>
      </c>
      <c r="G216" s="84">
        <v>-0.19083816854708693</v>
      </c>
      <c r="H216" s="84">
        <v>7.7191885880720068E-2</v>
      </c>
      <c r="I216" s="84">
        <v>-0.88423440619929017</v>
      </c>
      <c r="J216" s="84">
        <v>-0.57968729933638841</v>
      </c>
      <c r="K216" s="84">
        <v>0.59910208235772555</v>
      </c>
      <c r="L216" s="84">
        <v>-1.9137871795628705</v>
      </c>
      <c r="M216" s="84">
        <v>0.44986547402719179</v>
      </c>
    </row>
    <row r="217" spans="2:13" x14ac:dyDescent="0.2">
      <c r="B217" s="77" t="s">
        <v>2447</v>
      </c>
      <c r="C217" s="82">
        <v>1</v>
      </c>
      <c r="D217" s="84">
        <v>-1.0772849</v>
      </c>
      <c r="E217" s="84">
        <v>-1.1177243380533768</v>
      </c>
      <c r="F217" s="84">
        <v>4.0439438053376797E-2</v>
      </c>
      <c r="G217" s="84">
        <v>6.8067447357366626E-2</v>
      </c>
      <c r="H217" s="84">
        <v>9.6061703655364691E-2</v>
      </c>
      <c r="I217" s="84">
        <v>-1.3072216770209026</v>
      </c>
      <c r="J217" s="84">
        <v>-0.92822699908585093</v>
      </c>
      <c r="K217" s="84">
        <v>0.60182436702804909</v>
      </c>
      <c r="L217" s="84">
        <v>-2.3049208142555964</v>
      </c>
      <c r="M217" s="84">
        <v>6.947213814884301E-2</v>
      </c>
    </row>
    <row r="218" spans="2:13" x14ac:dyDescent="0.2">
      <c r="B218" s="77" t="s">
        <v>2448</v>
      </c>
      <c r="C218" s="82">
        <v>1</v>
      </c>
      <c r="D218" s="84">
        <v>1.1279279</v>
      </c>
      <c r="E218" s="84">
        <v>0.86211417152088288</v>
      </c>
      <c r="F218" s="84">
        <v>0.26581372847911711</v>
      </c>
      <c r="G218" s="84">
        <v>0.44741625603788071</v>
      </c>
      <c r="H218" s="84">
        <v>0.11218667489293799</v>
      </c>
      <c r="I218" s="84">
        <v>0.64080770337727477</v>
      </c>
      <c r="J218" s="84">
        <v>1.083420639664491</v>
      </c>
      <c r="K218" s="84">
        <v>0.60460778018734973</v>
      </c>
      <c r="L218" s="84">
        <v>-0.33057303997817256</v>
      </c>
      <c r="M218" s="84">
        <v>2.0548013830199383</v>
      </c>
    </row>
    <row r="219" spans="2:13" x14ac:dyDescent="0.2">
      <c r="B219" s="77" t="s">
        <v>2449</v>
      </c>
      <c r="C219" s="82">
        <v>1</v>
      </c>
      <c r="D219" s="84">
        <v>1.6991368600000001</v>
      </c>
      <c r="E219" s="84">
        <v>0.69681382297143946</v>
      </c>
      <c r="F219" s="84">
        <v>1.0023230370285607</v>
      </c>
      <c r="G219" s="84">
        <v>1.6871048125833288</v>
      </c>
      <c r="H219" s="84">
        <v>8.6195599465927877E-2</v>
      </c>
      <c r="I219" s="84">
        <v>0.52677897965756248</v>
      </c>
      <c r="J219" s="84">
        <v>0.86684866628531643</v>
      </c>
      <c r="K219" s="84">
        <v>0.6003285760371827</v>
      </c>
      <c r="L219" s="84">
        <v>-0.48743196214749818</v>
      </c>
      <c r="M219" s="84">
        <v>1.8810596080903772</v>
      </c>
    </row>
    <row r="220" spans="2:13" x14ac:dyDescent="0.2">
      <c r="B220" s="77" t="s">
        <v>2450</v>
      </c>
      <c r="C220" s="82">
        <v>1</v>
      </c>
      <c r="D220" s="84">
        <v>-0.56838960000000005</v>
      </c>
      <c r="E220" s="84">
        <v>-0.21946456364523431</v>
      </c>
      <c r="F220" s="84">
        <v>-0.34892503635476574</v>
      </c>
      <c r="G220" s="84">
        <v>-0.58730876804956067</v>
      </c>
      <c r="H220" s="84">
        <v>8.4164246212354368E-2</v>
      </c>
      <c r="I220" s="84">
        <v>-0.38549223218073947</v>
      </c>
      <c r="J220" s="84">
        <v>-5.3436895109729154E-2</v>
      </c>
      <c r="K220" s="84">
        <v>0.60004028046459901</v>
      </c>
      <c r="L220" s="84">
        <v>-1.4031416388437576</v>
      </c>
      <c r="M220" s="84">
        <v>0.96421251155328891</v>
      </c>
    </row>
    <row r="221" spans="2:13" x14ac:dyDescent="0.2">
      <c r="B221" s="77" t="s">
        <v>2451</v>
      </c>
      <c r="C221" s="82">
        <v>1</v>
      </c>
      <c r="D221" s="84">
        <v>-0.65147460000000001</v>
      </c>
      <c r="E221" s="84">
        <v>-0.48691877209495993</v>
      </c>
      <c r="F221" s="84">
        <v>-0.16455582790504009</v>
      </c>
      <c r="G221" s="84">
        <v>-0.27697949557285934</v>
      </c>
      <c r="H221" s="84">
        <v>8.3001740502232663E-2</v>
      </c>
      <c r="I221" s="84">
        <v>-0.65065320898642776</v>
      </c>
      <c r="J221" s="84">
        <v>-0.3231843352034921</v>
      </c>
      <c r="K221" s="84">
        <v>0.59987832663461071</v>
      </c>
      <c r="L221" s="84">
        <v>-1.670276367015177</v>
      </c>
      <c r="M221" s="84">
        <v>0.69643882282525715</v>
      </c>
    </row>
    <row r="222" spans="2:13" x14ac:dyDescent="0.2">
      <c r="B222" s="77" t="s">
        <v>2452</v>
      </c>
      <c r="C222" s="82">
        <v>1</v>
      </c>
      <c r="D222" s="84">
        <v>1.35936115</v>
      </c>
      <c r="E222" s="84">
        <v>0.87320729916203976</v>
      </c>
      <c r="F222" s="84">
        <v>0.48615385083796026</v>
      </c>
      <c r="G222" s="84">
        <v>0.81829157976468769</v>
      </c>
      <c r="H222" s="84">
        <v>9.9299374967392107E-2</v>
      </c>
      <c r="I222" s="84">
        <v>0.67732312678708428</v>
      </c>
      <c r="J222" s="84">
        <v>1.0690914715369952</v>
      </c>
      <c r="K222" s="84">
        <v>0.60234963576684897</v>
      </c>
      <c r="L222" s="84">
        <v>-0.31502535508468477</v>
      </c>
      <c r="M222" s="84">
        <v>2.0614399534087644</v>
      </c>
    </row>
    <row r="223" spans="2:13" x14ac:dyDescent="0.2">
      <c r="B223" s="77" t="s">
        <v>2453</v>
      </c>
      <c r="C223" s="82">
        <v>1</v>
      </c>
      <c r="D223" s="84">
        <v>-0.90419130000000003</v>
      </c>
      <c r="E223" s="84">
        <v>-0.54440660829400633</v>
      </c>
      <c r="F223" s="84">
        <v>-0.3597846917059937</v>
      </c>
      <c r="G223" s="84">
        <v>-0.60558768226105852</v>
      </c>
      <c r="H223" s="84">
        <v>7.2259173372424532E-2</v>
      </c>
      <c r="I223" s="84">
        <v>-0.68694958378810012</v>
      </c>
      <c r="J223" s="84">
        <v>-0.40186363279991255</v>
      </c>
      <c r="K223" s="84">
        <v>0.59848651277702736</v>
      </c>
      <c r="L223" s="84">
        <v>-1.7250186239426295</v>
      </c>
      <c r="M223" s="84">
        <v>0.63620540735461673</v>
      </c>
    </row>
    <row r="224" spans="2:13" x14ac:dyDescent="0.2">
      <c r="B224" s="77" t="s">
        <v>2454</v>
      </c>
      <c r="C224" s="82">
        <v>1</v>
      </c>
      <c r="D224" s="84">
        <v>0.31777123000000002</v>
      </c>
      <c r="E224" s="84">
        <v>0.41331063814046964</v>
      </c>
      <c r="F224" s="84">
        <v>-9.5539408140469628E-2</v>
      </c>
      <c r="G224" s="84">
        <v>-0.16081142437171808</v>
      </c>
      <c r="H224" s="84">
        <v>5.8149734761639912E-2</v>
      </c>
      <c r="I224" s="84">
        <v>0.29860082580431491</v>
      </c>
      <c r="J224" s="84">
        <v>0.52802045047662438</v>
      </c>
      <c r="K224" s="84">
        <v>0.59694732555929075</v>
      </c>
      <c r="L224" s="84">
        <v>-0.76426508030713425</v>
      </c>
      <c r="M224" s="84">
        <v>1.5908863565880735</v>
      </c>
    </row>
    <row r="225" spans="2:13" x14ac:dyDescent="0.2">
      <c r="B225" s="77" t="s">
        <v>2455</v>
      </c>
      <c r="C225" s="82">
        <v>1</v>
      </c>
      <c r="D225" s="84">
        <v>0.72288881999999999</v>
      </c>
      <c r="E225" s="84">
        <v>0.62398882324150073</v>
      </c>
      <c r="F225" s="84">
        <v>9.8899996758499253E-2</v>
      </c>
      <c r="G225" s="84">
        <v>0.16646794928548095</v>
      </c>
      <c r="H225" s="84">
        <v>0.11571006159090076</v>
      </c>
      <c r="I225" s="84">
        <v>0.39573190160798899</v>
      </c>
      <c r="J225" s="84">
        <v>0.85224574487501248</v>
      </c>
      <c r="K225" s="84">
        <v>0.60527145661505533</v>
      </c>
      <c r="L225" s="84">
        <v>-0.57000759798630241</v>
      </c>
      <c r="M225" s="84">
        <v>1.8179852444693039</v>
      </c>
    </row>
    <row r="226" spans="2:13" x14ac:dyDescent="0.2">
      <c r="B226" s="77" t="s">
        <v>2456</v>
      </c>
      <c r="C226" s="82">
        <v>1</v>
      </c>
      <c r="D226" s="84">
        <v>1.320496E-2</v>
      </c>
      <c r="E226" s="84">
        <v>5.9892327996758962E-2</v>
      </c>
      <c r="F226" s="84">
        <v>-4.6687367996758961E-2</v>
      </c>
      <c r="G226" s="84">
        <v>-7.858392985527729E-2</v>
      </c>
      <c r="H226" s="84">
        <v>4.9843554177971566E-2</v>
      </c>
      <c r="I226" s="84">
        <v>-3.8432191785811365E-2</v>
      </c>
      <c r="J226" s="84">
        <v>0.15821684777932929</v>
      </c>
      <c r="K226" s="84">
        <v>0.59619551971868523</v>
      </c>
      <c r="L226" s="84">
        <v>-1.116200331117168</v>
      </c>
      <c r="M226" s="84">
        <v>1.2359849871106858</v>
      </c>
    </row>
    <row r="227" spans="2:13" x14ac:dyDescent="0.2">
      <c r="B227" s="77" t="s">
        <v>2457</v>
      </c>
      <c r="C227" s="82">
        <v>1</v>
      </c>
      <c r="D227" s="84">
        <v>-0.21527859999999999</v>
      </c>
      <c r="E227" s="84">
        <v>5.2169635989792532E-2</v>
      </c>
      <c r="F227" s="84">
        <v>-0.2674482359897925</v>
      </c>
      <c r="G227" s="84">
        <v>-0.45016745039897116</v>
      </c>
      <c r="H227" s="84">
        <v>0.10627304187212051</v>
      </c>
      <c r="I227" s="84">
        <v>-0.15747122891721482</v>
      </c>
      <c r="J227" s="84">
        <v>0.26181050089679986</v>
      </c>
      <c r="K227" s="84">
        <v>0.60353846378527887</v>
      </c>
      <c r="L227" s="84">
        <v>-1.1384081749365462</v>
      </c>
      <c r="M227" s="84">
        <v>1.2427474469161313</v>
      </c>
    </row>
    <row r="228" spans="2:13" x14ac:dyDescent="0.2">
      <c r="B228" s="77" t="s">
        <v>2458</v>
      </c>
      <c r="C228" s="82">
        <v>1</v>
      </c>
      <c r="D228" s="84">
        <v>0.31756199000000002</v>
      </c>
      <c r="E228" s="84">
        <v>0.4395570538303295</v>
      </c>
      <c r="F228" s="84">
        <v>-0.12199506383032949</v>
      </c>
      <c r="G228" s="84">
        <v>-0.20534144352275777</v>
      </c>
      <c r="H228" s="84">
        <v>5.3501370349383667E-2</v>
      </c>
      <c r="I228" s="84">
        <v>0.33401689655082556</v>
      </c>
      <c r="J228" s="84">
        <v>0.54509721110983345</v>
      </c>
      <c r="K228" s="84">
        <v>0.59651245960902</v>
      </c>
      <c r="L228" s="84">
        <v>-0.73716082078098832</v>
      </c>
      <c r="M228" s="84">
        <v>1.6162749284416473</v>
      </c>
    </row>
    <row r="229" spans="2:13" x14ac:dyDescent="0.2">
      <c r="B229" s="77" t="s">
        <v>2459</v>
      </c>
      <c r="C229" s="82">
        <v>1</v>
      </c>
      <c r="D229" s="84">
        <v>-0.30528729999999998</v>
      </c>
      <c r="E229" s="84">
        <v>-0.30955169337163413</v>
      </c>
      <c r="F229" s="84">
        <v>4.2643933716341453E-3</v>
      </c>
      <c r="G229" s="84">
        <v>7.1778042749180183E-3</v>
      </c>
      <c r="H229" s="84">
        <v>0.11912581355282502</v>
      </c>
      <c r="I229" s="84">
        <v>-0.54454674146686211</v>
      </c>
      <c r="J229" s="84">
        <v>-7.455664527640618E-2</v>
      </c>
      <c r="K229" s="84">
        <v>0.60593372351616415</v>
      </c>
      <c r="L229" s="84">
        <v>-1.5048545438076535</v>
      </c>
      <c r="M229" s="84">
        <v>0.88575115706438534</v>
      </c>
    </row>
    <row r="230" spans="2:13" x14ac:dyDescent="0.2">
      <c r="B230" s="77" t="s">
        <v>2460</v>
      </c>
      <c r="C230" s="82">
        <v>1</v>
      </c>
      <c r="D230" s="84">
        <v>-2.1200581999999999</v>
      </c>
      <c r="E230" s="84">
        <v>-1.3295737166881822</v>
      </c>
      <c r="F230" s="84">
        <v>-0.79048448331181764</v>
      </c>
      <c r="G230" s="84">
        <v>-1.330539284043027</v>
      </c>
      <c r="H230" s="84">
        <v>0.14581998471154364</v>
      </c>
      <c r="I230" s="84">
        <v>-1.6172273603322551</v>
      </c>
      <c r="J230" s="84">
        <v>-1.0419200730441094</v>
      </c>
      <c r="K230" s="84">
        <v>0.61174192743412281</v>
      </c>
      <c r="L230" s="84">
        <v>-2.5363341943029019</v>
      </c>
      <c r="M230" s="84">
        <v>-0.12281323907346287</v>
      </c>
    </row>
    <row r="231" spans="2:13" x14ac:dyDescent="0.2">
      <c r="B231" s="77" t="s">
        <v>2461</v>
      </c>
      <c r="C231" s="82">
        <v>1</v>
      </c>
      <c r="D231" s="84">
        <v>-0.97689060000000005</v>
      </c>
      <c r="E231" s="84">
        <v>-4.2441109035395247E-2</v>
      </c>
      <c r="F231" s="84">
        <v>-0.93444949096460483</v>
      </c>
      <c r="G231" s="84">
        <v>-1.5728604203252534</v>
      </c>
      <c r="H231" s="84">
        <v>5.3192154735493442E-2</v>
      </c>
      <c r="I231" s="84">
        <v>-0.1473712882094762</v>
      </c>
      <c r="J231" s="84">
        <v>6.2489070138685696E-2</v>
      </c>
      <c r="K231" s="84">
        <v>0.59648480547700922</v>
      </c>
      <c r="L231" s="84">
        <v>-1.2191044313722053</v>
      </c>
      <c r="M231" s="84">
        <v>1.1342222133014146</v>
      </c>
    </row>
    <row r="232" spans="2:13" x14ac:dyDescent="0.2">
      <c r="B232" s="77" t="s">
        <v>2462</v>
      </c>
      <c r="C232" s="82">
        <v>1</v>
      </c>
      <c r="D232" s="84">
        <v>-0.66878389999999999</v>
      </c>
      <c r="E232" s="84">
        <v>-0.91957356504882759</v>
      </c>
      <c r="F232" s="84">
        <v>0.2507896650488276</v>
      </c>
      <c r="G232" s="84">
        <v>0.42212783226490064</v>
      </c>
      <c r="H232" s="84">
        <v>0.11544192806615722</v>
      </c>
      <c r="I232" s="84">
        <v>-1.1473015496815011</v>
      </c>
      <c r="J232" s="84">
        <v>-0.69184558041615407</v>
      </c>
      <c r="K232" s="84">
        <v>0.60522025461411377</v>
      </c>
      <c r="L232" s="84">
        <v>-2.1134689819995982</v>
      </c>
      <c r="M232" s="84">
        <v>0.27432185190194291</v>
      </c>
    </row>
    <row r="233" spans="2:13" x14ac:dyDescent="0.2">
      <c r="B233" s="77" t="s">
        <v>2463</v>
      </c>
      <c r="C233" s="82">
        <v>1</v>
      </c>
      <c r="D233" s="84">
        <v>8.6796189999999995E-2</v>
      </c>
      <c r="E233" s="84">
        <v>0.28886997332169823</v>
      </c>
      <c r="F233" s="84">
        <v>-0.20207378332169823</v>
      </c>
      <c r="G233" s="84">
        <v>-0.3401295188721114</v>
      </c>
      <c r="H233" s="84">
        <v>9.7101211688122413E-2</v>
      </c>
      <c r="I233" s="84">
        <v>9.7322035639520604E-2</v>
      </c>
      <c r="J233" s="84">
        <v>0.48041791100387587</v>
      </c>
      <c r="K233" s="84">
        <v>0.6019911653428498</v>
      </c>
      <c r="L233" s="84">
        <v>-0.89865553969328116</v>
      </c>
      <c r="M233" s="84">
        <v>1.4763954863366775</v>
      </c>
    </row>
    <row r="234" spans="2:13" x14ac:dyDescent="0.2">
      <c r="B234" s="77" t="s">
        <v>2464</v>
      </c>
      <c r="C234" s="82">
        <v>1</v>
      </c>
      <c r="D234" s="84">
        <v>1.53989072</v>
      </c>
      <c r="E234" s="84">
        <v>1.281669652607873</v>
      </c>
      <c r="F234" s="84">
        <v>0.25822106739212702</v>
      </c>
      <c r="G234" s="84">
        <v>0.43463632922092366</v>
      </c>
      <c r="H234" s="84">
        <v>0.11445712523187693</v>
      </c>
      <c r="I234" s="84">
        <v>1.0558843517857357</v>
      </c>
      <c r="J234" s="84">
        <v>1.5074549534300103</v>
      </c>
      <c r="K234" s="84">
        <v>0.60503318202879286</v>
      </c>
      <c r="L234" s="84">
        <v>8.8143266766932404E-2</v>
      </c>
      <c r="M234" s="84">
        <v>2.4751960384488134</v>
      </c>
    </row>
    <row r="235" spans="2:13" x14ac:dyDescent="0.2">
      <c r="B235" s="77" t="s">
        <v>2465</v>
      </c>
      <c r="C235" s="82">
        <v>1</v>
      </c>
      <c r="D235" s="84">
        <v>-6.6418099999999994E-2</v>
      </c>
      <c r="E235" s="84">
        <v>0.41494945598925237</v>
      </c>
      <c r="F235" s="84">
        <v>-0.48136755598925235</v>
      </c>
      <c r="G235" s="84">
        <v>-0.81023531369538071</v>
      </c>
      <c r="H235" s="84">
        <v>9.3325003914745144E-2</v>
      </c>
      <c r="I235" s="84">
        <v>0.23085070250029632</v>
      </c>
      <c r="J235" s="84">
        <v>0.59904820947820836</v>
      </c>
      <c r="K235" s="84">
        <v>0.60139361003857372</v>
      </c>
      <c r="L235" s="84">
        <v>-0.77139728197034696</v>
      </c>
      <c r="M235" s="84">
        <v>1.6012961939488517</v>
      </c>
    </row>
    <row r="236" spans="2:13" x14ac:dyDescent="0.2">
      <c r="B236" s="77" t="s">
        <v>2466</v>
      </c>
      <c r="C236" s="82">
        <v>1</v>
      </c>
      <c r="D236" s="84">
        <v>0.87867308</v>
      </c>
      <c r="E236" s="84">
        <v>1.1581558659299147</v>
      </c>
      <c r="F236" s="84">
        <v>-0.27948278592991471</v>
      </c>
      <c r="G236" s="84">
        <v>-0.47042394094262419</v>
      </c>
      <c r="H236" s="84">
        <v>0.164164751854424</v>
      </c>
      <c r="I236" s="84">
        <v>0.83431418454265949</v>
      </c>
      <c r="J236" s="84">
        <v>1.48199754731717</v>
      </c>
      <c r="K236" s="84">
        <v>0.6163722767864932</v>
      </c>
      <c r="L236" s="84">
        <v>-5.7738729104917619E-2</v>
      </c>
      <c r="M236" s="84">
        <v>2.3740504609647468</v>
      </c>
    </row>
    <row r="237" spans="2:13" x14ac:dyDescent="0.2">
      <c r="B237" s="77" t="s">
        <v>2467</v>
      </c>
      <c r="C237" s="82">
        <v>1</v>
      </c>
      <c r="D237" s="84">
        <v>-1.49859E-2</v>
      </c>
      <c r="E237" s="84">
        <v>0.16689371683255755</v>
      </c>
      <c r="F237" s="84">
        <v>-0.18187961683255754</v>
      </c>
      <c r="G237" s="84">
        <v>-0.30613880508891872</v>
      </c>
      <c r="H237" s="84">
        <v>6.195426997572933E-2</v>
      </c>
      <c r="I237" s="84">
        <v>4.4678839817717711E-2</v>
      </c>
      <c r="J237" s="84">
        <v>0.2891085938473974</v>
      </c>
      <c r="K237" s="84">
        <v>0.59732993346036689</v>
      </c>
      <c r="L237" s="84">
        <v>-1.0114367579473096</v>
      </c>
      <c r="M237" s="84">
        <v>1.3452241916124246</v>
      </c>
    </row>
    <row r="238" spans="2:13" x14ac:dyDescent="0.2">
      <c r="B238" s="77" t="s">
        <v>2468</v>
      </c>
      <c r="C238" s="82">
        <v>1</v>
      </c>
      <c r="D238" s="84">
        <v>0.20014607000000001</v>
      </c>
      <c r="E238" s="84">
        <v>0.35473839841215216</v>
      </c>
      <c r="F238" s="84">
        <v>-0.15459232841215215</v>
      </c>
      <c r="G238" s="84">
        <v>-0.26020898614263077</v>
      </c>
      <c r="H238" s="84">
        <v>0.11472863160874448</v>
      </c>
      <c r="I238" s="84">
        <v>0.12841750708962454</v>
      </c>
      <c r="J238" s="84">
        <v>0.5810592897346798</v>
      </c>
      <c r="K238" s="84">
        <v>0.60508460296916811</v>
      </c>
      <c r="L238" s="84">
        <v>-0.83888942359947394</v>
      </c>
      <c r="M238" s="84">
        <v>1.5483662204237783</v>
      </c>
    </row>
    <row r="239" spans="2:13" x14ac:dyDescent="0.2">
      <c r="B239" s="77" t="s">
        <v>2469</v>
      </c>
      <c r="C239" s="82">
        <v>1</v>
      </c>
      <c r="D239" s="84">
        <v>-0.99419990000000003</v>
      </c>
      <c r="E239" s="84">
        <v>-1.1583497506043237</v>
      </c>
      <c r="F239" s="84">
        <v>0.16414985060432363</v>
      </c>
      <c r="G239" s="84">
        <v>0.27629615673644103</v>
      </c>
      <c r="H239" s="84">
        <v>8.5334575508440647E-2</v>
      </c>
      <c r="I239" s="84">
        <v>-1.326686084080019</v>
      </c>
      <c r="J239" s="84">
        <v>-0.99001341712862823</v>
      </c>
      <c r="K239" s="84">
        <v>0.60020555447008861</v>
      </c>
      <c r="L239" s="84">
        <v>-2.3423528556674968</v>
      </c>
      <c r="M239" s="84">
        <v>2.5653354458849309E-2</v>
      </c>
    </row>
    <row r="240" spans="2:13" x14ac:dyDescent="0.2">
      <c r="B240" s="77" t="s">
        <v>2470</v>
      </c>
      <c r="C240" s="82">
        <v>1</v>
      </c>
      <c r="D240" s="84">
        <v>-0.60993209999999998</v>
      </c>
      <c r="E240" s="84">
        <v>-0.61727618446175614</v>
      </c>
      <c r="F240" s="84">
        <v>7.3440844617561618E-3</v>
      </c>
      <c r="G240" s="84">
        <v>1.2361523961555133E-2</v>
      </c>
      <c r="H240" s="84">
        <v>7.0370428330475271E-2</v>
      </c>
      <c r="I240" s="84">
        <v>-0.7560933030761765</v>
      </c>
      <c r="J240" s="84">
        <v>-0.47845906584733583</v>
      </c>
      <c r="K240" s="84">
        <v>0.59826141027393309</v>
      </c>
      <c r="L240" s="84">
        <v>-1.7974441488005635</v>
      </c>
      <c r="M240" s="84">
        <v>0.56289177987705108</v>
      </c>
    </row>
    <row r="241" spans="2:13" x14ac:dyDescent="0.2">
      <c r="B241" s="77" t="s">
        <v>2471</v>
      </c>
      <c r="C241" s="82">
        <v>1</v>
      </c>
      <c r="D241" s="84">
        <v>0.31838344000000002</v>
      </c>
      <c r="E241" s="84">
        <v>0.45115318849811581</v>
      </c>
      <c r="F241" s="84">
        <v>-0.13276974849811579</v>
      </c>
      <c r="G241" s="84">
        <v>-0.22347733553116633</v>
      </c>
      <c r="H241" s="84">
        <v>7.7834798775670913E-2</v>
      </c>
      <c r="I241" s="84">
        <v>0.29761138478434451</v>
      </c>
      <c r="J241" s="84">
        <v>0.60469499221188716</v>
      </c>
      <c r="K241" s="84">
        <v>0.59918525827993296</v>
      </c>
      <c r="L241" s="84">
        <v>-0.7308372163355582</v>
      </c>
      <c r="M241" s="84">
        <v>1.6331435933317899</v>
      </c>
    </row>
    <row r="242" spans="2:13" x14ac:dyDescent="0.2">
      <c r="B242" s="77" t="s">
        <v>2472</v>
      </c>
      <c r="C242" s="82">
        <v>1</v>
      </c>
      <c r="D242" s="84">
        <v>1.4152633100000001</v>
      </c>
      <c r="E242" s="84">
        <v>0.78766836867425316</v>
      </c>
      <c r="F242" s="84">
        <v>0.62759494132574689</v>
      </c>
      <c r="G242" s="84">
        <v>1.056364472079323</v>
      </c>
      <c r="H242" s="84">
        <v>9.0257701010363775E-2</v>
      </c>
      <c r="I242" s="84">
        <v>0.60962036919100304</v>
      </c>
      <c r="J242" s="84">
        <v>0.96571636815750328</v>
      </c>
      <c r="K242" s="84">
        <v>0.60092526193464113</v>
      </c>
      <c r="L242" s="84">
        <v>-0.3977544764536709</v>
      </c>
      <c r="M242" s="84">
        <v>1.9730912138021772</v>
      </c>
    </row>
    <row r="243" spans="2:13" x14ac:dyDescent="0.2">
      <c r="B243" s="77" t="s">
        <v>2473</v>
      </c>
      <c r="C243" s="82">
        <v>1</v>
      </c>
      <c r="D243" s="84">
        <v>1.2906359000000001</v>
      </c>
      <c r="E243" s="84">
        <v>0.8789893660314323</v>
      </c>
      <c r="F243" s="84">
        <v>0.41164653396856776</v>
      </c>
      <c r="G243" s="84">
        <v>0.69288125971889458</v>
      </c>
      <c r="H243" s="84">
        <v>0.10592348342740467</v>
      </c>
      <c r="I243" s="84">
        <v>0.67003806202712268</v>
      </c>
      <c r="J243" s="84">
        <v>1.0879406700357419</v>
      </c>
      <c r="K243" s="84">
        <v>0.60347701048253399</v>
      </c>
      <c r="L243" s="84">
        <v>-0.3114672182572582</v>
      </c>
      <c r="M243" s="84">
        <v>2.069445950320123</v>
      </c>
    </row>
    <row r="244" spans="2:13" x14ac:dyDescent="0.2">
      <c r="B244" s="77" t="s">
        <v>2474</v>
      </c>
      <c r="C244" s="82">
        <v>1</v>
      </c>
      <c r="D244" s="84">
        <v>-0.12165810000000001</v>
      </c>
      <c r="E244" s="84">
        <v>0.11984217655388453</v>
      </c>
      <c r="F244" s="84">
        <v>-0.24150027655388454</v>
      </c>
      <c r="G244" s="84">
        <v>-0.40649198288620569</v>
      </c>
      <c r="H244" s="84">
        <v>8.6849260532876893E-2</v>
      </c>
      <c r="I244" s="84">
        <v>-5.1482119560224929E-2</v>
      </c>
      <c r="J244" s="84">
        <v>0.291166472667994</v>
      </c>
      <c r="K244" s="84">
        <v>0.60042277762810459</v>
      </c>
      <c r="L244" s="84">
        <v>-1.0645894365290276</v>
      </c>
      <c r="M244" s="84">
        <v>1.3042737896367969</v>
      </c>
    </row>
    <row r="245" spans="2:13" x14ac:dyDescent="0.2">
      <c r="B245" s="77" t="s">
        <v>2475</v>
      </c>
      <c r="C245" s="82">
        <v>1</v>
      </c>
      <c r="D245" s="84">
        <v>-0.29490169999999999</v>
      </c>
      <c r="E245" s="84">
        <v>-9.0460114825887949E-3</v>
      </c>
      <c r="F245" s="84">
        <v>-0.28585568851741117</v>
      </c>
      <c r="G245" s="84">
        <v>-0.48115077673137763</v>
      </c>
      <c r="H245" s="84">
        <v>5.5770828425866774E-2</v>
      </c>
      <c r="I245" s="84">
        <v>-0.1190630440414944</v>
      </c>
      <c r="J245" s="84">
        <v>0.10097102107631681</v>
      </c>
      <c r="K245" s="84">
        <v>0.5967202888647648</v>
      </c>
      <c r="L245" s="84">
        <v>-1.1861738631130998</v>
      </c>
      <c r="M245" s="84">
        <v>1.1680818401479223</v>
      </c>
    </row>
    <row r="246" spans="2:13" x14ac:dyDescent="0.2">
      <c r="B246" s="77" t="s">
        <v>2476</v>
      </c>
      <c r="C246" s="82">
        <v>1</v>
      </c>
      <c r="D246" s="84">
        <v>-0.96650499999999995</v>
      </c>
      <c r="E246" s="84">
        <v>-1.2781407388726758</v>
      </c>
      <c r="F246" s="84">
        <v>0.31163573887267582</v>
      </c>
      <c r="G246" s="84">
        <v>0.52454362057137027</v>
      </c>
      <c r="H246" s="84">
        <v>9.1976771555496065E-2</v>
      </c>
      <c r="I246" s="84">
        <v>-1.4595798846858798</v>
      </c>
      <c r="J246" s="84">
        <v>-1.0967015930594717</v>
      </c>
      <c r="K246" s="84">
        <v>0.60118586505781446</v>
      </c>
      <c r="L246" s="84">
        <v>-2.4640776660592021</v>
      </c>
      <c r="M246" s="84">
        <v>-9.2203811686149661E-2</v>
      </c>
    </row>
    <row r="247" spans="2:13" x14ac:dyDescent="0.2">
      <c r="B247" s="77" t="s">
        <v>2477</v>
      </c>
      <c r="C247" s="82">
        <v>1</v>
      </c>
      <c r="D247" s="84">
        <v>-0.1327332</v>
      </c>
      <c r="E247" s="84">
        <v>-9.810673748217752E-2</v>
      </c>
      <c r="F247" s="84">
        <v>-3.4626462517822476E-2</v>
      </c>
      <c r="G247" s="84">
        <v>-5.8283077808666525E-2</v>
      </c>
      <c r="H247" s="84">
        <v>6.4716901153056547E-2</v>
      </c>
      <c r="I247" s="84">
        <v>-0.22577135395334016</v>
      </c>
      <c r="J247" s="84">
        <v>2.9557878988985126E-2</v>
      </c>
      <c r="K247" s="84">
        <v>0.59762278665927326</v>
      </c>
      <c r="L247" s="84">
        <v>-1.2770149128418717</v>
      </c>
      <c r="M247" s="84">
        <v>1.0808014378775166</v>
      </c>
    </row>
    <row r="248" spans="2:13" x14ac:dyDescent="0.2">
      <c r="B248" s="77" t="s">
        <v>2478</v>
      </c>
      <c r="C248" s="82">
        <v>1</v>
      </c>
      <c r="D248" s="84">
        <v>0.31784973999999999</v>
      </c>
      <c r="E248" s="84">
        <v>0.56900616949474092</v>
      </c>
      <c r="F248" s="84">
        <v>-0.25115642949474093</v>
      </c>
      <c r="G248" s="84">
        <v>-0.42274516823237396</v>
      </c>
      <c r="H248" s="84">
        <v>0.11822347604574958</v>
      </c>
      <c r="I248" s="84">
        <v>0.33579112893565705</v>
      </c>
      <c r="J248" s="84">
        <v>0.80222121005382485</v>
      </c>
      <c r="K248" s="84">
        <v>0.60575697117563632</v>
      </c>
      <c r="L248" s="84">
        <v>-0.6259480081933283</v>
      </c>
      <c r="M248" s="84">
        <v>1.76396034718281</v>
      </c>
    </row>
    <row r="249" spans="2:13" x14ac:dyDescent="0.2">
      <c r="B249" s="77" t="s">
        <v>2479</v>
      </c>
      <c r="C249" s="82">
        <v>1</v>
      </c>
      <c r="D249" s="84">
        <v>-8.1482399999999996E-2</v>
      </c>
      <c r="E249" s="84">
        <v>0.15510740848139079</v>
      </c>
      <c r="F249" s="84">
        <v>-0.23658980848139077</v>
      </c>
      <c r="G249" s="84">
        <v>-0.39822670910610702</v>
      </c>
      <c r="H249" s="84">
        <v>4.6713300141287863E-2</v>
      </c>
      <c r="I249" s="84">
        <v>6.2957824054662354E-2</v>
      </c>
      <c r="J249" s="84">
        <v>0.24725699290811923</v>
      </c>
      <c r="K249" s="84">
        <v>0.59594198564091017</v>
      </c>
      <c r="L249" s="84">
        <v>-1.020485113416062</v>
      </c>
      <c r="M249" s="84">
        <v>1.3306999303788436</v>
      </c>
    </row>
    <row r="250" spans="2:13" x14ac:dyDescent="0.2">
      <c r="B250" s="77" t="s">
        <v>2480</v>
      </c>
      <c r="C250" s="82">
        <v>1</v>
      </c>
      <c r="D250" s="84">
        <v>-0.1183462</v>
      </c>
      <c r="E250" s="84">
        <v>0.15946486530024281</v>
      </c>
      <c r="F250" s="84">
        <v>-0.2778110653002428</v>
      </c>
      <c r="G250" s="84">
        <v>-0.46761010965727784</v>
      </c>
      <c r="H250" s="84">
        <v>4.7312333556778725E-2</v>
      </c>
      <c r="I250" s="84">
        <v>6.6133590003285808E-2</v>
      </c>
      <c r="J250" s="84">
        <v>0.25279614059719979</v>
      </c>
      <c r="K250" s="84">
        <v>0.59598924046171231</v>
      </c>
      <c r="L250" s="84">
        <v>-1.0162208744192416</v>
      </c>
      <c r="M250" s="84">
        <v>1.3351506050197273</v>
      </c>
    </row>
    <row r="251" spans="2:13" x14ac:dyDescent="0.2">
      <c r="B251" s="77" t="s">
        <v>2481</v>
      </c>
      <c r="C251" s="82">
        <v>1</v>
      </c>
      <c r="D251" s="84">
        <v>0.28194279</v>
      </c>
      <c r="E251" s="84">
        <v>0.49318923763017292</v>
      </c>
      <c r="F251" s="84">
        <v>-0.21124644763017292</v>
      </c>
      <c r="G251" s="84">
        <v>-0.35556889872006558</v>
      </c>
      <c r="H251" s="84">
        <v>0.12573413132320774</v>
      </c>
      <c r="I251" s="84">
        <v>0.24515820760991064</v>
      </c>
      <c r="J251" s="84">
        <v>0.74122026765043514</v>
      </c>
      <c r="K251" s="84">
        <v>0.6072674778210525</v>
      </c>
      <c r="L251" s="84">
        <v>-0.70474466016390269</v>
      </c>
      <c r="M251" s="84">
        <v>1.6911231354242486</v>
      </c>
    </row>
    <row r="252" spans="2:13" x14ac:dyDescent="0.2">
      <c r="B252" s="77" t="s">
        <v>2482</v>
      </c>
      <c r="C252" s="82">
        <v>1</v>
      </c>
      <c r="D252" s="84">
        <v>0.87251131999999998</v>
      </c>
      <c r="E252" s="84">
        <v>0.77778754389056604</v>
      </c>
      <c r="F252" s="84">
        <v>9.4723776109433944E-2</v>
      </c>
      <c r="G252" s="84">
        <v>0.15943855686890498</v>
      </c>
      <c r="H252" s="84">
        <v>0.14299995863799767</v>
      </c>
      <c r="I252" s="84">
        <v>0.49569686047331973</v>
      </c>
      <c r="J252" s="84">
        <v>1.0598782273078124</v>
      </c>
      <c r="K252" s="84">
        <v>0.61107585945609877</v>
      </c>
      <c r="L252" s="84">
        <v>-0.42765900627331555</v>
      </c>
      <c r="M252" s="84">
        <v>1.9832340940544477</v>
      </c>
    </row>
    <row r="253" spans="2:13" x14ac:dyDescent="0.2">
      <c r="B253" s="77" t="s">
        <v>2483</v>
      </c>
      <c r="C253" s="82">
        <v>1</v>
      </c>
      <c r="D253" s="84">
        <v>-0.1945074</v>
      </c>
      <c r="E253" s="84">
        <v>0.47276876204391688</v>
      </c>
      <c r="F253" s="84">
        <v>-0.66727616204391693</v>
      </c>
      <c r="G253" s="84">
        <v>-1.1231556920449661</v>
      </c>
      <c r="H253" s="84">
        <v>7.823675686328492E-2</v>
      </c>
      <c r="I253" s="84">
        <v>0.31843403060680853</v>
      </c>
      <c r="J253" s="84">
        <v>0.62710349348102523</v>
      </c>
      <c r="K253" s="84">
        <v>0.59923760559900241</v>
      </c>
      <c r="L253" s="84">
        <v>-0.70932490639313173</v>
      </c>
      <c r="M253" s="84">
        <v>1.6548624304809656</v>
      </c>
    </row>
    <row r="254" spans="2:13" x14ac:dyDescent="0.2">
      <c r="B254" s="77" t="s">
        <v>2484</v>
      </c>
      <c r="C254" s="82">
        <v>1</v>
      </c>
      <c r="D254" s="84">
        <v>-9.5275499999999999E-2</v>
      </c>
      <c r="E254" s="84">
        <v>6.535200066577429E-2</v>
      </c>
      <c r="F254" s="84">
        <v>-0.1606275006657743</v>
      </c>
      <c r="G254" s="84">
        <v>-0.27036735602709466</v>
      </c>
      <c r="H254" s="84">
        <v>7.9856644150999551E-2</v>
      </c>
      <c r="I254" s="84">
        <v>-9.2178221989671461E-2</v>
      </c>
      <c r="J254" s="84">
        <v>0.22288222332122004</v>
      </c>
      <c r="K254" s="84">
        <v>0.59945125027361501</v>
      </c>
      <c r="L254" s="84">
        <v>-1.1171631166503087</v>
      </c>
      <c r="M254" s="84">
        <v>1.247867117981857</v>
      </c>
    </row>
    <row r="255" spans="2:13" x14ac:dyDescent="0.2">
      <c r="B255" s="77" t="s">
        <v>2485</v>
      </c>
      <c r="C255" s="82">
        <v>1</v>
      </c>
      <c r="D255" s="84">
        <v>0.39401092999999998</v>
      </c>
      <c r="E255" s="84">
        <v>0.41269442173271709</v>
      </c>
      <c r="F255" s="84">
        <v>-1.8683491732717106E-2</v>
      </c>
      <c r="G255" s="84">
        <v>-3.1447954056382413E-2</v>
      </c>
      <c r="H255" s="84">
        <v>8.8356784070639988E-2</v>
      </c>
      <c r="I255" s="84">
        <v>0.23839629017777569</v>
      </c>
      <c r="J255" s="84">
        <v>0.58699255328765854</v>
      </c>
      <c r="K255" s="84">
        <v>0.6006426884020537</v>
      </c>
      <c r="L255" s="84">
        <v>-0.77217100112961723</v>
      </c>
      <c r="M255" s="84">
        <v>1.5975598445950514</v>
      </c>
    </row>
    <row r="256" spans="2:13" x14ac:dyDescent="0.2">
      <c r="B256" s="77" t="s">
        <v>2486</v>
      </c>
      <c r="C256" s="82">
        <v>1</v>
      </c>
      <c r="D256" s="84">
        <v>-0.8868819</v>
      </c>
      <c r="E256" s="84">
        <v>-0.96228378038621454</v>
      </c>
      <c r="F256" s="84">
        <v>7.5401880386214537E-2</v>
      </c>
      <c r="G256" s="84">
        <v>0.1269160446062762</v>
      </c>
      <c r="H256" s="84">
        <v>7.9902116051042124E-2</v>
      </c>
      <c r="I256" s="84">
        <v>-1.119903703762426</v>
      </c>
      <c r="J256" s="84">
        <v>-0.80466385701000309</v>
      </c>
      <c r="K256" s="84">
        <v>0.5994573095633875</v>
      </c>
      <c r="L256" s="84">
        <v>-2.1448108506371737</v>
      </c>
      <c r="M256" s="84">
        <v>0.22024328986474484</v>
      </c>
    </row>
    <row r="257" spans="2:13" x14ac:dyDescent="0.2">
      <c r="B257" s="77" t="s">
        <v>2487</v>
      </c>
      <c r="C257" s="82">
        <v>1</v>
      </c>
      <c r="D257" s="84">
        <v>-0.6826314</v>
      </c>
      <c r="E257" s="84">
        <v>-0.83798555325967339</v>
      </c>
      <c r="F257" s="84">
        <v>0.15535415325967339</v>
      </c>
      <c r="G257" s="84">
        <v>0.26149128567992258</v>
      </c>
      <c r="H257" s="84">
        <v>7.7933992622211054E-2</v>
      </c>
      <c r="I257" s="84">
        <v>-0.99172303297382824</v>
      </c>
      <c r="J257" s="84">
        <v>-0.68424807354551853</v>
      </c>
      <c r="K257" s="84">
        <v>0.59919815173745294</v>
      </c>
      <c r="L257" s="84">
        <v>-2.0200013925359732</v>
      </c>
      <c r="M257" s="84">
        <v>0.34403028601662622</v>
      </c>
    </row>
    <row r="258" spans="2:13" x14ac:dyDescent="0.2">
      <c r="B258" s="77" t="s">
        <v>2488</v>
      </c>
      <c r="C258" s="82">
        <v>1</v>
      </c>
      <c r="D258" s="84">
        <v>-0.68965460000000001</v>
      </c>
      <c r="E258" s="84">
        <v>-0.51258614142159387</v>
      </c>
      <c r="F258" s="84">
        <v>-0.17706845857840614</v>
      </c>
      <c r="G258" s="84">
        <v>-0.29804068906761894</v>
      </c>
      <c r="H258" s="84">
        <v>0.12287876273857457</v>
      </c>
      <c r="I258" s="84">
        <v>-0.75498449236195264</v>
      </c>
      <c r="J258" s="84">
        <v>-0.27018779048123504</v>
      </c>
      <c r="K258" s="84">
        <v>0.60668270798804191</v>
      </c>
      <c r="L258" s="84">
        <v>-1.7093664855824597</v>
      </c>
      <c r="M258" s="84">
        <v>0.6841942027392719</v>
      </c>
    </row>
    <row r="259" spans="2:13" x14ac:dyDescent="0.2">
      <c r="B259" s="77" t="s">
        <v>2489</v>
      </c>
      <c r="C259" s="82">
        <v>1</v>
      </c>
      <c r="D259" s="84">
        <v>-0.55800399999999994</v>
      </c>
      <c r="E259" s="84">
        <v>-0.47914892216980459</v>
      </c>
      <c r="F259" s="84">
        <v>-7.8855077830195353E-2</v>
      </c>
      <c r="G259" s="84">
        <v>-0.13272844820403415</v>
      </c>
      <c r="H259" s="84">
        <v>7.8441156539563267E-2</v>
      </c>
      <c r="I259" s="84">
        <v>-0.63388686522264215</v>
      </c>
      <c r="J259" s="84">
        <v>-0.32441097911696709</v>
      </c>
      <c r="K259" s="84">
        <v>0.59926432638594884</v>
      </c>
      <c r="L259" s="84">
        <v>-1.6612953017063736</v>
      </c>
      <c r="M259" s="84">
        <v>0.70299745736676433</v>
      </c>
    </row>
    <row r="260" spans="2:13" x14ac:dyDescent="0.2">
      <c r="B260" s="77" t="s">
        <v>2490</v>
      </c>
      <c r="C260" s="82">
        <v>1</v>
      </c>
      <c r="D260" s="84">
        <v>-1.0011236999999999</v>
      </c>
      <c r="E260" s="84">
        <v>-0.61921176480709661</v>
      </c>
      <c r="F260" s="84">
        <v>-0.38191193519290334</v>
      </c>
      <c r="G260" s="84">
        <v>-0.64283214098031338</v>
      </c>
      <c r="H260" s="84">
        <v>6.3345846353814669E-2</v>
      </c>
      <c r="I260" s="84">
        <v>-0.74417175262658453</v>
      </c>
      <c r="J260" s="84">
        <v>-0.49425177698760875</v>
      </c>
      <c r="K260" s="84">
        <v>0.59747586904394889</v>
      </c>
      <c r="L260" s="84">
        <v>-1.7978301212681869</v>
      </c>
      <c r="M260" s="84">
        <v>0.55940659165399353</v>
      </c>
    </row>
    <row r="261" spans="2:13" x14ac:dyDescent="0.2">
      <c r="B261" s="77" t="s">
        <v>2491</v>
      </c>
      <c r="C261" s="82">
        <v>1</v>
      </c>
      <c r="D261" s="84">
        <v>0.55433025999999996</v>
      </c>
      <c r="E261" s="84">
        <v>0.7025930311435209</v>
      </c>
      <c r="F261" s="84">
        <v>-0.14826277114352093</v>
      </c>
      <c r="G261" s="84">
        <v>-0.24955510896438407</v>
      </c>
      <c r="H261" s="84">
        <v>0.10522670311710716</v>
      </c>
      <c r="I261" s="84">
        <v>0.49501623966212105</v>
      </c>
      <c r="J261" s="84">
        <v>0.91016982262492074</v>
      </c>
      <c r="K261" s="84">
        <v>0.60335510015946381</v>
      </c>
      <c r="L261" s="84">
        <v>-0.48762306519903276</v>
      </c>
      <c r="M261" s="84">
        <v>1.8928091274860745</v>
      </c>
    </row>
    <row r="262" spans="2:13" x14ac:dyDescent="0.2">
      <c r="B262" s="77" t="s">
        <v>2492</v>
      </c>
      <c r="C262" s="82">
        <v>1</v>
      </c>
      <c r="D262" s="84">
        <v>-6.4249999999999995E-4</v>
      </c>
      <c r="E262" s="84">
        <v>-0.10446748789077431</v>
      </c>
      <c r="F262" s="84">
        <v>0.10382498789077431</v>
      </c>
      <c r="G262" s="84">
        <v>0.17475766820267144</v>
      </c>
      <c r="H262" s="84">
        <v>4.7176419599924184E-2</v>
      </c>
      <c r="I262" s="84">
        <v>-0.19753065079567045</v>
      </c>
      <c r="J262" s="84">
        <v>-1.1404324985878178E-2</v>
      </c>
      <c r="K262" s="84">
        <v>0.59597846639438989</v>
      </c>
      <c r="L262" s="84">
        <v>-1.2801319740096067</v>
      </c>
      <c r="M262" s="84">
        <v>1.071196998228058</v>
      </c>
    </row>
    <row r="263" spans="2:13" x14ac:dyDescent="0.2">
      <c r="B263" s="77" t="s">
        <v>2493</v>
      </c>
      <c r="C263" s="82">
        <v>1</v>
      </c>
      <c r="D263" s="84">
        <v>-0.30528729999999998</v>
      </c>
      <c r="E263" s="84">
        <v>0.55787589162640538</v>
      </c>
      <c r="F263" s="84">
        <v>-0.86316319162640531</v>
      </c>
      <c r="G263" s="84">
        <v>-1.4528716998811226</v>
      </c>
      <c r="H263" s="84">
        <v>0.15784633095980702</v>
      </c>
      <c r="I263" s="84">
        <v>0.24649832341272354</v>
      </c>
      <c r="J263" s="84">
        <v>0.86925345984008717</v>
      </c>
      <c r="K263" s="84">
        <v>0.61471959626891159</v>
      </c>
      <c r="L263" s="84">
        <v>-0.65475852220896835</v>
      </c>
      <c r="M263" s="84">
        <v>1.7705103054617792</v>
      </c>
    </row>
    <row r="264" spans="2:13" x14ac:dyDescent="0.2">
      <c r="B264" s="77" t="s">
        <v>2494</v>
      </c>
      <c r="C264" s="82">
        <v>1</v>
      </c>
      <c r="D264" s="84">
        <v>-1.10282E-2</v>
      </c>
      <c r="E264" s="84">
        <v>0.11525916946537759</v>
      </c>
      <c r="F264" s="84">
        <v>-0.12628736946537758</v>
      </c>
      <c r="G264" s="84">
        <v>-0.21256622957121196</v>
      </c>
      <c r="H264" s="84">
        <v>0.14863517248742958</v>
      </c>
      <c r="I264" s="84">
        <v>-0.17794789007623343</v>
      </c>
      <c r="J264" s="84">
        <v>0.40846622900698859</v>
      </c>
      <c r="K264" s="84">
        <v>0.61241908227937247</v>
      </c>
      <c r="L264" s="84">
        <v>-1.0928371062495312</v>
      </c>
      <c r="M264" s="84">
        <v>1.3233554451802862</v>
      </c>
    </row>
    <row r="265" spans="2:13" x14ac:dyDescent="0.2">
      <c r="B265" s="77" t="s">
        <v>2495</v>
      </c>
      <c r="C265" s="82">
        <v>1</v>
      </c>
      <c r="D265" s="84">
        <v>-0.38144850000000002</v>
      </c>
      <c r="E265" s="84">
        <v>9.2509256019768948E-2</v>
      </c>
      <c r="F265" s="84">
        <v>-0.47395775601976897</v>
      </c>
      <c r="G265" s="84">
        <v>-0.79776317774023453</v>
      </c>
      <c r="H265" s="84">
        <v>0.10436345767299207</v>
      </c>
      <c r="I265" s="84">
        <v>-0.1133646433796569</v>
      </c>
      <c r="J265" s="84">
        <v>0.2983831554191948</v>
      </c>
      <c r="K265" s="84">
        <v>0.60320514680911275</v>
      </c>
      <c r="L265" s="84">
        <v>-1.0974110329429496</v>
      </c>
      <c r="M265" s="84">
        <v>1.2824295449824874</v>
      </c>
    </row>
    <row r="266" spans="2:13" x14ac:dyDescent="0.2">
      <c r="B266" s="77" t="s">
        <v>2496</v>
      </c>
      <c r="C266" s="82">
        <v>1</v>
      </c>
      <c r="D266" s="84">
        <v>-0.86218689999999998</v>
      </c>
      <c r="E266" s="84">
        <v>-1.1999617731998786</v>
      </c>
      <c r="F266" s="84">
        <v>0.33777487319987864</v>
      </c>
      <c r="G266" s="84">
        <v>0.56854087264583242</v>
      </c>
      <c r="H266" s="84">
        <v>9.7945956870877982E-2</v>
      </c>
      <c r="I266" s="84">
        <v>-1.3931761081886469</v>
      </c>
      <c r="J266" s="84">
        <v>-1.0067474382111103</v>
      </c>
      <c r="K266" s="84">
        <v>0.60212799993597099</v>
      </c>
      <c r="L266" s="84">
        <v>-2.3877572147117352</v>
      </c>
      <c r="M266" s="84">
        <v>-1.2166331688021836E-2</v>
      </c>
    </row>
    <row r="267" spans="2:13" x14ac:dyDescent="0.2">
      <c r="B267" s="77" t="s">
        <v>2497</v>
      </c>
      <c r="C267" s="82">
        <v>1</v>
      </c>
      <c r="D267" s="84">
        <v>0.83366874000000002</v>
      </c>
      <c r="E267" s="84">
        <v>0.49705191073599864</v>
      </c>
      <c r="F267" s="84">
        <v>0.33661682926400138</v>
      </c>
      <c r="G267" s="84">
        <v>0.56659165924334143</v>
      </c>
      <c r="H267" s="84">
        <v>7.4909750786259111E-2</v>
      </c>
      <c r="I267" s="84">
        <v>0.34928024006436492</v>
      </c>
      <c r="J267" s="84">
        <v>0.64482358140763241</v>
      </c>
      <c r="K267" s="84">
        <v>0.5988123150056287</v>
      </c>
      <c r="L267" s="84">
        <v>-0.68420280281408086</v>
      </c>
      <c r="M267" s="84">
        <v>1.678306624286078</v>
      </c>
    </row>
    <row r="268" spans="2:13" x14ac:dyDescent="0.2">
      <c r="B268" s="77" t="s">
        <v>2498</v>
      </c>
      <c r="C268" s="82">
        <v>1</v>
      </c>
      <c r="D268" s="84">
        <v>-0.46978989999999998</v>
      </c>
      <c r="E268" s="84">
        <v>-0.51204749453232778</v>
      </c>
      <c r="F268" s="84">
        <v>4.2257594532327802E-2</v>
      </c>
      <c r="G268" s="84">
        <v>7.1127758686497927E-2</v>
      </c>
      <c r="H268" s="84">
        <v>6.7921028245983242E-2</v>
      </c>
      <c r="I268" s="84">
        <v>-0.64603277298135509</v>
      </c>
      <c r="J268" s="84">
        <v>-0.37806221608330048</v>
      </c>
      <c r="K268" s="84">
        <v>0.59797824702704072</v>
      </c>
      <c r="L268" s="84">
        <v>-1.691656873298137</v>
      </c>
      <c r="M268" s="84">
        <v>0.66756188423348151</v>
      </c>
    </row>
    <row r="269" spans="2:13" x14ac:dyDescent="0.2">
      <c r="B269" s="77" t="s">
        <v>2499</v>
      </c>
      <c r="C269" s="82">
        <v>1</v>
      </c>
      <c r="D269" s="84">
        <v>0.60518514999999995</v>
      </c>
      <c r="E269" s="84">
        <v>0.54104499804793571</v>
      </c>
      <c r="F269" s="84">
        <v>6.4140151952064239E-2</v>
      </c>
      <c r="G269" s="84">
        <v>0.10796036311701587</v>
      </c>
      <c r="H269" s="84">
        <v>0.10830464971075508</v>
      </c>
      <c r="I269" s="84">
        <v>0.32739645615210455</v>
      </c>
      <c r="J269" s="84">
        <v>0.75469353994376687</v>
      </c>
      <c r="K269" s="84">
        <v>0.60389950735905573</v>
      </c>
      <c r="L269" s="84">
        <v>-0.65024503006671686</v>
      </c>
      <c r="M269" s="84">
        <v>1.7323350261625883</v>
      </c>
    </row>
    <row r="270" spans="2:13" x14ac:dyDescent="0.2">
      <c r="B270" s="77" t="s">
        <v>2500</v>
      </c>
      <c r="C270" s="82">
        <v>1</v>
      </c>
      <c r="D270" s="84">
        <v>-0.59608459999999996</v>
      </c>
      <c r="E270" s="84">
        <v>-0.57765661661434231</v>
      </c>
      <c r="F270" s="84">
        <v>-1.8427983385657654E-2</v>
      </c>
      <c r="G270" s="84">
        <v>-3.1017883763618172E-2</v>
      </c>
      <c r="H270" s="84">
        <v>8.2824012085475129E-2</v>
      </c>
      <c r="I270" s="84">
        <v>-0.74104045528869655</v>
      </c>
      <c r="J270" s="84">
        <v>-0.41427277793998807</v>
      </c>
      <c r="K270" s="84">
        <v>0.59985376119307254</v>
      </c>
      <c r="L270" s="84">
        <v>-1.7609657522045152</v>
      </c>
      <c r="M270" s="84">
        <v>0.6056525189758305</v>
      </c>
    </row>
    <row r="271" spans="2:13" x14ac:dyDescent="0.2">
      <c r="B271" s="77" t="s">
        <v>2501</v>
      </c>
      <c r="C271" s="82">
        <v>1</v>
      </c>
      <c r="D271" s="84">
        <v>-0.56146589999999996</v>
      </c>
      <c r="E271" s="84">
        <v>-0.12058661751037782</v>
      </c>
      <c r="F271" s="84">
        <v>-0.44087928248962216</v>
      </c>
      <c r="G271" s="84">
        <v>-0.7420856667742457</v>
      </c>
      <c r="H271" s="84">
        <v>5.6064904570595944E-2</v>
      </c>
      <c r="I271" s="84">
        <v>-0.23118376310870997</v>
      </c>
      <c r="J271" s="84">
        <v>-9.989471912045661E-3</v>
      </c>
      <c r="K271" s="84">
        <v>0.59674784571379125</v>
      </c>
      <c r="L271" s="84">
        <v>-1.2977688295088827</v>
      </c>
      <c r="M271" s="84">
        <v>1.0565955944881271</v>
      </c>
    </row>
    <row r="272" spans="2:13" x14ac:dyDescent="0.2">
      <c r="B272" s="77" t="s">
        <v>2502</v>
      </c>
      <c r="C272" s="82">
        <v>1</v>
      </c>
      <c r="D272" s="84">
        <v>1.9899341399999999</v>
      </c>
      <c r="E272" s="84">
        <v>0.98925223488493352</v>
      </c>
      <c r="F272" s="84">
        <v>1.0006819051150664</v>
      </c>
      <c r="G272" s="84">
        <v>1.6843424680625956</v>
      </c>
      <c r="H272" s="84">
        <v>0.10191018068134791</v>
      </c>
      <c r="I272" s="84">
        <v>0.78821782348100156</v>
      </c>
      <c r="J272" s="84">
        <v>1.1902866462888655</v>
      </c>
      <c r="K272" s="84">
        <v>0.60278553629466414</v>
      </c>
      <c r="L272" s="84">
        <v>-0.19984030407060138</v>
      </c>
      <c r="M272" s="84">
        <v>2.1783447738404682</v>
      </c>
    </row>
    <row r="273" spans="2:13" x14ac:dyDescent="0.2">
      <c r="B273" s="77" t="s">
        <v>2503</v>
      </c>
      <c r="C273" s="82">
        <v>1</v>
      </c>
      <c r="D273" s="84">
        <v>-0.95611930000000001</v>
      </c>
      <c r="E273" s="84">
        <v>-1.0087241659193591</v>
      </c>
      <c r="F273" s="84">
        <v>5.260486591935909E-2</v>
      </c>
      <c r="G273" s="84">
        <v>8.8544230930733922E-2</v>
      </c>
      <c r="H273" s="84">
        <v>9.4247126718675953E-2</v>
      </c>
      <c r="I273" s="84">
        <v>-1.1946419566614235</v>
      </c>
      <c r="J273" s="84">
        <v>-0.82280637517729471</v>
      </c>
      <c r="K273" s="84">
        <v>0.60153739595661626</v>
      </c>
      <c r="L273" s="84">
        <v>-2.1953545449951708</v>
      </c>
      <c r="M273" s="84">
        <v>0.17790621315645261</v>
      </c>
    </row>
    <row r="274" spans="2:13" x14ac:dyDescent="0.2">
      <c r="B274" s="77" t="s">
        <v>2504</v>
      </c>
      <c r="C274" s="82">
        <v>1</v>
      </c>
      <c r="D274" s="84">
        <v>-0.86957249999999997</v>
      </c>
      <c r="E274" s="84">
        <v>-0.96512917950641741</v>
      </c>
      <c r="F274" s="84">
        <v>9.5556679506417441E-2</v>
      </c>
      <c r="G274" s="84">
        <v>0.1608404954431531</v>
      </c>
      <c r="H274" s="84">
        <v>9.6030417457244902E-2</v>
      </c>
      <c r="I274" s="84">
        <v>-1.1545648013581258</v>
      </c>
      <c r="J274" s="84">
        <v>-0.77569355765470904</v>
      </c>
      <c r="K274" s="84">
        <v>0.60181937399568119</v>
      </c>
      <c r="L274" s="84">
        <v>-2.1523158061399634</v>
      </c>
      <c r="M274" s="84">
        <v>0.2220574471271286</v>
      </c>
    </row>
    <row r="275" spans="2:13" x14ac:dyDescent="0.2">
      <c r="B275" s="77" t="s">
        <v>2505</v>
      </c>
      <c r="C275" s="82">
        <v>1</v>
      </c>
      <c r="D275" s="84">
        <v>-0.8972675</v>
      </c>
      <c r="E275" s="84">
        <v>-1.4716731637441522</v>
      </c>
      <c r="F275" s="84">
        <v>0.57440566374415225</v>
      </c>
      <c r="G275" s="84">
        <v>0.96683656254252781</v>
      </c>
      <c r="H275" s="84">
        <v>0.10565244107671722</v>
      </c>
      <c r="I275" s="84">
        <v>-1.6800897926152054</v>
      </c>
      <c r="J275" s="84">
        <v>-1.2632565348730991</v>
      </c>
      <c r="K275" s="84">
        <v>0.60342949558752101</v>
      </c>
      <c r="L275" s="84">
        <v>-2.6620360171721185</v>
      </c>
      <c r="M275" s="84">
        <v>-0.28131031031618625</v>
      </c>
    </row>
    <row r="276" spans="2:13" x14ac:dyDescent="0.2">
      <c r="B276" s="77" t="s">
        <v>2506</v>
      </c>
      <c r="C276" s="82">
        <v>1</v>
      </c>
      <c r="D276" s="84">
        <v>6.5822190000000003E-2</v>
      </c>
      <c r="E276" s="84">
        <v>0.24780297625525619</v>
      </c>
      <c r="F276" s="84">
        <v>-0.18198078625525618</v>
      </c>
      <c r="G276" s="84">
        <v>-0.30630909292389374</v>
      </c>
      <c r="H276" s="84">
        <v>0.10030590861967854</v>
      </c>
      <c r="I276" s="84">
        <v>4.9933252495808989E-2</v>
      </c>
      <c r="J276" s="84">
        <v>0.44567270001470338</v>
      </c>
      <c r="K276" s="84">
        <v>0.60251638412873065</v>
      </c>
      <c r="L276" s="84">
        <v>-0.94075861626396817</v>
      </c>
      <c r="M276" s="84">
        <v>1.4363645687744806</v>
      </c>
    </row>
    <row r="277" spans="2:13" x14ac:dyDescent="0.2">
      <c r="B277" s="77" t="s">
        <v>2507</v>
      </c>
      <c r="C277" s="82">
        <v>1</v>
      </c>
      <c r="D277" s="84">
        <v>1.6368231499999999</v>
      </c>
      <c r="E277" s="84">
        <v>1.0462667115613042</v>
      </c>
      <c r="F277" s="84">
        <v>0.59055643843869565</v>
      </c>
      <c r="G277" s="84">
        <v>0.99402146073153042</v>
      </c>
      <c r="H277" s="84">
        <v>0.11220745018306159</v>
      </c>
      <c r="I277" s="84">
        <v>0.82491926077794597</v>
      </c>
      <c r="J277" s="84">
        <v>1.2676141623446626</v>
      </c>
      <c r="K277" s="84">
        <v>0.60461163544553542</v>
      </c>
      <c r="L277" s="84">
        <v>-0.14642810506174353</v>
      </c>
      <c r="M277" s="84">
        <v>2.238961528184352</v>
      </c>
    </row>
    <row r="278" spans="2:13" x14ac:dyDescent="0.2">
      <c r="B278" s="77" t="s">
        <v>2508</v>
      </c>
      <c r="C278" s="82">
        <v>1</v>
      </c>
      <c r="D278" s="84">
        <v>-0.46107160000000003</v>
      </c>
      <c r="E278" s="84">
        <v>1.20745476787902</v>
      </c>
      <c r="F278" s="84">
        <v>-1.6685263678790201</v>
      </c>
      <c r="G278" s="84">
        <v>-2.8084547208612793</v>
      </c>
      <c r="H278" s="84">
        <v>0.22071530454662822</v>
      </c>
      <c r="I278" s="84">
        <v>0.77205792096231085</v>
      </c>
      <c r="J278" s="84">
        <v>1.6428516147957291</v>
      </c>
      <c r="K278" s="84">
        <v>0.63378226821255557</v>
      </c>
      <c r="L278" s="84">
        <v>-4.2783867716683854E-2</v>
      </c>
      <c r="M278" s="84">
        <v>2.4576934034747238</v>
      </c>
    </row>
    <row r="279" spans="2:13" x14ac:dyDescent="0.2">
      <c r="B279" s="77" t="s">
        <v>2509</v>
      </c>
      <c r="C279" s="82">
        <v>1</v>
      </c>
      <c r="D279" s="84">
        <v>-0.96304310000000004</v>
      </c>
      <c r="E279" s="84">
        <v>-1.2555700236563032</v>
      </c>
      <c r="F279" s="84">
        <v>0.29252692365630317</v>
      </c>
      <c r="G279" s="84">
        <v>0.49237976428619423</v>
      </c>
      <c r="H279" s="84">
        <v>8.1833472466794191E-2</v>
      </c>
      <c r="I279" s="84">
        <v>-1.4169998617795601</v>
      </c>
      <c r="J279" s="84">
        <v>-1.0941401855330464</v>
      </c>
      <c r="K279" s="84">
        <v>0.59971779618043208</v>
      </c>
      <c r="L279" s="84">
        <v>-2.4386109461385708</v>
      </c>
      <c r="M279" s="84">
        <v>-7.2529101174035437E-2</v>
      </c>
    </row>
    <row r="280" spans="2:13" x14ac:dyDescent="0.2">
      <c r="B280" s="77" t="s">
        <v>2510</v>
      </c>
      <c r="C280" s="82">
        <v>1</v>
      </c>
      <c r="D280" s="84">
        <v>1.8653067299999999</v>
      </c>
      <c r="E280" s="84">
        <v>1.657492206422732</v>
      </c>
      <c r="F280" s="84">
        <v>0.20781452357726793</v>
      </c>
      <c r="G280" s="84">
        <v>0.34979230238118336</v>
      </c>
      <c r="H280" s="84">
        <v>0.49633604612189197</v>
      </c>
      <c r="I280" s="84">
        <v>0.678388605354034</v>
      </c>
      <c r="J280" s="84">
        <v>2.63659580749143</v>
      </c>
      <c r="K280" s="84">
        <v>0.77415385326138741</v>
      </c>
      <c r="L280" s="84">
        <v>0.13034778193076968</v>
      </c>
      <c r="M280" s="84">
        <v>3.1846366309146941</v>
      </c>
    </row>
    <row r="281" spans="2:13" x14ac:dyDescent="0.2">
      <c r="B281" s="77" t="s">
        <v>2511</v>
      </c>
      <c r="C281" s="82">
        <v>1</v>
      </c>
      <c r="D281" s="84">
        <v>-0.86957249999999997</v>
      </c>
      <c r="E281" s="84">
        <v>-1.1219042011141149</v>
      </c>
      <c r="F281" s="84">
        <v>0.25233170111411496</v>
      </c>
      <c r="G281" s="84">
        <v>0.42472337918023034</v>
      </c>
      <c r="H281" s="84">
        <v>0.10619461590313094</v>
      </c>
      <c r="I281" s="84">
        <v>-1.3313903580379827</v>
      </c>
      <c r="J281" s="84">
        <v>-0.91241804419024719</v>
      </c>
      <c r="K281" s="84">
        <v>0.60352465921978227</v>
      </c>
      <c r="L281" s="84">
        <v>-2.312454780289114</v>
      </c>
      <c r="M281" s="84">
        <v>6.8646378060884139E-2</v>
      </c>
    </row>
    <row r="282" spans="2:13" x14ac:dyDescent="0.2">
      <c r="B282" s="77" t="s">
        <v>2512</v>
      </c>
      <c r="C282" s="82">
        <v>1</v>
      </c>
      <c r="D282" s="84">
        <v>-0.81418259999999998</v>
      </c>
      <c r="E282" s="84">
        <v>-0.33049418949844916</v>
      </c>
      <c r="F282" s="84">
        <v>-0.48368841050155081</v>
      </c>
      <c r="G282" s="84">
        <v>-0.81414176368441038</v>
      </c>
      <c r="H282" s="84">
        <v>9.0100254984416886E-2</v>
      </c>
      <c r="I282" s="84">
        <v>-0.50823160108025012</v>
      </c>
      <c r="J282" s="84">
        <v>-0.15275677791664816</v>
      </c>
      <c r="K282" s="84">
        <v>0.60090163403655161</v>
      </c>
      <c r="L282" s="84">
        <v>-1.5158704247533126</v>
      </c>
      <c r="M282" s="84">
        <v>0.85488204575641413</v>
      </c>
    </row>
    <row r="283" spans="2:13" x14ac:dyDescent="0.2">
      <c r="B283" s="77" t="s">
        <v>2513</v>
      </c>
      <c r="C283" s="82">
        <v>1</v>
      </c>
      <c r="D283" s="84">
        <v>0.59826140999999999</v>
      </c>
      <c r="E283" s="84">
        <v>0.69857382658515355</v>
      </c>
      <c r="F283" s="84">
        <v>-0.10031241658515355</v>
      </c>
      <c r="G283" s="84">
        <v>-0.16884532683633602</v>
      </c>
      <c r="H283" s="84">
        <v>0.16984845608445398</v>
      </c>
      <c r="I283" s="84">
        <v>0.36352011390878841</v>
      </c>
      <c r="J283" s="84">
        <v>1.0336275392615186</v>
      </c>
      <c r="K283" s="84">
        <v>0.61791036232920826</v>
      </c>
      <c r="L283" s="84">
        <v>-0.52035489241748389</v>
      </c>
      <c r="M283" s="84">
        <v>1.917502545587791</v>
      </c>
    </row>
    <row r="284" spans="2:13" x14ac:dyDescent="0.2">
      <c r="B284" s="77" t="s">
        <v>2514</v>
      </c>
      <c r="C284" s="82">
        <v>1</v>
      </c>
      <c r="D284" s="84">
        <v>0.22091731000000001</v>
      </c>
      <c r="E284" s="84">
        <v>0.29156473071441802</v>
      </c>
      <c r="F284" s="84">
        <v>-7.0647420714418013E-2</v>
      </c>
      <c r="G284" s="84">
        <v>-0.11891336333766968</v>
      </c>
      <c r="H284" s="84">
        <v>8.2483065331364208E-2</v>
      </c>
      <c r="I284" s="84">
        <v>0.12885346498198685</v>
      </c>
      <c r="J284" s="84">
        <v>0.45427599644684918</v>
      </c>
      <c r="K284" s="84">
        <v>0.59980678047684566</v>
      </c>
      <c r="L284" s="84">
        <v>-0.89165172776959256</v>
      </c>
      <c r="M284" s="84">
        <v>1.4747811891984286</v>
      </c>
    </row>
    <row r="285" spans="2:13" x14ac:dyDescent="0.2">
      <c r="B285" s="77" t="s">
        <v>2515</v>
      </c>
      <c r="C285" s="82">
        <v>1</v>
      </c>
      <c r="D285" s="84">
        <v>-0.96304310000000004</v>
      </c>
      <c r="E285" s="84">
        <v>-1.2370088860918855</v>
      </c>
      <c r="F285" s="84">
        <v>0.27396578609188549</v>
      </c>
      <c r="G285" s="84">
        <v>0.46113775611606977</v>
      </c>
      <c r="H285" s="84">
        <v>9.126693930084688E-2</v>
      </c>
      <c r="I285" s="84">
        <v>-1.4170477722984944</v>
      </c>
      <c r="J285" s="84">
        <v>-1.0569699998852766</v>
      </c>
      <c r="K285" s="84">
        <v>0.60107767555357206</v>
      </c>
      <c r="L285" s="84">
        <v>-2.4227323918796855</v>
      </c>
      <c r="M285" s="84">
        <v>-5.1285380304085582E-2</v>
      </c>
    </row>
    <row r="286" spans="2:13" x14ac:dyDescent="0.2">
      <c r="B286" s="77" t="s">
        <v>2516</v>
      </c>
      <c r="C286" s="82">
        <v>1</v>
      </c>
      <c r="D286" s="84">
        <v>-1.1084417</v>
      </c>
      <c r="E286" s="84">
        <v>-0.83997819338045265</v>
      </c>
      <c r="F286" s="84">
        <v>-0.26846350661954732</v>
      </c>
      <c r="G286" s="84">
        <v>-0.45187634853086661</v>
      </c>
      <c r="H286" s="84">
        <v>7.3034150389722191E-2</v>
      </c>
      <c r="I286" s="84">
        <v>-0.98404993712402244</v>
      </c>
      <c r="J286" s="84">
        <v>-0.69590644963688286</v>
      </c>
      <c r="K286" s="84">
        <v>0.59858057516318497</v>
      </c>
      <c r="L286" s="84">
        <v>-2.0207757623890052</v>
      </c>
      <c r="M286" s="84">
        <v>0.34081937562809994</v>
      </c>
    </row>
    <row r="287" spans="2:13" x14ac:dyDescent="0.2">
      <c r="B287" s="77" t="s">
        <v>2517</v>
      </c>
      <c r="C287" s="82">
        <v>1</v>
      </c>
      <c r="D287" s="84">
        <v>-0.14373620000000001</v>
      </c>
      <c r="E287" s="84">
        <v>1.4531443623945747E-2</v>
      </c>
      <c r="F287" s="84">
        <v>-0.15826764362394574</v>
      </c>
      <c r="G287" s="84">
        <v>-0.26639525718750251</v>
      </c>
      <c r="H287" s="84">
        <v>9.6207734591203256E-2</v>
      </c>
      <c r="I287" s="84">
        <v>-0.1752539651226423</v>
      </c>
      <c r="J287" s="84">
        <v>0.20431685237053382</v>
      </c>
      <c r="K287" s="84">
        <v>0.60184769338655131</v>
      </c>
      <c r="L287" s="84">
        <v>-1.1727110476154408</v>
      </c>
      <c r="M287" s="84">
        <v>1.2017739348633321</v>
      </c>
    </row>
    <row r="288" spans="2:13" x14ac:dyDescent="0.2">
      <c r="B288" s="77" t="s">
        <v>2518</v>
      </c>
      <c r="C288" s="82">
        <v>1</v>
      </c>
      <c r="D288" s="84">
        <v>0.20613550999999999</v>
      </c>
      <c r="E288" s="84">
        <v>0.37567639538678876</v>
      </c>
      <c r="F288" s="84">
        <v>-0.16954088538678877</v>
      </c>
      <c r="G288" s="84">
        <v>-0.28537031785047107</v>
      </c>
      <c r="H288" s="84">
        <v>0.11052601924839253</v>
      </c>
      <c r="I288" s="84">
        <v>0.15764584067806792</v>
      </c>
      <c r="J288" s="84">
        <v>0.59370695009550967</v>
      </c>
      <c r="K288" s="84">
        <v>0.60430184408988596</v>
      </c>
      <c r="L288" s="84">
        <v>-0.81640730738654721</v>
      </c>
      <c r="M288" s="84">
        <v>1.5677600981601247</v>
      </c>
    </row>
    <row r="289" spans="2:13" x14ac:dyDescent="0.2">
      <c r="B289" s="77" t="s">
        <v>2519</v>
      </c>
      <c r="C289" s="82">
        <v>1</v>
      </c>
      <c r="D289" s="84">
        <v>0.90636806000000003</v>
      </c>
      <c r="E289" s="84">
        <v>0.77601179465465897</v>
      </c>
      <c r="F289" s="84">
        <v>0.13035626534534106</v>
      </c>
      <c r="G289" s="84">
        <v>0.21941497350643818</v>
      </c>
      <c r="H289" s="84">
        <v>0.10255170752609737</v>
      </c>
      <c r="I289" s="84">
        <v>0.57371186717792866</v>
      </c>
      <c r="J289" s="84">
        <v>0.97831172213138928</v>
      </c>
      <c r="K289" s="84">
        <v>0.60289432785195363</v>
      </c>
      <c r="L289" s="84">
        <v>-0.41329535334718703</v>
      </c>
      <c r="M289" s="84">
        <v>1.965318942656505</v>
      </c>
    </row>
    <row r="290" spans="2:13" x14ac:dyDescent="0.2">
      <c r="B290" s="77" t="s">
        <v>2520</v>
      </c>
      <c r="C290" s="82">
        <v>1</v>
      </c>
      <c r="D290" s="84">
        <v>-0.94227179999999999</v>
      </c>
      <c r="E290" s="84">
        <v>-0.34638751743879809</v>
      </c>
      <c r="F290" s="84">
        <v>-0.59588428256120185</v>
      </c>
      <c r="G290" s="84">
        <v>-1.0029892596623236</v>
      </c>
      <c r="H290" s="84">
        <v>7.145288507279686E-2</v>
      </c>
      <c r="I290" s="84">
        <v>-0.48733995808491282</v>
      </c>
      <c r="J290" s="84">
        <v>-0.20543507679268339</v>
      </c>
      <c r="K290" s="84">
        <v>0.59838969963124122</v>
      </c>
      <c r="L290" s="84">
        <v>-1.5268085534065967</v>
      </c>
      <c r="M290" s="84">
        <v>0.83403351852900065</v>
      </c>
    </row>
    <row r="291" spans="2:13" x14ac:dyDescent="0.2">
      <c r="B291" s="77" t="s">
        <v>2521</v>
      </c>
      <c r="C291" s="82">
        <v>1</v>
      </c>
      <c r="D291" s="84">
        <v>0.66274606999999996</v>
      </c>
      <c r="E291" s="84">
        <v>0.40096316515692976</v>
      </c>
      <c r="F291" s="84">
        <v>0.26178290484307021</v>
      </c>
      <c r="G291" s="84">
        <v>0.44063159510141298</v>
      </c>
      <c r="H291" s="84">
        <v>0.10450444192206269</v>
      </c>
      <c r="I291" s="84">
        <v>0.1948111513891489</v>
      </c>
      <c r="J291" s="84">
        <v>0.60711517892471067</v>
      </c>
      <c r="K291" s="84">
        <v>0.60322955516203169</v>
      </c>
      <c r="L291" s="84">
        <v>-0.78900527325297454</v>
      </c>
      <c r="M291" s="84">
        <v>1.5909316035668342</v>
      </c>
    </row>
    <row r="292" spans="2:13" x14ac:dyDescent="0.2">
      <c r="B292" s="77" t="s">
        <v>2522</v>
      </c>
      <c r="C292" s="82">
        <v>1</v>
      </c>
      <c r="D292" s="84">
        <v>1.0586904500000001</v>
      </c>
      <c r="E292" s="84">
        <v>0.95354702966649574</v>
      </c>
      <c r="F292" s="84">
        <v>0.10514342033350432</v>
      </c>
      <c r="G292" s="84">
        <v>0.17697684668807265</v>
      </c>
      <c r="H292" s="84">
        <v>9.2465845409365255E-2</v>
      </c>
      <c r="I292" s="84">
        <v>0.77114310610794468</v>
      </c>
      <c r="J292" s="84">
        <v>1.1359509532250467</v>
      </c>
      <c r="K292" s="84">
        <v>0.60126088381567733</v>
      </c>
      <c r="L292" s="84">
        <v>-0.23253788422489519</v>
      </c>
      <c r="M292" s="84">
        <v>2.1396319435578866</v>
      </c>
    </row>
    <row r="293" spans="2:13" x14ac:dyDescent="0.2">
      <c r="B293" s="77" t="s">
        <v>2523</v>
      </c>
      <c r="C293" s="82">
        <v>1</v>
      </c>
      <c r="D293" s="84">
        <v>-0.4783809</v>
      </c>
      <c r="E293" s="84">
        <v>-4.0903989474773694E-2</v>
      </c>
      <c r="F293" s="84">
        <v>-0.4374769105252263</v>
      </c>
      <c r="G293" s="84">
        <v>-0.73635881235379075</v>
      </c>
      <c r="H293" s="84">
        <v>7.6599338756009799E-2</v>
      </c>
      <c r="I293" s="84">
        <v>-0.19200864729983086</v>
      </c>
      <c r="J293" s="84">
        <v>0.11020066835028347</v>
      </c>
      <c r="K293" s="84">
        <v>0.59902602325558341</v>
      </c>
      <c r="L293" s="84">
        <v>-1.222580277316593</v>
      </c>
      <c r="M293" s="84">
        <v>1.1407722983670454</v>
      </c>
    </row>
    <row r="294" spans="2:13" x14ac:dyDescent="0.2">
      <c r="B294" s="77" t="s">
        <v>2524</v>
      </c>
      <c r="C294" s="82">
        <v>1</v>
      </c>
      <c r="D294" s="84">
        <v>0.42516778</v>
      </c>
      <c r="E294" s="84">
        <v>0.25929273783687645</v>
      </c>
      <c r="F294" s="84">
        <v>0.16587504216312354</v>
      </c>
      <c r="G294" s="84">
        <v>0.27919999000571122</v>
      </c>
      <c r="H294" s="84">
        <v>7.8031394049930994E-2</v>
      </c>
      <c r="I294" s="84">
        <v>0.10536311796007383</v>
      </c>
      <c r="J294" s="84">
        <v>0.4132223577136791</v>
      </c>
      <c r="K294" s="84">
        <v>0.59921082792028746</v>
      </c>
      <c r="L294" s="84">
        <v>-0.92274810727238255</v>
      </c>
      <c r="M294" s="84">
        <v>1.4413335829461356</v>
      </c>
    </row>
    <row r="295" spans="2:13" x14ac:dyDescent="0.2">
      <c r="B295" s="77" t="s">
        <v>2525</v>
      </c>
      <c r="C295" s="82">
        <v>1</v>
      </c>
      <c r="D295" s="84">
        <v>-0.1079606</v>
      </c>
      <c r="E295" s="84">
        <v>-6.1949243012283627E-2</v>
      </c>
      <c r="F295" s="84">
        <v>-4.6011356987716377E-2</v>
      </c>
      <c r="G295" s="84">
        <v>-7.7446071715154996E-2</v>
      </c>
      <c r="H295" s="84">
        <v>0.11058940425169102</v>
      </c>
      <c r="I295" s="84">
        <v>-0.28010483495226784</v>
      </c>
      <c r="J295" s="84">
        <v>0.15620634892770058</v>
      </c>
      <c r="K295" s="84">
        <v>0.60431344033728451</v>
      </c>
      <c r="L295" s="84">
        <v>-1.2540558212702344</v>
      </c>
      <c r="M295" s="84">
        <v>1.1301573352456671</v>
      </c>
    </row>
    <row r="296" spans="2:13" x14ac:dyDescent="0.2">
      <c r="B296" s="77" t="s">
        <v>2526</v>
      </c>
      <c r="C296" s="82">
        <v>1</v>
      </c>
      <c r="D296" s="84">
        <v>-0.42048849999999999</v>
      </c>
      <c r="E296" s="84">
        <v>-0.10688769783517905</v>
      </c>
      <c r="F296" s="84">
        <v>-0.31360080216482095</v>
      </c>
      <c r="G296" s="84">
        <v>-0.52785120466824709</v>
      </c>
      <c r="H296" s="84">
        <v>8.2048343111456437E-2</v>
      </c>
      <c r="I296" s="84">
        <v>-0.26874140326284895</v>
      </c>
      <c r="J296" s="84">
        <v>5.4966007592490859E-2</v>
      </c>
      <c r="K296" s="84">
        <v>0.5997471537630471</v>
      </c>
      <c r="L296" s="84">
        <v>-1.2899865329254101</v>
      </c>
      <c r="M296" s="84">
        <v>1.0762111372550518</v>
      </c>
    </row>
    <row r="297" spans="2:13" x14ac:dyDescent="0.2">
      <c r="B297" s="77" t="s">
        <v>2527</v>
      </c>
      <c r="C297" s="82">
        <v>1</v>
      </c>
      <c r="D297" s="84">
        <v>0.63864628999999995</v>
      </c>
      <c r="E297" s="84">
        <v>0.64951391825117988</v>
      </c>
      <c r="F297" s="84">
        <v>-1.0867628251179928E-2</v>
      </c>
      <c r="G297" s="84">
        <v>-1.8292334154352833E-2</v>
      </c>
      <c r="H297" s="84">
        <v>6.9340654253742418E-2</v>
      </c>
      <c r="I297" s="84">
        <v>0.51272819653951185</v>
      </c>
      <c r="J297" s="84">
        <v>0.78629963996284791</v>
      </c>
      <c r="K297" s="84">
        <v>0.5981411573967117</v>
      </c>
      <c r="L297" s="84">
        <v>-0.5304168277230813</v>
      </c>
      <c r="M297" s="84">
        <v>1.8294446642254409</v>
      </c>
    </row>
    <row r="298" spans="2:13" x14ac:dyDescent="0.2">
      <c r="B298" s="77" t="s">
        <v>2528</v>
      </c>
      <c r="C298" s="82">
        <v>1</v>
      </c>
      <c r="D298" s="84">
        <v>0.19021083</v>
      </c>
      <c r="E298" s="84">
        <v>0.37051737107486538</v>
      </c>
      <c r="F298" s="84">
        <v>-0.18030654107486538</v>
      </c>
      <c r="G298" s="84">
        <v>-0.30349101232818526</v>
      </c>
      <c r="H298" s="84">
        <v>4.8130160839271074E-2</v>
      </c>
      <c r="I298" s="84">
        <v>0.27557279840892412</v>
      </c>
      <c r="J298" s="84">
        <v>0.46546194374080663</v>
      </c>
      <c r="K298" s="84">
        <v>0.59605472082851163</v>
      </c>
      <c r="L298" s="84">
        <v>-0.80529753932128745</v>
      </c>
      <c r="M298" s="84">
        <v>1.5463322814710181</v>
      </c>
    </row>
    <row r="299" spans="2:13" x14ac:dyDescent="0.2">
      <c r="B299" s="77" t="s">
        <v>2529</v>
      </c>
      <c r="C299" s="82">
        <v>1</v>
      </c>
      <c r="D299" s="84">
        <v>1.4498820400000001</v>
      </c>
      <c r="E299" s="84">
        <v>0.76755107374804155</v>
      </c>
      <c r="F299" s="84">
        <v>0.68233096625195855</v>
      </c>
      <c r="G299" s="84">
        <v>1.1484958585317941</v>
      </c>
      <c r="H299" s="84">
        <v>8.2088915774892163E-2</v>
      </c>
      <c r="I299" s="84">
        <v>0.60561733214088143</v>
      </c>
      <c r="J299" s="84">
        <v>0.92948481535520167</v>
      </c>
      <c r="K299" s="84">
        <v>0.59975270564845151</v>
      </c>
      <c r="L299" s="84">
        <v>-0.41555871333939898</v>
      </c>
      <c r="M299" s="84">
        <v>1.9506608608354821</v>
      </c>
    </row>
    <row r="300" spans="2:13" x14ac:dyDescent="0.2">
      <c r="B300" s="77" t="s">
        <v>2530</v>
      </c>
      <c r="C300" s="82">
        <v>1</v>
      </c>
      <c r="D300" s="84">
        <v>-0.12526989999999999</v>
      </c>
      <c r="E300" s="84">
        <v>-0.62641485761518645</v>
      </c>
      <c r="F300" s="84">
        <v>0.50114495761518651</v>
      </c>
      <c r="G300" s="84">
        <v>0.84352453107426462</v>
      </c>
      <c r="H300" s="84">
        <v>9.2810764024119752E-2</v>
      </c>
      <c r="I300" s="84">
        <v>-0.80949918925697151</v>
      </c>
      <c r="J300" s="84">
        <v>-0.44333052597340139</v>
      </c>
      <c r="K300" s="84">
        <v>0.60131402424879599</v>
      </c>
      <c r="L300" s="84">
        <v>-1.8126045996564475</v>
      </c>
      <c r="M300" s="84">
        <v>0.55977488442607459</v>
      </c>
    </row>
    <row r="301" spans="2:13" x14ac:dyDescent="0.2">
      <c r="B301" s="77" t="s">
        <v>2531</v>
      </c>
      <c r="C301" s="82">
        <v>1</v>
      </c>
      <c r="D301" s="84">
        <v>-0.80379690000000004</v>
      </c>
      <c r="E301" s="84">
        <v>-0.6906324866257344</v>
      </c>
      <c r="F301" s="84">
        <v>-0.11316441337426564</v>
      </c>
      <c r="G301" s="84">
        <v>-0.19047773957474409</v>
      </c>
      <c r="H301" s="84">
        <v>0.12882698549906305</v>
      </c>
      <c r="I301" s="84">
        <v>-0.94476467469168213</v>
      </c>
      <c r="J301" s="84">
        <v>-0.43650029855978667</v>
      </c>
      <c r="K301" s="84">
        <v>0.60791538065121908</v>
      </c>
      <c r="L301" s="84">
        <v>-1.8898444781611681</v>
      </c>
      <c r="M301" s="84">
        <v>0.50857950490969916</v>
      </c>
    </row>
    <row r="302" spans="2:13" x14ac:dyDescent="0.2">
      <c r="B302" s="77" t="s">
        <v>2532</v>
      </c>
      <c r="C302" s="82">
        <v>1</v>
      </c>
      <c r="D302" s="84">
        <v>-1.0288187</v>
      </c>
      <c r="E302" s="84">
        <v>-1.1729419722250802</v>
      </c>
      <c r="F302" s="84">
        <v>0.14412327222508026</v>
      </c>
      <c r="G302" s="84">
        <v>0.24258752636976616</v>
      </c>
      <c r="H302" s="84">
        <v>8.1364642866889839E-2</v>
      </c>
      <c r="I302" s="84">
        <v>-1.3334469676875216</v>
      </c>
      <c r="J302" s="84">
        <v>-1.0124369767626389</v>
      </c>
      <c r="K302" s="84">
        <v>0.59965400269521874</v>
      </c>
      <c r="L302" s="84">
        <v>-2.3558570516790507</v>
      </c>
      <c r="M302" s="84">
        <v>9.9731072288902212E-3</v>
      </c>
    </row>
    <row r="303" spans="2:13" x14ac:dyDescent="0.2">
      <c r="B303" s="77" t="s">
        <v>2533</v>
      </c>
      <c r="C303" s="82">
        <v>1</v>
      </c>
      <c r="D303" s="84">
        <v>-0.92842440000000004</v>
      </c>
      <c r="E303" s="84">
        <v>-3.3177739766318939</v>
      </c>
      <c r="F303" s="84">
        <v>2.389349576631894</v>
      </c>
      <c r="G303" s="84">
        <v>4.0217405175381034</v>
      </c>
      <c r="H303" s="84">
        <v>0.42147353662023013</v>
      </c>
      <c r="I303" s="84">
        <v>-4.1491990981486229</v>
      </c>
      <c r="J303" s="84">
        <v>-2.4863488551151645</v>
      </c>
      <c r="K303" s="84">
        <v>0.72842615268172883</v>
      </c>
      <c r="L303" s="84">
        <v>-4.754713072181981</v>
      </c>
      <c r="M303" s="84">
        <v>-1.8808348810818065</v>
      </c>
    </row>
    <row r="304" spans="2:13" x14ac:dyDescent="0.2">
      <c r="B304" s="77" t="s">
        <v>2534</v>
      </c>
      <c r="C304" s="82">
        <v>1</v>
      </c>
      <c r="D304" s="84">
        <v>-0.6376271</v>
      </c>
      <c r="E304" s="84">
        <v>-0.21223865902491493</v>
      </c>
      <c r="F304" s="84">
        <v>-0.4253884409750851</v>
      </c>
      <c r="G304" s="84">
        <v>-0.71601156460892112</v>
      </c>
      <c r="H304" s="84">
        <v>6.9235690943022621E-2</v>
      </c>
      <c r="I304" s="84">
        <v>-0.34881732352945716</v>
      </c>
      <c r="J304" s="84">
        <v>-7.5659994520372698E-2</v>
      </c>
      <c r="K304" s="84">
        <v>0.59812899841079314</v>
      </c>
      <c r="L304" s="84">
        <v>-1.3921454194212775</v>
      </c>
      <c r="M304" s="84">
        <v>0.96766810137144754</v>
      </c>
    </row>
    <row r="305" spans="2:13" x14ac:dyDescent="0.2">
      <c r="B305" s="77" t="s">
        <v>2535</v>
      </c>
      <c r="C305" s="82">
        <v>1</v>
      </c>
      <c r="D305" s="84">
        <v>-0.20835490000000001</v>
      </c>
      <c r="E305" s="84">
        <v>0.19438788422793202</v>
      </c>
      <c r="F305" s="84">
        <v>-0.40274278422793203</v>
      </c>
      <c r="G305" s="84">
        <v>-0.67789451544332024</v>
      </c>
      <c r="H305" s="84">
        <v>5.1566332899948691E-2</v>
      </c>
      <c r="I305" s="84">
        <v>9.2664903133289081E-2</v>
      </c>
      <c r="J305" s="84">
        <v>0.29611086532257497</v>
      </c>
      <c r="K305" s="84">
        <v>0.59634201975736134</v>
      </c>
      <c r="L305" s="84">
        <v>-0.98199377004672361</v>
      </c>
      <c r="M305" s="84">
        <v>1.3707695385025878</v>
      </c>
    </row>
    <row r="306" spans="2:13" x14ac:dyDescent="0.2">
      <c r="B306" s="77" t="s">
        <v>2536</v>
      </c>
      <c r="C306" s="82">
        <v>1</v>
      </c>
      <c r="D306" s="84">
        <v>-0.3191348</v>
      </c>
      <c r="E306" s="84">
        <v>0.2093295584839362</v>
      </c>
      <c r="F306" s="84">
        <v>-0.52846435848393614</v>
      </c>
      <c r="G306" s="84">
        <v>-0.88950840152305621</v>
      </c>
      <c r="H306" s="84">
        <v>7.3312908218382572E-2</v>
      </c>
      <c r="I306" s="84">
        <v>6.4707919571558858E-2</v>
      </c>
      <c r="J306" s="84">
        <v>0.35395119739631353</v>
      </c>
      <c r="K306" s="84">
        <v>0.59861465096585953</v>
      </c>
      <c r="L306" s="84">
        <v>-0.97153523058926539</v>
      </c>
      <c r="M306" s="84">
        <v>1.3901943475571379</v>
      </c>
    </row>
    <row r="307" spans="2:13" x14ac:dyDescent="0.2">
      <c r="B307" s="77" t="s">
        <v>2537</v>
      </c>
      <c r="C307" s="82">
        <v>1</v>
      </c>
      <c r="D307" s="84">
        <v>0.24732497000000001</v>
      </c>
      <c r="E307" s="84">
        <v>0.61770499001626766</v>
      </c>
      <c r="F307" s="84">
        <v>-0.37038002001626769</v>
      </c>
      <c r="G307" s="84">
        <v>-0.6234216826010649</v>
      </c>
      <c r="H307" s="84">
        <v>0.29275552889993128</v>
      </c>
      <c r="I307" s="84">
        <v>4.0197080167019283E-2</v>
      </c>
      <c r="J307" s="84">
        <v>1.195212899865516</v>
      </c>
      <c r="K307" s="84">
        <v>0.66232206481516176</v>
      </c>
      <c r="L307" s="84">
        <v>-0.68883303758554781</v>
      </c>
      <c r="M307" s="84">
        <v>1.9242430176180831</v>
      </c>
    </row>
    <row r="308" spans="2:13" x14ac:dyDescent="0.2">
      <c r="B308" s="77" t="s">
        <v>2538</v>
      </c>
      <c r="C308" s="82">
        <v>1</v>
      </c>
      <c r="D308" s="84">
        <v>-0.85572499999999996</v>
      </c>
      <c r="E308" s="84">
        <v>0.17321044273075062</v>
      </c>
      <c r="F308" s="84">
        <v>-1.0289354427307507</v>
      </c>
      <c r="G308" s="84">
        <v>-1.7318986725226222</v>
      </c>
      <c r="H308" s="84">
        <v>7.6681685797221802E-2</v>
      </c>
      <c r="I308" s="84">
        <v>2.1943341969666547E-2</v>
      </c>
      <c r="J308" s="84">
        <v>0.32447754349183466</v>
      </c>
      <c r="K308" s="84">
        <v>0.59903655879774542</v>
      </c>
      <c r="L308" s="84">
        <v>-1.0084866281820357</v>
      </c>
      <c r="M308" s="84">
        <v>1.3549075136435369</v>
      </c>
    </row>
    <row r="309" spans="2:13" x14ac:dyDescent="0.2">
      <c r="B309" s="77" t="s">
        <v>2539</v>
      </c>
      <c r="C309" s="82">
        <v>1</v>
      </c>
      <c r="D309" s="84">
        <v>1.2629409199999999</v>
      </c>
      <c r="E309" s="84">
        <v>0.63583191461001498</v>
      </c>
      <c r="F309" s="84">
        <v>0.62710900538998493</v>
      </c>
      <c r="G309" s="84">
        <v>1.055546547293057</v>
      </c>
      <c r="H309" s="84">
        <v>0.12919181812036612</v>
      </c>
      <c r="I309" s="84">
        <v>0.38098003484305898</v>
      </c>
      <c r="J309" s="84">
        <v>0.89068379437697098</v>
      </c>
      <c r="K309" s="84">
        <v>0.60799279905997783</v>
      </c>
      <c r="L309" s="84">
        <v>-0.56353279733208039</v>
      </c>
      <c r="M309" s="84">
        <v>1.8351966265521105</v>
      </c>
    </row>
    <row r="310" spans="2:13" x14ac:dyDescent="0.2">
      <c r="B310" s="77" t="s">
        <v>2540</v>
      </c>
      <c r="C310" s="82">
        <v>1</v>
      </c>
      <c r="D310" s="84">
        <v>1.4291107999999999</v>
      </c>
      <c r="E310" s="84">
        <v>1.2797737904745623</v>
      </c>
      <c r="F310" s="84">
        <v>0.1493370095254376</v>
      </c>
      <c r="G310" s="84">
        <v>0.25136326130354025</v>
      </c>
      <c r="H310" s="84">
        <v>0.12936767256550952</v>
      </c>
      <c r="I310" s="84">
        <v>1.0245750092043826</v>
      </c>
      <c r="J310" s="84">
        <v>1.534972571744742</v>
      </c>
      <c r="K310" s="84">
        <v>0.60803019048774032</v>
      </c>
      <c r="L310" s="84">
        <v>8.0335317857904931E-2</v>
      </c>
      <c r="M310" s="84">
        <v>2.4792122630912194</v>
      </c>
    </row>
    <row r="311" spans="2:13" ht="17" thickBot="1" x14ac:dyDescent="0.25">
      <c r="B311" s="80" t="s">
        <v>2541</v>
      </c>
      <c r="C311" s="83">
        <v>1</v>
      </c>
      <c r="D311" s="85">
        <v>1.4914245100000001</v>
      </c>
      <c r="E311" s="85">
        <v>1.0201111102123981</v>
      </c>
      <c r="F311" s="85">
        <v>0.47131339978760201</v>
      </c>
      <c r="G311" s="85">
        <v>0.79331221137444152</v>
      </c>
      <c r="H311" s="85">
        <v>0.11868445843784568</v>
      </c>
      <c r="I311" s="85">
        <v>0.78598670688658157</v>
      </c>
      <c r="J311" s="85">
        <v>1.2542355135382146</v>
      </c>
      <c r="K311" s="85">
        <v>0.60584710819993648</v>
      </c>
      <c r="L311" s="85">
        <v>-0.17502087742071026</v>
      </c>
      <c r="M311" s="85">
        <v>2.2152430978455064</v>
      </c>
    </row>
    <row r="329" spans="6:6" x14ac:dyDescent="0.2">
      <c r="F329" t="s">
        <v>2336</v>
      </c>
    </row>
    <row r="347" spans="6:6" x14ac:dyDescent="0.2">
      <c r="F347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DD351354">
              <controlPr defaultSize="0" autoFill="0" autoPict="0" macro="[0]!GoToResultsNew1121202315353526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9FD6-77BE-9A4F-A326-4FD0B5BFC25A}">
  <sheetPr codeName="Sheet10"/>
  <dimension ref="A1:H196"/>
  <sheetViews>
    <sheetView workbookViewId="0">
      <selection activeCell="J17" sqref="J17"/>
    </sheetView>
  </sheetViews>
  <sheetFormatPr baseColWidth="10" defaultRowHeight="16" x14ac:dyDescent="0.2"/>
  <sheetData>
    <row r="1" spans="1:8" x14ac:dyDescent="0.2">
      <c r="A1" s="1" t="s">
        <v>3</v>
      </c>
      <c r="B1" s="1" t="s">
        <v>958</v>
      </c>
      <c r="C1" s="1" t="s">
        <v>27</v>
      </c>
      <c r="D1" s="1" t="s">
        <v>19</v>
      </c>
      <c r="E1" s="1" t="s">
        <v>961</v>
      </c>
      <c r="F1" s="1" t="s">
        <v>1320</v>
      </c>
      <c r="G1" s="1" t="s">
        <v>1423</v>
      </c>
      <c r="H1" s="1" t="s">
        <v>959</v>
      </c>
    </row>
    <row r="2" spans="1:8" x14ac:dyDescent="0.2">
      <c r="A2" s="1">
        <v>0.88637719000000004</v>
      </c>
      <c r="B2" s="1">
        <v>-0.1974494</v>
      </c>
      <c r="C2" s="1">
        <v>-1.20187E-2</v>
      </c>
      <c r="D2" s="1">
        <v>1.3717348700000001</v>
      </c>
      <c r="E2" s="1">
        <v>-0.81440029999999997</v>
      </c>
      <c r="F2" s="1">
        <v>-1.0961951999999999</v>
      </c>
      <c r="G2" s="1">
        <v>-1.5717513000000001</v>
      </c>
      <c r="H2" s="1">
        <v>1.6575943900000001</v>
      </c>
    </row>
    <row r="3" spans="1:8" x14ac:dyDescent="0.2">
      <c r="A3" s="1">
        <v>0.18954945000000001</v>
      </c>
      <c r="B3" s="1">
        <v>-0.20246700000000001</v>
      </c>
      <c r="C3" s="1">
        <v>-0.24834809999999999</v>
      </c>
      <c r="D3" s="1">
        <v>-0.6889381</v>
      </c>
      <c r="E3" s="1">
        <v>-0.81440029999999997</v>
      </c>
      <c r="F3" s="1">
        <v>0.40967172000000002</v>
      </c>
      <c r="G3" s="1">
        <v>0.49880250999999998</v>
      </c>
      <c r="H3" s="1">
        <v>-5.6032499999999999E-2</v>
      </c>
    </row>
    <row r="4" spans="1:8" x14ac:dyDescent="0.2">
      <c r="A4" s="1">
        <v>-1.0043488</v>
      </c>
      <c r="B4" s="1">
        <v>-2.5988399999999998E-2</v>
      </c>
      <c r="C4" s="1">
        <v>2.1638609999999999E-2</v>
      </c>
      <c r="D4" s="1">
        <v>-5.6861399999999999E-2</v>
      </c>
      <c r="E4" s="1">
        <v>1.2216004600000001</v>
      </c>
      <c r="F4" s="1">
        <v>-1.4056911999999999</v>
      </c>
      <c r="G4" s="1">
        <v>0.16673256</v>
      </c>
      <c r="H4" s="1">
        <v>-0.41952909999999999</v>
      </c>
    </row>
    <row r="5" spans="1:8" x14ac:dyDescent="0.2">
      <c r="A5" s="1">
        <v>4.5538380000000003E-2</v>
      </c>
      <c r="B5" s="1">
        <v>-0.2074009</v>
      </c>
      <c r="C5" s="1">
        <v>-0.2669996</v>
      </c>
      <c r="D5" s="1">
        <v>-0.95101869999999999</v>
      </c>
      <c r="E5" s="1">
        <v>-0.81440029999999997</v>
      </c>
      <c r="F5" s="1">
        <v>-5.1833000000000001E-3</v>
      </c>
      <c r="G5" s="1">
        <v>0.90249537999999996</v>
      </c>
      <c r="H5" s="1">
        <v>-0.76591260000000005</v>
      </c>
    </row>
    <row r="6" spans="1:8" x14ac:dyDescent="0.2">
      <c r="A6" s="1">
        <v>0.39395225</v>
      </c>
      <c r="B6" s="1">
        <v>-0.16588169999999999</v>
      </c>
      <c r="C6" s="1">
        <v>-5.3770100000000001E-2</v>
      </c>
      <c r="D6" s="1">
        <v>1.5618717799999999</v>
      </c>
      <c r="E6" s="1">
        <v>1.2216004600000001</v>
      </c>
      <c r="F6" s="1">
        <v>-0.2080198</v>
      </c>
      <c r="G6" s="1">
        <v>-0.86854430000000005</v>
      </c>
      <c r="H6" s="1">
        <v>1.56412383</v>
      </c>
    </row>
    <row r="7" spans="1:8" x14ac:dyDescent="0.2">
      <c r="A7" s="1">
        <v>-0.86033769999999998</v>
      </c>
      <c r="B7" s="1">
        <v>-0.20729420000000001</v>
      </c>
      <c r="C7" s="1">
        <v>-0.26686539999999997</v>
      </c>
      <c r="D7" s="1">
        <v>-0.8328255</v>
      </c>
      <c r="E7" s="1">
        <v>-0.81440029999999997</v>
      </c>
      <c r="F7" s="1">
        <v>-0.1820117</v>
      </c>
      <c r="G7" s="1">
        <v>0.44671309999999997</v>
      </c>
      <c r="H7" s="1">
        <v>6.1671169999999997E-2</v>
      </c>
    </row>
    <row r="8" spans="1:8" x14ac:dyDescent="0.2">
      <c r="A8" s="1">
        <v>0.70984749999999996</v>
      </c>
      <c r="B8" s="1">
        <v>3.629777E-2</v>
      </c>
      <c r="C8" s="1">
        <v>3.4303210000000001E-2</v>
      </c>
      <c r="D8" s="1">
        <v>-0.63754980000000006</v>
      </c>
      <c r="E8" s="1">
        <v>-0.81440029999999997</v>
      </c>
      <c r="F8" s="1">
        <v>-0.75288880000000002</v>
      </c>
      <c r="G8" s="1">
        <v>0.79831657</v>
      </c>
      <c r="H8" s="1">
        <v>0.20014607000000001</v>
      </c>
    </row>
    <row r="9" spans="1:8" x14ac:dyDescent="0.2">
      <c r="A9" s="1">
        <v>0.92354133999999999</v>
      </c>
      <c r="B9" s="1">
        <v>-0.2017149</v>
      </c>
      <c r="C9" s="1">
        <v>-0.2476527</v>
      </c>
      <c r="D9" s="1">
        <v>-0.52449539999999994</v>
      </c>
      <c r="E9" s="1">
        <v>-0.81440029999999997</v>
      </c>
      <c r="F9" s="1">
        <v>-0.79060050000000004</v>
      </c>
      <c r="G9" s="1">
        <v>0.25788902000000002</v>
      </c>
      <c r="H9" s="1">
        <v>-0.91457690000000003</v>
      </c>
    </row>
    <row r="10" spans="1:8" x14ac:dyDescent="0.2">
      <c r="A10" s="1">
        <v>0.42647088</v>
      </c>
      <c r="B10" s="1">
        <v>0.24806729</v>
      </c>
      <c r="C10" s="1">
        <v>-9.4462000000000004E-2</v>
      </c>
      <c r="D10" s="1">
        <v>-0.93046340000000005</v>
      </c>
      <c r="E10" s="1">
        <v>1.2216004600000001</v>
      </c>
      <c r="F10" s="1">
        <v>-0.82701179999999996</v>
      </c>
      <c r="G10" s="1">
        <v>1.5080346899999999</v>
      </c>
      <c r="H10" s="1">
        <v>-0.74494510000000003</v>
      </c>
    </row>
    <row r="11" spans="1:8" x14ac:dyDescent="0.2">
      <c r="A11" s="1">
        <v>-0.30752099999999999</v>
      </c>
      <c r="B11" s="1">
        <v>-0.1334236</v>
      </c>
      <c r="C11" s="1">
        <v>-0.20789679999999999</v>
      </c>
      <c r="D11" s="1">
        <v>-0.94074100000000005</v>
      </c>
      <c r="E11" s="1">
        <v>-0.81440029999999997</v>
      </c>
      <c r="F11" s="1">
        <v>-7.7979499999999993E-2</v>
      </c>
      <c r="G11" s="1">
        <v>1.28014356</v>
      </c>
      <c r="H11" s="1">
        <v>-1.0184329999999999</v>
      </c>
    </row>
    <row r="12" spans="1:8" x14ac:dyDescent="0.2">
      <c r="A12" s="1">
        <v>0.86779512000000003</v>
      </c>
      <c r="B12" s="1">
        <v>-0.1623308</v>
      </c>
      <c r="C12" s="1">
        <v>-0.2001983</v>
      </c>
      <c r="D12" s="1">
        <v>-0.10311090000000001</v>
      </c>
      <c r="E12" s="1">
        <v>-0.81440029999999997</v>
      </c>
      <c r="F12" s="1">
        <v>-0.94014679999999995</v>
      </c>
      <c r="G12" s="1">
        <v>0.16673256</v>
      </c>
      <c r="H12" s="1">
        <v>-0.78648759999999995</v>
      </c>
    </row>
    <row r="13" spans="1:8" x14ac:dyDescent="0.2">
      <c r="A13" s="1">
        <v>-1.7476316999999999</v>
      </c>
      <c r="B13" s="1">
        <v>-0.20580319999999999</v>
      </c>
      <c r="C13" s="1">
        <v>-0.26490180000000002</v>
      </c>
      <c r="D13" s="1">
        <v>-0.6632439</v>
      </c>
      <c r="E13" s="1">
        <v>-0.81440029999999997</v>
      </c>
      <c r="F13" s="1">
        <v>0.1586939</v>
      </c>
      <c r="G13" s="1">
        <v>0.60298130999999999</v>
      </c>
      <c r="H13" s="1">
        <v>-0.47145720000000002</v>
      </c>
    </row>
    <row r="14" spans="1:8" x14ac:dyDescent="0.2">
      <c r="A14" s="1">
        <v>-1.2970164</v>
      </c>
      <c r="B14" s="1">
        <v>-0.16952</v>
      </c>
      <c r="C14" s="1">
        <v>-0.2574323</v>
      </c>
      <c r="D14" s="1">
        <v>-0.7762983</v>
      </c>
      <c r="E14" s="1">
        <v>1.2216004600000001</v>
      </c>
      <c r="F14" s="1">
        <v>-1.4134936</v>
      </c>
      <c r="G14" s="1">
        <v>1.01318536</v>
      </c>
      <c r="H14" s="1">
        <v>-0.3451959</v>
      </c>
    </row>
    <row r="15" spans="1:8" x14ac:dyDescent="0.2">
      <c r="A15" s="1">
        <v>1.46706698</v>
      </c>
      <c r="B15" s="1">
        <v>-0.1057659</v>
      </c>
      <c r="C15" s="1">
        <v>0.85618839999999996</v>
      </c>
      <c r="D15" s="1">
        <v>0.20008040999999999</v>
      </c>
      <c r="E15" s="1">
        <v>1.2216004600000001</v>
      </c>
      <c r="F15" s="1">
        <v>1.94544794</v>
      </c>
      <c r="G15" s="1">
        <v>-0.38020619999999999</v>
      </c>
      <c r="H15" s="1">
        <v>-4.2185E-2</v>
      </c>
    </row>
    <row r="16" spans="1:8" x14ac:dyDescent="0.2">
      <c r="A16" s="1">
        <v>-0.7302632</v>
      </c>
      <c r="B16" s="1">
        <v>-0.20642189999999999</v>
      </c>
      <c r="C16" s="1">
        <v>-0.26558989999999999</v>
      </c>
      <c r="D16" s="1">
        <v>-0.5090789</v>
      </c>
      <c r="E16" s="1">
        <v>-0.81440029999999997</v>
      </c>
      <c r="F16" s="1">
        <v>0.32774631999999998</v>
      </c>
      <c r="G16" s="1">
        <v>0.45973544999999999</v>
      </c>
      <c r="H16" s="1">
        <v>3.0514320000000001E-2</v>
      </c>
    </row>
    <row r="17" spans="1:8" x14ac:dyDescent="0.2">
      <c r="A17" s="1">
        <v>0.13844873999999999</v>
      </c>
      <c r="B17" s="1">
        <v>-0.1372669</v>
      </c>
      <c r="C17" s="1">
        <v>-0.20393559999999999</v>
      </c>
      <c r="D17" s="1">
        <v>-0.95615760000000005</v>
      </c>
      <c r="E17" s="1">
        <v>-0.81440029999999997</v>
      </c>
      <c r="F17" s="1">
        <v>-0.71777789999999997</v>
      </c>
      <c r="G17" s="1">
        <v>0.57693660999999996</v>
      </c>
      <c r="H17" s="1">
        <v>-0.83653820000000001</v>
      </c>
    </row>
    <row r="18" spans="1:8" x14ac:dyDescent="0.2">
      <c r="A18" s="1">
        <v>0.25923222000000001</v>
      </c>
      <c r="B18" s="1">
        <v>-9.0427900000000005E-2</v>
      </c>
      <c r="C18" s="1">
        <v>-0.19038759999999999</v>
      </c>
      <c r="D18" s="1">
        <v>-0.94074100000000005</v>
      </c>
      <c r="E18" s="1">
        <v>-0.81440029999999997</v>
      </c>
      <c r="F18" s="1">
        <v>-0.41998550000000001</v>
      </c>
      <c r="G18" s="1">
        <v>1.41687824</v>
      </c>
      <c r="H18" s="1">
        <v>-0.94227179999999999</v>
      </c>
    </row>
    <row r="19" spans="1:8" x14ac:dyDescent="0.2">
      <c r="A19" s="1">
        <v>-1.4874826999999999</v>
      </c>
      <c r="B19" s="1">
        <v>-0.20728079999999999</v>
      </c>
      <c r="C19" s="1">
        <v>-0.26489590000000002</v>
      </c>
      <c r="D19" s="1">
        <v>-0.5142177</v>
      </c>
      <c r="E19" s="1">
        <v>1.2216004600000001</v>
      </c>
      <c r="F19" s="1">
        <v>0.69576042999999999</v>
      </c>
      <c r="G19" s="1">
        <v>-0.23696030000000001</v>
      </c>
      <c r="H19" s="1">
        <v>0.50825271999999999</v>
      </c>
    </row>
    <row r="20" spans="1:8" x14ac:dyDescent="0.2">
      <c r="A20" s="1">
        <v>-0.26571129999999998</v>
      </c>
      <c r="B20" s="1">
        <v>-0.2001135</v>
      </c>
      <c r="C20" s="1">
        <v>-0.18825790000000001</v>
      </c>
      <c r="D20" s="1">
        <v>2.0192281300000001</v>
      </c>
      <c r="E20" s="1">
        <v>1.2216004600000001</v>
      </c>
      <c r="F20" s="1">
        <v>-0.17030809999999999</v>
      </c>
      <c r="G20" s="1">
        <v>-1.2657259999999999</v>
      </c>
      <c r="H20" s="1">
        <v>1.4118014400000001</v>
      </c>
    </row>
    <row r="21" spans="1:8" x14ac:dyDescent="0.2">
      <c r="A21" s="1">
        <v>-1.1808784999999999</v>
      </c>
      <c r="B21" s="1">
        <v>-0.20644009999999999</v>
      </c>
      <c r="C21" s="1">
        <v>-0.26263399999999998</v>
      </c>
      <c r="D21" s="1">
        <v>0.18466389999999999</v>
      </c>
      <c r="E21" s="1">
        <v>-0.81440029999999997</v>
      </c>
      <c r="F21" s="1">
        <v>1.3394600400000001</v>
      </c>
      <c r="G21" s="1">
        <v>-0.34765030000000002</v>
      </c>
      <c r="H21" s="1">
        <v>0.10079812</v>
      </c>
    </row>
    <row r="22" spans="1:8" x14ac:dyDescent="0.2">
      <c r="A22" s="1">
        <v>-0.1960286</v>
      </c>
      <c r="B22" s="1">
        <v>-0.18175830000000001</v>
      </c>
      <c r="C22" s="1">
        <v>-0.19019249999999999</v>
      </c>
      <c r="D22" s="1">
        <v>3.0498839999999999E-2</v>
      </c>
      <c r="E22" s="1">
        <v>1.2216004600000001</v>
      </c>
      <c r="F22" s="1">
        <v>-3.1165000000000002E-2</v>
      </c>
      <c r="G22" s="1">
        <v>-0.17835970000000001</v>
      </c>
      <c r="H22" s="1">
        <v>0.33340427</v>
      </c>
    </row>
    <row r="23" spans="1:8" x14ac:dyDescent="0.2">
      <c r="A23" s="1">
        <v>0.18954945000000001</v>
      </c>
      <c r="B23" s="1">
        <v>-0.18146480000000001</v>
      </c>
      <c r="C23" s="1">
        <v>-0.24534719999999999</v>
      </c>
      <c r="D23" s="1">
        <v>-0.8328255</v>
      </c>
      <c r="E23" s="1">
        <v>-0.81440029999999997</v>
      </c>
      <c r="F23" s="1">
        <v>-0.18461259999999999</v>
      </c>
      <c r="G23" s="1">
        <v>0.39462370000000002</v>
      </c>
      <c r="H23" s="1">
        <v>-0.65839829999999999</v>
      </c>
    </row>
    <row r="24" spans="1:8" x14ac:dyDescent="0.2">
      <c r="A24" s="1">
        <v>0.3056874</v>
      </c>
      <c r="B24" s="1">
        <v>-0.2002785</v>
      </c>
      <c r="C24" s="1">
        <v>-0.25176009999999999</v>
      </c>
      <c r="D24" s="1">
        <v>0.45188334000000002</v>
      </c>
      <c r="E24" s="1">
        <v>1.2216004600000001</v>
      </c>
      <c r="F24" s="1">
        <v>-0.98045930000000003</v>
      </c>
      <c r="G24" s="1">
        <v>-0.17184859999999999</v>
      </c>
      <c r="H24" s="1">
        <v>0.87521119999999997</v>
      </c>
    </row>
    <row r="25" spans="1:8" x14ac:dyDescent="0.2">
      <c r="A25" s="1">
        <v>-0.2378382</v>
      </c>
      <c r="B25" s="1">
        <v>0.35287354999999998</v>
      </c>
      <c r="C25" s="1">
        <v>1.1600904299999999</v>
      </c>
      <c r="D25" s="1">
        <v>-0.4319963</v>
      </c>
      <c r="E25" s="1">
        <v>1.2216004600000001</v>
      </c>
      <c r="F25" s="1">
        <v>0.76858302000000001</v>
      </c>
      <c r="G25" s="1">
        <v>0.22533313999999999</v>
      </c>
      <c r="H25" s="1">
        <v>8.2442409999999994E-2</v>
      </c>
    </row>
    <row r="26" spans="1:8" x14ac:dyDescent="0.2">
      <c r="A26" s="1">
        <v>-1.6872399</v>
      </c>
      <c r="B26" s="1">
        <v>-0.1986723</v>
      </c>
      <c r="C26" s="1">
        <v>-0.2646076</v>
      </c>
      <c r="D26" s="1">
        <v>-0.58616140000000005</v>
      </c>
      <c r="E26" s="1">
        <v>1.2216004600000001</v>
      </c>
      <c r="F26" s="1">
        <v>2.0182705200000002</v>
      </c>
      <c r="G26" s="1">
        <v>0.71367128999999996</v>
      </c>
      <c r="H26" s="1">
        <v>-0.20672399999999999</v>
      </c>
    </row>
    <row r="27" spans="1:8" x14ac:dyDescent="0.2">
      <c r="A27" s="1">
        <v>0.33820602999999999</v>
      </c>
      <c r="B27" s="1">
        <v>-0.15737139999999999</v>
      </c>
      <c r="C27" s="1">
        <v>-0.22066649999999999</v>
      </c>
      <c r="D27" s="1">
        <v>-0.78657600000000005</v>
      </c>
      <c r="E27" s="1">
        <v>-0.81440029999999997</v>
      </c>
      <c r="F27" s="1">
        <v>-0.73078189999999998</v>
      </c>
      <c r="G27" s="1">
        <v>0.49229133000000003</v>
      </c>
      <c r="H27" s="1">
        <v>-0.54415650000000004</v>
      </c>
    </row>
    <row r="28" spans="1:8" x14ac:dyDescent="0.2">
      <c r="A28" s="1">
        <v>0.24065015000000001</v>
      </c>
      <c r="B28" s="1">
        <v>-0.20382330000000001</v>
      </c>
      <c r="C28" s="1">
        <v>-0.1310336</v>
      </c>
      <c r="D28" s="1">
        <v>1.42826206</v>
      </c>
      <c r="E28" s="1">
        <v>-0.81440029999999997</v>
      </c>
      <c r="F28" s="1">
        <v>-0.54872549999999998</v>
      </c>
      <c r="G28" s="1">
        <v>-1.7605754</v>
      </c>
      <c r="H28" s="1">
        <v>0.86828746000000001</v>
      </c>
    </row>
    <row r="29" spans="1:8" x14ac:dyDescent="0.2">
      <c r="A29" s="1">
        <v>1.86658155</v>
      </c>
      <c r="B29" s="1">
        <v>-0.20736940000000001</v>
      </c>
      <c r="C29" s="1">
        <v>-0.1900751</v>
      </c>
      <c r="D29" s="1">
        <v>1.01715523</v>
      </c>
      <c r="E29" s="1">
        <v>1.2216004600000001</v>
      </c>
      <c r="F29" s="1">
        <v>0.13528664000000001</v>
      </c>
      <c r="G29" s="1">
        <v>-1.9103323999999999</v>
      </c>
      <c r="H29" s="1">
        <v>0.87983383000000004</v>
      </c>
    </row>
    <row r="30" spans="1:8" x14ac:dyDescent="0.2">
      <c r="A30" s="1">
        <v>1.19762692</v>
      </c>
      <c r="B30" s="1">
        <v>-0.19623380000000001</v>
      </c>
      <c r="C30" s="1">
        <v>-9.4798199999999999E-2</v>
      </c>
      <c r="D30" s="1">
        <v>1.9627009399999999</v>
      </c>
      <c r="E30" s="1">
        <v>1.2216004600000001</v>
      </c>
      <c r="F30" s="1">
        <v>0.23151648</v>
      </c>
      <c r="G30" s="1">
        <v>-1.1029466000000001</v>
      </c>
      <c r="H30" s="1">
        <v>1.3844876699999999</v>
      </c>
    </row>
    <row r="31" spans="1:8" x14ac:dyDescent="0.2">
      <c r="A31" s="1">
        <v>-0.90214740000000004</v>
      </c>
      <c r="B31" s="1">
        <v>-0.2073112</v>
      </c>
      <c r="C31" s="1">
        <v>-0.26426949999999999</v>
      </c>
      <c r="D31" s="1">
        <v>-0.2315818</v>
      </c>
      <c r="E31" s="1">
        <v>-0.81440029999999997</v>
      </c>
      <c r="F31" s="1">
        <v>-1.2249350999999999</v>
      </c>
      <c r="G31" s="1">
        <v>-0.373695</v>
      </c>
      <c r="H31" s="1">
        <v>0.22437918000000001</v>
      </c>
    </row>
    <row r="32" spans="1:8" x14ac:dyDescent="0.2">
      <c r="A32" s="1">
        <v>-0.37720379999999998</v>
      </c>
      <c r="B32" s="1">
        <v>-0.19593659999999999</v>
      </c>
      <c r="C32" s="1">
        <v>-0.1567895</v>
      </c>
      <c r="D32" s="1">
        <v>0.14355322000000001</v>
      </c>
      <c r="E32" s="1">
        <v>1.2216004600000001</v>
      </c>
      <c r="F32" s="1">
        <v>0.95454068000000003</v>
      </c>
      <c r="G32" s="1">
        <v>-0.82296610000000003</v>
      </c>
      <c r="H32" s="1">
        <v>0.67442259999999998</v>
      </c>
    </row>
    <row r="33" spans="1:8" x14ac:dyDescent="0.2">
      <c r="A33" s="1">
        <v>-0.85569220000000001</v>
      </c>
      <c r="B33" s="1">
        <v>-0.19791159999999999</v>
      </c>
      <c r="C33" s="1">
        <v>-9.3724699999999994E-2</v>
      </c>
      <c r="D33" s="1">
        <v>1.5104834199999999</v>
      </c>
      <c r="E33" s="1">
        <v>1.2216004600000001</v>
      </c>
      <c r="F33" s="1">
        <v>0.56441971000000002</v>
      </c>
      <c r="G33" s="1">
        <v>-0.93365609999999999</v>
      </c>
      <c r="H33" s="1">
        <v>0.99291487</v>
      </c>
    </row>
    <row r="34" spans="1:8" x14ac:dyDescent="0.2">
      <c r="A34" s="1">
        <v>-1.4921282</v>
      </c>
      <c r="B34" s="1">
        <v>0.45307465000000002</v>
      </c>
      <c r="C34" s="1">
        <v>-1.9069200000000001E-2</v>
      </c>
      <c r="D34" s="1">
        <v>-0.86879740000000005</v>
      </c>
      <c r="E34" s="1">
        <v>-0.81440029999999997</v>
      </c>
      <c r="F34" s="1">
        <v>-0.82311049999999997</v>
      </c>
      <c r="G34" s="1">
        <v>1.41036706</v>
      </c>
      <c r="H34" s="1">
        <v>-0.92842440000000004</v>
      </c>
    </row>
    <row r="35" spans="1:8" x14ac:dyDescent="0.2">
      <c r="A35" s="1">
        <v>-1.4317363999999999</v>
      </c>
      <c r="B35" s="1">
        <v>-0.20760960000000001</v>
      </c>
      <c r="C35" s="1">
        <v>-0.23564769999999999</v>
      </c>
      <c r="D35" s="1">
        <v>3.2525486099999998</v>
      </c>
      <c r="E35" s="1">
        <v>-0.81440029999999997</v>
      </c>
      <c r="F35" s="1">
        <v>0.22501446</v>
      </c>
      <c r="G35" s="1">
        <v>-2.0535782999999999</v>
      </c>
      <c r="H35" s="1">
        <v>1.72683184</v>
      </c>
    </row>
    <row r="36" spans="1:8" x14ac:dyDescent="0.2">
      <c r="A36" s="1">
        <v>3.1601820000000003E-2</v>
      </c>
      <c r="B36" s="1">
        <v>-0.20673730000000001</v>
      </c>
      <c r="C36" s="1">
        <v>-0.160414</v>
      </c>
      <c r="D36" s="1">
        <v>2.5793611799999998</v>
      </c>
      <c r="E36" s="1">
        <v>-0.81440029999999997</v>
      </c>
      <c r="F36" s="1">
        <v>-1.1026971999999999</v>
      </c>
      <c r="G36" s="1">
        <v>-2.11869</v>
      </c>
      <c r="H36" s="1">
        <v>1.8068153199999999</v>
      </c>
    </row>
    <row r="37" spans="1:8" x14ac:dyDescent="0.2">
      <c r="A37" s="1">
        <v>-0.82781910000000003</v>
      </c>
      <c r="B37" s="1">
        <v>-0.103854</v>
      </c>
      <c r="C37" s="1">
        <v>-0.14023050000000001</v>
      </c>
      <c r="D37" s="1">
        <v>-0.7711595</v>
      </c>
      <c r="E37" s="1">
        <v>-0.81440029999999997</v>
      </c>
      <c r="F37" s="1">
        <v>0.45778664000000002</v>
      </c>
      <c r="G37" s="1">
        <v>0.88296185999999999</v>
      </c>
      <c r="H37" s="1">
        <v>-0.51299969999999995</v>
      </c>
    </row>
    <row r="38" spans="1:8" x14ac:dyDescent="0.2">
      <c r="A38" s="1">
        <v>0.79811233999999998</v>
      </c>
      <c r="B38" s="1">
        <v>11.793885599999999</v>
      </c>
      <c r="C38" s="1">
        <v>9.3076871699999995</v>
      </c>
      <c r="D38" s="1">
        <v>-0.7094935</v>
      </c>
      <c r="E38" s="1">
        <v>-0.81440029999999997</v>
      </c>
      <c r="F38" s="1">
        <v>-0.68266700000000002</v>
      </c>
      <c r="G38" s="1">
        <v>0.31648958999999999</v>
      </c>
      <c r="H38" s="1">
        <v>-5.3352366</v>
      </c>
    </row>
    <row r="39" spans="1:8" x14ac:dyDescent="0.2">
      <c r="A39" s="1">
        <v>5.9474930000000002E-2</v>
      </c>
      <c r="B39" s="1">
        <v>-8.9305700000000002E-2</v>
      </c>
      <c r="C39" s="1">
        <v>7.0576020000000003E-2</v>
      </c>
      <c r="D39" s="1">
        <v>-0.4628294</v>
      </c>
      <c r="E39" s="1">
        <v>1.2216004600000001</v>
      </c>
      <c r="F39" s="1">
        <v>2.6918793999999999</v>
      </c>
      <c r="G39" s="1">
        <v>0.21231079</v>
      </c>
      <c r="H39" s="1">
        <v>0.19126236999999999</v>
      </c>
    </row>
    <row r="40" spans="1:8" x14ac:dyDescent="0.2">
      <c r="A40" s="1">
        <v>1.50887664</v>
      </c>
      <c r="B40" s="1">
        <v>-0.20772489999999999</v>
      </c>
      <c r="C40" s="1">
        <v>-0.26180290000000001</v>
      </c>
      <c r="D40" s="1">
        <v>1.54645527</v>
      </c>
      <c r="E40" s="1">
        <v>-0.81440029999999997</v>
      </c>
      <c r="F40" s="1">
        <v>-0.35106419999999999</v>
      </c>
      <c r="G40" s="1">
        <v>-1.0508572</v>
      </c>
      <c r="H40" s="1">
        <v>1.73029371</v>
      </c>
    </row>
    <row r="41" spans="1:8" x14ac:dyDescent="0.2">
      <c r="A41" s="1">
        <v>-0.36791269999999998</v>
      </c>
      <c r="B41" s="1">
        <v>-0.20398830000000001</v>
      </c>
      <c r="C41" s="1">
        <v>-0.23138069999999999</v>
      </c>
      <c r="D41" s="1">
        <v>0.77049113000000002</v>
      </c>
      <c r="E41" s="1">
        <v>1.2216004600000001</v>
      </c>
      <c r="F41" s="1">
        <v>0.61903664000000003</v>
      </c>
      <c r="G41" s="1">
        <v>-1.5652401</v>
      </c>
      <c r="H41" s="1">
        <v>1.9241585699999999</v>
      </c>
    </row>
    <row r="42" spans="1:8" x14ac:dyDescent="0.2">
      <c r="A42" s="1">
        <v>-0.20996509999999999</v>
      </c>
      <c r="B42" s="1">
        <v>-0.19823669999999999</v>
      </c>
      <c r="C42" s="1">
        <v>-0.23361680000000001</v>
      </c>
      <c r="D42" s="1">
        <v>-0.69921580000000005</v>
      </c>
      <c r="E42" s="1">
        <v>1.2216004600000001</v>
      </c>
      <c r="F42" s="1">
        <v>2.2835527799999999</v>
      </c>
      <c r="G42" s="1">
        <v>0.58344779000000002</v>
      </c>
      <c r="H42" s="1">
        <v>-0.61685579999999995</v>
      </c>
    </row>
    <row r="43" spans="1:8" x14ac:dyDescent="0.2">
      <c r="A43" s="1">
        <v>-0.53050589999999997</v>
      </c>
      <c r="B43" s="1">
        <v>-0.18675410000000001</v>
      </c>
      <c r="C43" s="1">
        <v>-0.2401992</v>
      </c>
      <c r="D43" s="1">
        <v>-0.8842139</v>
      </c>
      <c r="E43" s="1">
        <v>-0.81440029999999997</v>
      </c>
      <c r="F43" s="1">
        <v>-7.40783E-2</v>
      </c>
      <c r="G43" s="1">
        <v>0.90249537999999996</v>
      </c>
      <c r="H43" s="1">
        <v>-0.80379690000000004</v>
      </c>
    </row>
    <row r="44" spans="1:8" x14ac:dyDescent="0.2">
      <c r="A44" s="1">
        <v>0.96999652000000003</v>
      </c>
      <c r="B44" s="1">
        <v>-0.1736569</v>
      </c>
      <c r="C44" s="1">
        <v>-0.19139880000000001</v>
      </c>
      <c r="D44" s="1">
        <v>-0.89963040000000005</v>
      </c>
      <c r="E44" s="1">
        <v>1.2216004600000001</v>
      </c>
      <c r="F44" s="1">
        <v>0.21461124000000001</v>
      </c>
      <c r="G44" s="1">
        <v>0.29044489000000001</v>
      </c>
      <c r="H44" s="1">
        <v>-0.29240110000000002</v>
      </c>
    </row>
    <row r="45" spans="1:8" x14ac:dyDescent="0.2">
      <c r="A45" s="1">
        <v>-1.2459157000000001</v>
      </c>
      <c r="B45" s="1">
        <v>-0.19993150000000001</v>
      </c>
      <c r="C45" s="1">
        <v>-0.25946770000000002</v>
      </c>
      <c r="D45" s="1">
        <v>-0.99212940000000005</v>
      </c>
      <c r="E45" s="1">
        <v>1.2216004600000001</v>
      </c>
      <c r="F45" s="1">
        <v>-0.87382629999999994</v>
      </c>
      <c r="G45" s="1">
        <v>1.14992005</v>
      </c>
      <c r="H45" s="1">
        <v>-0.60193790000000003</v>
      </c>
    </row>
    <row r="46" spans="1:8" x14ac:dyDescent="0.2">
      <c r="A46" s="1">
        <v>0.28710532999999999</v>
      </c>
      <c r="B46" s="1">
        <v>-8.3962999999999996E-2</v>
      </c>
      <c r="C46" s="1">
        <v>-0.1958569</v>
      </c>
      <c r="D46" s="1">
        <v>-0.95101869999999999</v>
      </c>
      <c r="E46" s="1">
        <v>-0.81440029999999997</v>
      </c>
      <c r="F46" s="1">
        <v>-0.64105409999999996</v>
      </c>
      <c r="G46" s="1">
        <v>1.1043418199999999</v>
      </c>
      <c r="H46" s="1">
        <v>-0.85572499999999996</v>
      </c>
    </row>
    <row r="47" spans="1:8" x14ac:dyDescent="0.2">
      <c r="A47" s="1">
        <v>-1.2737887999999999</v>
      </c>
      <c r="B47" s="1">
        <v>-0.20551810000000001</v>
      </c>
      <c r="C47" s="1">
        <v>0.31539189000000001</v>
      </c>
      <c r="D47" s="1">
        <v>2.41491845</v>
      </c>
      <c r="E47" s="1">
        <v>-0.81440029999999997</v>
      </c>
      <c r="F47" s="1">
        <v>0.48509511</v>
      </c>
      <c r="G47" s="1">
        <v>-1.5652401</v>
      </c>
      <c r="H47" s="1">
        <v>1.52258136</v>
      </c>
    </row>
    <row r="48" spans="1:8" x14ac:dyDescent="0.2">
      <c r="A48" s="1">
        <v>1.0675524000000001</v>
      </c>
      <c r="B48" s="1">
        <v>-0.16940839999999999</v>
      </c>
      <c r="C48" s="1">
        <v>-0.22843859999999999</v>
      </c>
      <c r="D48" s="1">
        <v>-0.90476920000000005</v>
      </c>
      <c r="E48" s="1">
        <v>-0.81440029999999997</v>
      </c>
      <c r="F48" s="1">
        <v>-0.60724359999999999</v>
      </c>
      <c r="G48" s="1">
        <v>1.4885011699999999</v>
      </c>
      <c r="H48" s="1">
        <v>-0.90419130000000003</v>
      </c>
    </row>
    <row r="49" spans="1:8" x14ac:dyDescent="0.2">
      <c r="A49" s="1">
        <v>1.5971414900000001</v>
      </c>
      <c r="B49" s="1">
        <v>-0.20721780000000001</v>
      </c>
      <c r="C49" s="1">
        <v>-0.26097900000000002</v>
      </c>
      <c r="D49" s="1">
        <v>1.4693727400000001</v>
      </c>
      <c r="E49" s="1">
        <v>-0.81440029999999997</v>
      </c>
      <c r="F49" s="1">
        <v>-1.2353384000000001</v>
      </c>
      <c r="G49" s="1">
        <v>-1.3699048</v>
      </c>
      <c r="H49" s="1">
        <v>0.70904133000000003</v>
      </c>
    </row>
    <row r="50" spans="1:8" x14ac:dyDescent="0.2">
      <c r="A50" s="1">
        <v>-0.26571129999999998</v>
      </c>
      <c r="B50" s="1">
        <v>-0.20775160000000001</v>
      </c>
      <c r="C50" s="1">
        <v>-0.26703539999999998</v>
      </c>
      <c r="D50" s="1">
        <v>0.60090955999999995</v>
      </c>
      <c r="E50" s="1">
        <v>-0.81440029999999997</v>
      </c>
      <c r="F50" s="1">
        <v>1.18731286</v>
      </c>
      <c r="G50" s="1">
        <v>3.9531699999999998E-3</v>
      </c>
      <c r="H50" s="1">
        <v>0.54368773000000004</v>
      </c>
    </row>
    <row r="51" spans="1:8" x14ac:dyDescent="0.2">
      <c r="A51" s="1">
        <v>0.44969847000000002</v>
      </c>
      <c r="B51" s="1">
        <v>-0.17732790000000001</v>
      </c>
      <c r="C51" s="1">
        <v>-0.1953918</v>
      </c>
      <c r="D51" s="1">
        <v>0.14869204999999999</v>
      </c>
      <c r="E51" s="1">
        <v>1.2216004600000001</v>
      </c>
      <c r="F51" s="1">
        <v>0.31214148000000003</v>
      </c>
      <c r="G51" s="1">
        <v>0.30997841999999998</v>
      </c>
      <c r="H51" s="1">
        <v>0.72635068999999997</v>
      </c>
    </row>
    <row r="52" spans="1:8" x14ac:dyDescent="0.2">
      <c r="A52" s="1">
        <v>-0.7813639</v>
      </c>
      <c r="B52" s="1">
        <v>-0.15804219999999999</v>
      </c>
      <c r="C52" s="1">
        <v>-0.1508313</v>
      </c>
      <c r="D52" s="1">
        <v>-0.4628294</v>
      </c>
      <c r="E52" s="1">
        <v>1.2216004600000001</v>
      </c>
      <c r="F52" s="1">
        <v>1.43568987</v>
      </c>
      <c r="G52" s="1">
        <v>0.13417667999999999</v>
      </c>
      <c r="H52" s="1">
        <v>0.20360793999999999</v>
      </c>
    </row>
    <row r="53" spans="1:8" x14ac:dyDescent="0.2">
      <c r="A53" s="1">
        <v>-1.6361391999999999</v>
      </c>
      <c r="B53" s="1">
        <v>8.1441949999999999E-2</v>
      </c>
      <c r="C53" s="1">
        <v>0.40671652000000003</v>
      </c>
      <c r="D53" s="1">
        <v>-0.1596381</v>
      </c>
      <c r="E53" s="1">
        <v>1.2216004600000001</v>
      </c>
      <c r="F53" s="1">
        <v>-1.4978898</v>
      </c>
      <c r="G53" s="1">
        <v>7.5576099999999993E-2</v>
      </c>
      <c r="H53" s="1">
        <v>-0.12526989999999999</v>
      </c>
    </row>
    <row r="54" spans="1:8" x14ac:dyDescent="0.2">
      <c r="A54" s="1">
        <v>1.73650704</v>
      </c>
      <c r="B54" s="1">
        <v>-0.1992728</v>
      </c>
      <c r="C54" s="1">
        <v>-0.22417380000000001</v>
      </c>
      <c r="D54" s="1">
        <v>-0.4833847</v>
      </c>
      <c r="E54" s="1">
        <v>1.2216004600000001</v>
      </c>
      <c r="F54" s="1">
        <v>0.79849228999999999</v>
      </c>
      <c r="G54" s="1">
        <v>-0.28904970000000002</v>
      </c>
      <c r="H54" s="1">
        <v>0.59826140999999999</v>
      </c>
    </row>
    <row r="55" spans="1:8" x14ac:dyDescent="0.2">
      <c r="A55" s="1">
        <v>-1.3434716</v>
      </c>
      <c r="B55" s="1">
        <v>-0.2011095</v>
      </c>
      <c r="C55" s="1">
        <v>-0.25841049999999999</v>
      </c>
      <c r="D55" s="1">
        <v>2.1271436700000002</v>
      </c>
      <c r="E55" s="1">
        <v>1.2216004600000001</v>
      </c>
      <c r="F55" s="1">
        <v>1.2822422899999999</v>
      </c>
      <c r="G55" s="1">
        <v>-0.80343260000000005</v>
      </c>
      <c r="H55" s="1">
        <v>1.6211958</v>
      </c>
    </row>
    <row r="56" spans="1:8" x14ac:dyDescent="0.2">
      <c r="A56" s="1">
        <v>1.6807608199999999</v>
      </c>
      <c r="B56" s="1">
        <v>-0.2071074</v>
      </c>
      <c r="C56" s="1">
        <v>-0.2249826</v>
      </c>
      <c r="D56" s="1">
        <v>0.51868820000000004</v>
      </c>
      <c r="E56" s="1">
        <v>-0.81440029999999997</v>
      </c>
      <c r="F56" s="1">
        <v>-1.0220722</v>
      </c>
      <c r="G56" s="1">
        <v>-1.4805948</v>
      </c>
      <c r="H56" s="1">
        <v>0.48366925</v>
      </c>
    </row>
    <row r="57" spans="1:8" x14ac:dyDescent="0.2">
      <c r="A57" s="1">
        <v>-0.73955420000000005</v>
      </c>
      <c r="B57" s="1">
        <v>-0.1878436</v>
      </c>
      <c r="C57" s="1">
        <v>-0.25857279999999999</v>
      </c>
      <c r="D57" s="1">
        <v>-0.98185169999999999</v>
      </c>
      <c r="E57" s="1">
        <v>-0.81440029999999997</v>
      </c>
      <c r="F57" s="1">
        <v>-0.70737470000000002</v>
      </c>
      <c r="G57" s="1">
        <v>1.1108529899999999</v>
      </c>
      <c r="H57" s="1">
        <v>-0.79687319999999995</v>
      </c>
    </row>
    <row r="58" spans="1:8" x14ac:dyDescent="0.2">
      <c r="A58" s="1">
        <v>0.31135203</v>
      </c>
      <c r="B58" s="1">
        <v>-0.2467897</v>
      </c>
      <c r="C58" s="1">
        <v>-0.2601752</v>
      </c>
      <c r="D58" s="1">
        <v>0.94232881999999996</v>
      </c>
      <c r="E58" s="1">
        <v>-0.81440029999999997</v>
      </c>
      <c r="F58" s="1">
        <v>-0.49670930000000002</v>
      </c>
      <c r="G58" s="1">
        <v>-0.7969214</v>
      </c>
      <c r="H58" s="1">
        <v>1.2871740300000001</v>
      </c>
    </row>
    <row r="59" spans="1:8" x14ac:dyDescent="0.2">
      <c r="A59" s="1">
        <v>-0.12634580000000001</v>
      </c>
      <c r="B59" s="1">
        <v>-0.18993019999999999</v>
      </c>
      <c r="C59" s="1">
        <v>0.48523421999999999</v>
      </c>
      <c r="D59" s="1">
        <v>0.91951735999999995</v>
      </c>
      <c r="E59" s="1">
        <v>1.2216004600000001</v>
      </c>
      <c r="F59" s="1">
        <v>-0.41868509999999998</v>
      </c>
      <c r="G59" s="1">
        <v>-1.4415278</v>
      </c>
      <c r="H59" s="1">
        <v>0.95829613999999996</v>
      </c>
    </row>
    <row r="60" spans="1:8" x14ac:dyDescent="0.2">
      <c r="A60" s="1">
        <v>-0.7302632</v>
      </c>
      <c r="B60" s="1">
        <v>-0.2054878</v>
      </c>
      <c r="C60" s="1">
        <v>-0.26154050000000001</v>
      </c>
      <c r="D60" s="1">
        <v>2.022117E-2</v>
      </c>
      <c r="E60" s="1">
        <v>1.2216004600000001</v>
      </c>
      <c r="F60" s="1">
        <v>1.8492181000000001</v>
      </c>
      <c r="G60" s="1">
        <v>6.9064929999999997E-2</v>
      </c>
      <c r="H60" s="1">
        <v>-0.2014311</v>
      </c>
    </row>
    <row r="61" spans="1:8" x14ac:dyDescent="0.2">
      <c r="A61" s="1">
        <v>-1.4642550999999999</v>
      </c>
      <c r="B61" s="1">
        <v>-0.15232100000000001</v>
      </c>
      <c r="C61" s="1">
        <v>-0.2304417</v>
      </c>
      <c r="D61" s="1">
        <v>-1.0178236000000001</v>
      </c>
      <c r="E61" s="1">
        <v>-0.81440029999999997</v>
      </c>
      <c r="F61" s="1">
        <v>-0.82441089999999995</v>
      </c>
      <c r="G61" s="1">
        <v>1.4364117599999999</v>
      </c>
      <c r="H61" s="1">
        <v>-0.69994080000000003</v>
      </c>
    </row>
    <row r="62" spans="1:8" x14ac:dyDescent="0.2">
      <c r="A62" s="1">
        <v>0.62158265000000001</v>
      </c>
      <c r="B62" s="1">
        <v>0.15995292999999999</v>
      </c>
      <c r="C62" s="1">
        <v>0.18287517</v>
      </c>
      <c r="D62" s="1">
        <v>-0.9150469</v>
      </c>
      <c r="E62" s="1">
        <v>-0.81440029999999997</v>
      </c>
      <c r="F62" s="1">
        <v>-0.39397749999999998</v>
      </c>
      <c r="G62" s="1">
        <v>1.1954982700000001</v>
      </c>
      <c r="H62" s="1">
        <v>-0.93534810000000002</v>
      </c>
    </row>
    <row r="63" spans="1:8" x14ac:dyDescent="0.2">
      <c r="A63" s="1">
        <v>-0.8835653</v>
      </c>
      <c r="B63" s="1">
        <v>-0.20151469999999999</v>
      </c>
      <c r="C63" s="1">
        <v>-0.25292599999999998</v>
      </c>
      <c r="D63" s="1">
        <v>0.59063189000000005</v>
      </c>
      <c r="E63" s="1">
        <v>1.2216004600000001</v>
      </c>
      <c r="F63" s="1">
        <v>0.85961124</v>
      </c>
      <c r="G63" s="1">
        <v>-8.7203299999999997E-2</v>
      </c>
      <c r="H63" s="1">
        <v>0.6154153</v>
      </c>
    </row>
    <row r="64" spans="1:8" x14ac:dyDescent="0.2">
      <c r="A64" s="1">
        <v>0.96535099999999996</v>
      </c>
      <c r="B64" s="1">
        <v>-0.20732449999999999</v>
      </c>
      <c r="C64" s="1">
        <v>-0.25174980000000002</v>
      </c>
      <c r="D64" s="1">
        <v>0.91437851999999997</v>
      </c>
      <c r="E64" s="1">
        <v>-0.81440029999999997</v>
      </c>
      <c r="F64" s="1">
        <v>-0.43429000000000001</v>
      </c>
      <c r="G64" s="1">
        <v>-1.4285053999999999</v>
      </c>
      <c r="H64" s="1">
        <v>0.99983860999999996</v>
      </c>
    </row>
    <row r="65" spans="1:8" x14ac:dyDescent="0.2">
      <c r="A65" s="1">
        <v>-0.20996509999999999</v>
      </c>
      <c r="B65" s="1">
        <v>-0.195683</v>
      </c>
      <c r="C65" s="1">
        <v>-0.24253050000000001</v>
      </c>
      <c r="D65" s="1">
        <v>-0.64268860000000005</v>
      </c>
      <c r="E65" s="1">
        <v>-0.81440029999999997</v>
      </c>
      <c r="F65" s="1">
        <v>-0.1872134</v>
      </c>
      <c r="G65" s="1">
        <v>0.53786955999999997</v>
      </c>
      <c r="H65" s="1">
        <v>0.16552734999999999</v>
      </c>
    </row>
    <row r="66" spans="1:8" x14ac:dyDescent="0.2">
      <c r="A66" s="1">
        <v>0.40324328999999998</v>
      </c>
      <c r="B66" s="1">
        <v>0.67517908999999998</v>
      </c>
      <c r="C66" s="1">
        <v>0.29082531</v>
      </c>
      <c r="D66" s="1">
        <v>-0.93046340000000005</v>
      </c>
      <c r="E66" s="1">
        <v>-0.81440029999999997</v>
      </c>
      <c r="F66" s="1">
        <v>-0.61114480000000004</v>
      </c>
      <c r="G66" s="1">
        <v>1.44943412</v>
      </c>
      <c r="H66" s="1">
        <v>-1.0184329999999999</v>
      </c>
    </row>
    <row r="67" spans="1:8" x14ac:dyDescent="0.2">
      <c r="A67" s="1">
        <v>1.3927386900000001</v>
      </c>
      <c r="B67" s="1">
        <v>-0.18774650000000001</v>
      </c>
      <c r="C67" s="1">
        <v>-6.0706000000000003E-2</v>
      </c>
      <c r="D67" s="1">
        <v>0.70368626999999995</v>
      </c>
      <c r="E67" s="1">
        <v>1.2216004600000001</v>
      </c>
      <c r="F67" s="1">
        <v>2.2151560000000001E-2</v>
      </c>
      <c r="G67" s="1">
        <v>-0.56903029999999999</v>
      </c>
      <c r="H67" s="1">
        <v>0.23130292</v>
      </c>
    </row>
    <row r="68" spans="1:8" x14ac:dyDescent="0.2">
      <c r="A68" s="1">
        <v>0.39859777000000002</v>
      </c>
      <c r="B68" s="1">
        <v>-0.13222739999999999</v>
      </c>
      <c r="C68" s="1">
        <v>-0.19554389999999999</v>
      </c>
      <c r="D68" s="1">
        <v>-0.90476920000000005</v>
      </c>
      <c r="E68" s="1">
        <v>-0.81440029999999997</v>
      </c>
      <c r="F68" s="1">
        <v>-0.67356419999999995</v>
      </c>
      <c r="G68" s="1">
        <v>1.09131947</v>
      </c>
      <c r="H68" s="1">
        <v>-0.93534810000000002</v>
      </c>
    </row>
    <row r="69" spans="1:8" x14ac:dyDescent="0.2">
      <c r="A69" s="1">
        <v>-0.7209721</v>
      </c>
      <c r="B69" s="1">
        <v>-0.20764479999999999</v>
      </c>
      <c r="C69" s="1">
        <v>-0.26676539999999999</v>
      </c>
      <c r="D69" s="1">
        <v>-0.3857468</v>
      </c>
      <c r="E69" s="1">
        <v>-0.81440029999999997</v>
      </c>
      <c r="F69" s="1">
        <v>1.5345205200000001</v>
      </c>
      <c r="G69" s="1">
        <v>0.49229133000000003</v>
      </c>
      <c r="H69" s="1">
        <v>-0.2741305</v>
      </c>
    </row>
    <row r="70" spans="1:8" x14ac:dyDescent="0.2">
      <c r="A70" s="1">
        <v>-0.1402824</v>
      </c>
      <c r="B70" s="1">
        <v>-0.1876167</v>
      </c>
      <c r="C70" s="1">
        <v>-0.15600040000000001</v>
      </c>
      <c r="D70" s="1">
        <v>4.5915339999999999E-2</v>
      </c>
      <c r="E70" s="1">
        <v>1.2216004600000001</v>
      </c>
      <c r="F70" s="1">
        <v>1.0741777800000001</v>
      </c>
      <c r="G70" s="1">
        <v>-0.60158610000000001</v>
      </c>
      <c r="H70" s="1">
        <v>0.96868175999999995</v>
      </c>
    </row>
    <row r="71" spans="1:8" x14ac:dyDescent="0.2">
      <c r="A71" s="1">
        <v>0.92818685999999995</v>
      </c>
      <c r="B71" s="1">
        <v>-0.2043353</v>
      </c>
      <c r="C71" s="1">
        <v>-0.1817424</v>
      </c>
      <c r="D71" s="1">
        <v>2.24533688</v>
      </c>
      <c r="E71" s="1">
        <v>1.2216004600000001</v>
      </c>
      <c r="F71" s="1">
        <v>0.62553866000000002</v>
      </c>
      <c r="G71" s="1">
        <v>-1.6563966000000001</v>
      </c>
      <c r="H71" s="1">
        <v>1.4498820400000001</v>
      </c>
    </row>
    <row r="72" spans="1:8" x14ac:dyDescent="0.2">
      <c r="A72" s="1">
        <v>0.88173166999999997</v>
      </c>
      <c r="B72" s="1">
        <v>-0.20761450000000001</v>
      </c>
      <c r="C72" s="1">
        <v>-0.25461620000000001</v>
      </c>
      <c r="D72" s="1">
        <v>1.6852038300000001</v>
      </c>
      <c r="E72" s="1">
        <v>-0.81440029999999997</v>
      </c>
      <c r="F72" s="1">
        <v>0.52930882000000001</v>
      </c>
      <c r="G72" s="1">
        <v>-1.5391954000000001</v>
      </c>
      <c r="H72" s="1">
        <v>1.5987425500000001</v>
      </c>
    </row>
    <row r="73" spans="1:8" x14ac:dyDescent="0.2">
      <c r="A73" s="1">
        <v>-1.4131544</v>
      </c>
      <c r="B73" s="1">
        <v>-0.2050777</v>
      </c>
      <c r="C73" s="1">
        <v>-0.2622604</v>
      </c>
      <c r="D73" s="1">
        <v>0.20008040999999999</v>
      </c>
      <c r="E73" s="1">
        <v>1.2216004600000001</v>
      </c>
      <c r="F73" s="1">
        <v>1.58263544</v>
      </c>
      <c r="G73" s="1">
        <v>-3.5113900000000003E-2</v>
      </c>
      <c r="H73" s="1">
        <v>0.46040987</v>
      </c>
    </row>
    <row r="74" spans="1:8" x14ac:dyDescent="0.2">
      <c r="A74" s="1">
        <v>1.2905372799999999</v>
      </c>
      <c r="B74" s="1">
        <v>-0.20435710000000001</v>
      </c>
      <c r="C74" s="1">
        <v>-0.19187170000000001</v>
      </c>
      <c r="D74" s="1">
        <v>1.4539562399999999</v>
      </c>
      <c r="E74" s="1">
        <v>1.2216004600000001</v>
      </c>
      <c r="F74" s="1">
        <v>0.35115358000000002</v>
      </c>
      <c r="G74" s="1">
        <v>-1.2006143</v>
      </c>
      <c r="H74" s="1">
        <v>1.8237642599999999</v>
      </c>
    </row>
    <row r="75" spans="1:8" x14ac:dyDescent="0.2">
      <c r="A75" s="1">
        <v>0.11177198000000001</v>
      </c>
      <c r="B75" s="1">
        <v>-0.21420839999999999</v>
      </c>
      <c r="C75" s="1">
        <v>-0.26751200000000003</v>
      </c>
      <c r="D75" s="1">
        <v>0.13049210999999999</v>
      </c>
      <c r="E75" s="1">
        <v>-0.81440029999999997</v>
      </c>
      <c r="F75" s="1">
        <v>1.506804E-2</v>
      </c>
      <c r="G75" s="1">
        <v>-0.21837609999999999</v>
      </c>
      <c r="H75" s="1">
        <v>0.30157462000000002</v>
      </c>
    </row>
    <row r="76" spans="1:8" x14ac:dyDescent="0.2">
      <c r="A76" s="1">
        <v>-0.47011419999999998</v>
      </c>
      <c r="B76" s="1">
        <v>-0.1960652</v>
      </c>
      <c r="C76" s="1">
        <v>-0.20205999999999999</v>
      </c>
      <c r="D76" s="1">
        <v>-0.3138031</v>
      </c>
      <c r="E76" s="1">
        <v>1.2216004600000001</v>
      </c>
      <c r="F76" s="1">
        <v>1.04816971</v>
      </c>
      <c r="G76" s="1">
        <v>-0.64065320000000003</v>
      </c>
      <c r="H76" s="1">
        <v>0.81982124999999995</v>
      </c>
    </row>
    <row r="77" spans="1:8" x14ac:dyDescent="0.2">
      <c r="A77" s="1">
        <v>0.90031375000000002</v>
      </c>
      <c r="B77" s="1">
        <v>-0.15272620000000001</v>
      </c>
      <c r="C77" s="1">
        <v>-0.2019</v>
      </c>
      <c r="D77" s="1">
        <v>-0.90476920000000005</v>
      </c>
      <c r="E77" s="1">
        <v>-0.81440029999999997</v>
      </c>
      <c r="F77" s="1">
        <v>-0.75548959999999998</v>
      </c>
      <c r="G77" s="1">
        <v>0.82436127999999997</v>
      </c>
      <c r="H77" s="1">
        <v>-0.66878389999999999</v>
      </c>
    </row>
    <row r="78" spans="1:8" x14ac:dyDescent="0.2">
      <c r="A78" s="1">
        <v>-0.94395700000000005</v>
      </c>
      <c r="B78" s="1">
        <v>-0.2054647</v>
      </c>
      <c r="C78" s="1">
        <v>-0.26509100000000002</v>
      </c>
      <c r="D78" s="1">
        <v>-1.0126847000000001</v>
      </c>
      <c r="E78" s="1">
        <v>-0.81440029999999997</v>
      </c>
      <c r="F78" s="1">
        <v>1.00135519</v>
      </c>
      <c r="G78" s="1">
        <v>1.5601240999999999</v>
      </c>
      <c r="H78" s="1">
        <v>-0.91803869999999999</v>
      </c>
    </row>
    <row r="79" spans="1:8" x14ac:dyDescent="0.2">
      <c r="A79" s="1">
        <v>0.99322410999999999</v>
      </c>
      <c r="B79" s="1">
        <v>2.7129257</v>
      </c>
      <c r="C79" s="1">
        <v>9.3083890100000009</v>
      </c>
      <c r="D79" s="1">
        <v>0.44674449999999999</v>
      </c>
      <c r="E79" s="1">
        <v>1.2216004600000001</v>
      </c>
      <c r="F79" s="1">
        <v>-0.11309039999999999</v>
      </c>
      <c r="G79" s="1">
        <v>-0.56251910000000005</v>
      </c>
      <c r="H79" s="1">
        <v>-3.8823929000000001</v>
      </c>
    </row>
    <row r="80" spans="1:8" x14ac:dyDescent="0.2">
      <c r="A80" s="1">
        <v>-0.34933069999999999</v>
      </c>
      <c r="B80" s="1">
        <v>0.47543443000000002</v>
      </c>
      <c r="C80" s="1">
        <v>1.5472469</v>
      </c>
      <c r="D80" s="1">
        <v>-5.4730000000000004E-3</v>
      </c>
      <c r="E80" s="1">
        <v>1.2216004600000001</v>
      </c>
      <c r="F80" s="1">
        <v>1.9922624600000001</v>
      </c>
      <c r="G80" s="1">
        <v>-9.3714500000000006E-2</v>
      </c>
      <c r="H80" s="1">
        <v>-0.99419990000000003</v>
      </c>
    </row>
    <row r="81" spans="1:8" x14ac:dyDescent="0.2">
      <c r="A81" s="1">
        <v>-0.50263279999999999</v>
      </c>
      <c r="B81" s="1">
        <v>0.59479135000000005</v>
      </c>
      <c r="C81" s="1">
        <v>0.28935516</v>
      </c>
      <c r="D81" s="1">
        <v>-0.4525517</v>
      </c>
      <c r="E81" s="1">
        <v>-0.81440029999999997</v>
      </c>
      <c r="F81" s="1">
        <v>-1.2249350999999999</v>
      </c>
      <c r="G81" s="1">
        <v>0.35555664999999997</v>
      </c>
      <c r="H81" s="1">
        <v>0.32823534999999998</v>
      </c>
    </row>
    <row r="82" spans="1:8" x14ac:dyDescent="0.2">
      <c r="A82" s="1">
        <v>-0.81852800000000003</v>
      </c>
      <c r="B82" s="1">
        <v>2.2604820000000001E-2</v>
      </c>
      <c r="C82" s="1">
        <v>-3.5022E-3</v>
      </c>
      <c r="D82" s="1">
        <v>6.6470689999999999E-2</v>
      </c>
      <c r="E82" s="1">
        <v>1.2216004600000001</v>
      </c>
      <c r="F82" s="1">
        <v>-1.24054</v>
      </c>
      <c r="G82" s="1">
        <v>-0.2174268</v>
      </c>
      <c r="H82" s="1">
        <v>-3.6416700000000003E-2</v>
      </c>
    </row>
    <row r="83" spans="1:8" x14ac:dyDescent="0.2">
      <c r="A83" s="1">
        <v>1.1836903599999999</v>
      </c>
      <c r="B83" s="1">
        <v>-0.16222039999999999</v>
      </c>
      <c r="C83" s="1">
        <v>-0.23388880000000001</v>
      </c>
      <c r="D83" s="1">
        <v>-0.93046340000000005</v>
      </c>
      <c r="E83" s="1">
        <v>-0.81440029999999997</v>
      </c>
      <c r="F83" s="1">
        <v>-6.7576300000000006E-2</v>
      </c>
      <c r="G83" s="1">
        <v>1.46896764</v>
      </c>
      <c r="H83" s="1">
        <v>-0.97689060000000005</v>
      </c>
    </row>
    <row r="84" spans="1:8" x14ac:dyDescent="0.2">
      <c r="A84" s="1">
        <v>-0.66987140000000001</v>
      </c>
      <c r="B84" s="1">
        <v>-0.128913</v>
      </c>
      <c r="C84" s="1">
        <v>-0.20671320000000001</v>
      </c>
      <c r="D84" s="1">
        <v>-0.93560220000000005</v>
      </c>
      <c r="E84" s="1">
        <v>1.2216004600000001</v>
      </c>
      <c r="F84" s="1">
        <v>-0.95575169999999998</v>
      </c>
      <c r="G84" s="1">
        <v>1.2996770799999999</v>
      </c>
      <c r="H84" s="1">
        <v>-0.66532199999999997</v>
      </c>
    </row>
    <row r="85" spans="1:8" x14ac:dyDescent="0.2">
      <c r="A85" s="1">
        <v>0.19419496</v>
      </c>
      <c r="B85" s="1">
        <v>0.18074045</v>
      </c>
      <c r="C85" s="1">
        <v>0.13745640000000001</v>
      </c>
      <c r="D85" s="1">
        <v>-0.95615760000000005</v>
      </c>
      <c r="E85" s="1">
        <v>-0.81440029999999997</v>
      </c>
      <c r="F85" s="1">
        <v>-0.43949159999999998</v>
      </c>
      <c r="G85" s="1">
        <v>1.14340887</v>
      </c>
      <c r="H85" s="1">
        <v>-0.94919560000000003</v>
      </c>
    </row>
    <row r="86" spans="1:8" x14ac:dyDescent="0.2">
      <c r="A86" s="1">
        <v>9.1993560000000002E-2</v>
      </c>
      <c r="B86" s="1">
        <v>-0.19799169999999999</v>
      </c>
      <c r="C86" s="1">
        <v>-0.2477162</v>
      </c>
      <c r="D86" s="1">
        <v>-0.4525517</v>
      </c>
      <c r="E86" s="1">
        <v>1.2216004600000001</v>
      </c>
      <c r="F86" s="1">
        <v>1.14569995</v>
      </c>
      <c r="G86" s="1">
        <v>-6.7669800000000002E-2</v>
      </c>
      <c r="H86" s="1">
        <v>0.84405434999999995</v>
      </c>
    </row>
    <row r="87" spans="1:8" x14ac:dyDescent="0.2">
      <c r="A87" s="1">
        <v>-1.2412702</v>
      </c>
      <c r="B87" s="1">
        <v>1.1700435499999999</v>
      </c>
      <c r="C87" s="1">
        <v>0.58025503</v>
      </c>
      <c r="D87" s="1">
        <v>-0.99726820000000005</v>
      </c>
      <c r="E87" s="1">
        <v>-0.81440029999999997</v>
      </c>
      <c r="F87" s="1">
        <v>0.64764551000000004</v>
      </c>
      <c r="G87" s="1">
        <v>1.33874413</v>
      </c>
      <c r="H87" s="1">
        <v>-1.0045856</v>
      </c>
    </row>
    <row r="88" spans="1:8" x14ac:dyDescent="0.2">
      <c r="A88" s="1">
        <v>-1.2552067</v>
      </c>
      <c r="B88" s="1">
        <v>-0.1775099</v>
      </c>
      <c r="C88" s="1">
        <v>-0.19967190000000001</v>
      </c>
      <c r="D88" s="1">
        <v>-0.3754692</v>
      </c>
      <c r="E88" s="1">
        <v>1.2216004600000001</v>
      </c>
      <c r="F88" s="1">
        <v>-1.3770823000000001</v>
      </c>
      <c r="G88" s="1">
        <v>3.9531699999999998E-3</v>
      </c>
      <c r="H88" s="1">
        <v>-5.6453799999999998E-2</v>
      </c>
    </row>
    <row r="89" spans="1:8" x14ac:dyDescent="0.2">
      <c r="A89" s="1">
        <v>1.9223277700000001</v>
      </c>
      <c r="B89" s="1">
        <v>9.1932159999999999E-2</v>
      </c>
      <c r="C89" s="1">
        <v>-0.14317299999999999</v>
      </c>
      <c r="D89" s="1">
        <v>-0.63754980000000006</v>
      </c>
      <c r="E89" s="1">
        <v>-0.81440029999999997</v>
      </c>
      <c r="F89" s="1">
        <v>-1.1963263</v>
      </c>
      <c r="G89" s="1">
        <v>0.59647013999999998</v>
      </c>
      <c r="H89" s="1">
        <v>-1.0911324</v>
      </c>
    </row>
    <row r="90" spans="1:8" x14ac:dyDescent="0.2">
      <c r="A90" s="1">
        <v>0.44040742999999999</v>
      </c>
      <c r="B90" s="1">
        <v>-0.1862422</v>
      </c>
      <c r="C90" s="1">
        <v>8.5583740000000005E-2</v>
      </c>
      <c r="D90" s="1">
        <v>0.48271635000000002</v>
      </c>
      <c r="E90" s="1">
        <v>1.2216004600000001</v>
      </c>
      <c r="F90" s="1">
        <v>-0.70217300000000005</v>
      </c>
      <c r="G90" s="1">
        <v>-0.94016730000000004</v>
      </c>
      <c r="H90" s="1">
        <v>1.35294961</v>
      </c>
    </row>
    <row r="91" spans="1:8" x14ac:dyDescent="0.2">
      <c r="A91" s="1">
        <v>0.13844873999999999</v>
      </c>
      <c r="B91" s="1">
        <v>-0.20788989999999999</v>
      </c>
      <c r="C91" s="1">
        <v>-0.26672780000000001</v>
      </c>
      <c r="D91" s="1">
        <v>1.0274329</v>
      </c>
      <c r="E91" s="1">
        <v>-0.81440029999999997</v>
      </c>
      <c r="F91" s="1">
        <v>5.3100600000000001E-3</v>
      </c>
      <c r="G91" s="1">
        <v>-0.62111970000000005</v>
      </c>
      <c r="H91" s="1">
        <v>0.36285408000000002</v>
      </c>
    </row>
    <row r="92" spans="1:8" x14ac:dyDescent="0.2">
      <c r="A92" s="1">
        <v>-1.4224454</v>
      </c>
      <c r="B92" s="1">
        <v>-8.8189600000000007E-2</v>
      </c>
      <c r="C92" s="1">
        <v>-0.23926169999999999</v>
      </c>
      <c r="D92" s="1">
        <v>-0.7454653</v>
      </c>
      <c r="E92" s="1">
        <v>1.2216004600000001</v>
      </c>
      <c r="F92" s="1">
        <v>-1.3640783000000001</v>
      </c>
      <c r="G92" s="1">
        <v>0.72669364999999997</v>
      </c>
      <c r="H92" s="1">
        <v>-0.75879260000000004</v>
      </c>
    </row>
    <row r="93" spans="1:8" x14ac:dyDescent="0.2">
      <c r="A93" s="1">
        <v>0.74236612000000002</v>
      </c>
      <c r="B93" s="1">
        <v>-0.19609670000000001</v>
      </c>
      <c r="C93" s="1">
        <v>-0.2241513</v>
      </c>
      <c r="D93" s="1">
        <v>-0.2213041</v>
      </c>
      <c r="E93" s="1">
        <v>-0.81440029999999997</v>
      </c>
      <c r="F93" s="1">
        <v>-0.82831220000000005</v>
      </c>
      <c r="G93" s="1">
        <v>-0.17835970000000001</v>
      </c>
      <c r="H93" s="1">
        <v>-0.96304310000000004</v>
      </c>
    </row>
    <row r="94" spans="1:8" x14ac:dyDescent="0.2">
      <c r="A94" s="1">
        <v>-1.3341806</v>
      </c>
      <c r="B94" s="1">
        <v>-0.18642049999999999</v>
      </c>
      <c r="C94" s="1">
        <v>-0.21936559999999999</v>
      </c>
      <c r="D94" s="1">
        <v>0.84243482999999997</v>
      </c>
      <c r="E94" s="1">
        <v>1.2216004600000001</v>
      </c>
      <c r="F94" s="1">
        <v>0.86351244999999999</v>
      </c>
      <c r="G94" s="1">
        <v>-0.73180959999999995</v>
      </c>
      <c r="H94" s="1">
        <v>8.2442409999999994E-2</v>
      </c>
    </row>
    <row r="95" spans="1:8" x14ac:dyDescent="0.2">
      <c r="A95" s="1">
        <v>-0.36791269999999998</v>
      </c>
      <c r="B95" s="1">
        <v>-0.19947290000000001</v>
      </c>
      <c r="C95" s="1">
        <v>-0.25467079999999997</v>
      </c>
      <c r="D95" s="1">
        <v>-0.9201857</v>
      </c>
      <c r="E95" s="1">
        <v>-0.81440029999999997</v>
      </c>
      <c r="F95" s="1">
        <v>-0.65405809999999998</v>
      </c>
      <c r="G95" s="1">
        <v>0.93505126000000005</v>
      </c>
      <c r="H95" s="1">
        <v>-0.80033509999999997</v>
      </c>
    </row>
    <row r="96" spans="1:8" x14ac:dyDescent="0.2">
      <c r="A96" s="1">
        <v>1.17439933</v>
      </c>
      <c r="B96" s="1">
        <v>-0.1778884</v>
      </c>
      <c r="C96" s="1">
        <v>-0.2214728</v>
      </c>
      <c r="D96" s="1">
        <v>-0.76088180000000005</v>
      </c>
      <c r="E96" s="1">
        <v>-0.81440029999999997</v>
      </c>
      <c r="F96" s="1">
        <v>-0.66186049999999996</v>
      </c>
      <c r="G96" s="1">
        <v>-8.7203299999999997E-2</v>
      </c>
      <c r="H96" s="1">
        <v>0.14821798</v>
      </c>
    </row>
    <row r="97" spans="1:8" x14ac:dyDescent="0.2">
      <c r="A97" s="1">
        <v>1.7922532600000001</v>
      </c>
      <c r="B97" s="1">
        <v>-0.20492250000000001</v>
      </c>
      <c r="C97" s="1">
        <v>-0.25324380000000002</v>
      </c>
      <c r="D97" s="1">
        <v>2.28644756</v>
      </c>
      <c r="E97" s="1">
        <v>-0.81440029999999997</v>
      </c>
      <c r="F97" s="1">
        <v>-0.49670930000000002</v>
      </c>
      <c r="G97" s="1">
        <v>-1.3373489999999999</v>
      </c>
      <c r="H97" s="1">
        <v>0.83020685999999999</v>
      </c>
    </row>
    <row r="98" spans="1:8" x14ac:dyDescent="0.2">
      <c r="A98" s="1">
        <v>-0.51192380000000004</v>
      </c>
      <c r="B98" s="1">
        <v>-0.20628850000000001</v>
      </c>
      <c r="C98" s="1">
        <v>-0.23435690000000001</v>
      </c>
      <c r="D98" s="1">
        <v>1.6595096499999999</v>
      </c>
      <c r="E98" s="1">
        <v>-0.81440029999999997</v>
      </c>
      <c r="F98" s="1">
        <v>1.5878370500000001</v>
      </c>
      <c r="G98" s="1">
        <v>-1.5522176999999999</v>
      </c>
      <c r="H98" s="1">
        <v>1.7164462199999999</v>
      </c>
    </row>
    <row r="99" spans="1:8" x14ac:dyDescent="0.2">
      <c r="A99" s="1">
        <v>-1.4085087999999999</v>
      </c>
      <c r="B99" s="1">
        <v>-0.1466276</v>
      </c>
      <c r="C99" s="1">
        <v>-0.22199840000000001</v>
      </c>
      <c r="D99" s="1">
        <v>-0.5656061</v>
      </c>
      <c r="E99" s="1">
        <v>-0.81440029999999997</v>
      </c>
      <c r="F99" s="1">
        <v>-1.4486045000000001</v>
      </c>
      <c r="G99" s="1">
        <v>-9.0691999999999995E-3</v>
      </c>
      <c r="H99" s="1">
        <v>0.29015476000000001</v>
      </c>
    </row>
    <row r="100" spans="1:8" x14ac:dyDescent="0.2">
      <c r="A100" s="1">
        <v>-0.31681199999999998</v>
      </c>
      <c r="B100" s="1">
        <v>-0.20790810000000001</v>
      </c>
      <c r="C100" s="1">
        <v>-0.26726230000000001</v>
      </c>
      <c r="D100" s="1">
        <v>-1.7984259</v>
      </c>
      <c r="E100" s="1">
        <v>-0.81440029999999997</v>
      </c>
      <c r="F100" s="1">
        <v>-3.9978899999999998E-2</v>
      </c>
      <c r="G100" s="1">
        <v>1.40385589</v>
      </c>
      <c r="H100" s="1">
        <v>-2.4776615999999998</v>
      </c>
    </row>
    <row r="101" spans="1:8" x14ac:dyDescent="0.2">
      <c r="A101" s="1">
        <v>0.38001570000000001</v>
      </c>
      <c r="B101" s="1">
        <v>-0.19224369999999999</v>
      </c>
      <c r="C101" s="1">
        <v>-0.2488004</v>
      </c>
      <c r="D101" s="1">
        <v>-0.9201857</v>
      </c>
      <c r="E101" s="1">
        <v>-0.81440029999999997</v>
      </c>
      <c r="F101" s="1">
        <v>-0.66836260000000003</v>
      </c>
      <c r="G101" s="1">
        <v>1.01318536</v>
      </c>
      <c r="H101" s="1">
        <v>-0.84533939999999996</v>
      </c>
    </row>
    <row r="102" spans="1:8" x14ac:dyDescent="0.2">
      <c r="A102" s="1">
        <v>0.68197439000000004</v>
      </c>
      <c r="B102" s="1">
        <v>-0.19706599999999999</v>
      </c>
      <c r="C102" s="1">
        <v>-0.263183</v>
      </c>
      <c r="D102" s="1">
        <v>-0.99212940000000005</v>
      </c>
      <c r="E102" s="1">
        <v>-0.81440029999999997</v>
      </c>
      <c r="F102" s="1">
        <v>-0.30685050000000003</v>
      </c>
      <c r="G102" s="1">
        <v>1.3713000099999999</v>
      </c>
      <c r="H102" s="1">
        <v>-1.0772849</v>
      </c>
    </row>
    <row r="103" spans="1:8" x14ac:dyDescent="0.2">
      <c r="A103" s="1">
        <v>1.4949400900000001</v>
      </c>
      <c r="B103" s="1">
        <v>-0.20323250000000001</v>
      </c>
      <c r="C103" s="1">
        <v>-8.6384299999999997E-2</v>
      </c>
      <c r="D103" s="1">
        <v>0.87326784000000002</v>
      </c>
      <c r="E103" s="1">
        <v>1.2216004600000001</v>
      </c>
      <c r="F103" s="1">
        <v>0.44608301</v>
      </c>
      <c r="G103" s="1">
        <v>-1.4219942000000001</v>
      </c>
      <c r="H103" s="1">
        <v>1.1279279</v>
      </c>
    </row>
    <row r="104" spans="1:8" x14ac:dyDescent="0.2">
      <c r="A104" s="1">
        <v>1.03967929</v>
      </c>
      <c r="B104" s="1">
        <v>-0.2063952</v>
      </c>
      <c r="C104" s="1">
        <v>-0.1424018</v>
      </c>
      <c r="D104" s="1">
        <v>0.72424160999999998</v>
      </c>
      <c r="E104" s="1">
        <v>1.2216004600000001</v>
      </c>
      <c r="F104" s="1">
        <v>1.434914E-2</v>
      </c>
      <c r="G104" s="1">
        <v>-1.3503712999999999</v>
      </c>
      <c r="H104" s="1">
        <v>1.6991368600000001</v>
      </c>
    </row>
    <row r="105" spans="1:8" x14ac:dyDescent="0.2">
      <c r="A105" s="1">
        <v>-0.59089760000000002</v>
      </c>
      <c r="B105" s="1">
        <v>9.3244800000000003E-2</v>
      </c>
      <c r="C105" s="1">
        <v>-4.9591999999999997E-2</v>
      </c>
      <c r="D105" s="1">
        <v>-0.7454653</v>
      </c>
      <c r="E105" s="1">
        <v>1.2216004600000001</v>
      </c>
      <c r="F105" s="1">
        <v>2.2172322200000001</v>
      </c>
      <c r="G105" s="1">
        <v>0.54438072999999998</v>
      </c>
      <c r="H105" s="1">
        <v>-0.56838960000000005</v>
      </c>
    </row>
    <row r="106" spans="1:8" x14ac:dyDescent="0.2">
      <c r="A106" s="1">
        <v>-0.59089760000000002</v>
      </c>
      <c r="B106" s="1">
        <v>-0.20621690000000001</v>
      </c>
      <c r="C106" s="1">
        <v>-0.26395160000000001</v>
      </c>
      <c r="D106" s="1">
        <v>-0.7094935</v>
      </c>
      <c r="E106" s="1">
        <v>-0.81440029999999997</v>
      </c>
      <c r="F106" s="1">
        <v>1.0429681</v>
      </c>
      <c r="G106" s="1">
        <v>0.17975490999999999</v>
      </c>
      <c r="H106" s="1">
        <v>-0.65147460000000001</v>
      </c>
    </row>
    <row r="107" spans="1:8" x14ac:dyDescent="0.2">
      <c r="A107" s="1">
        <v>-0.2424838</v>
      </c>
      <c r="B107" s="1">
        <v>-0.2041133</v>
      </c>
      <c r="C107" s="1">
        <v>-0.1354889</v>
      </c>
      <c r="D107" s="1">
        <v>2.0963106599999999</v>
      </c>
      <c r="E107" s="1">
        <v>-0.81440029999999997</v>
      </c>
      <c r="F107" s="1">
        <v>-1.1547133999999999</v>
      </c>
      <c r="G107" s="1">
        <v>-1.8973100000000001</v>
      </c>
      <c r="H107" s="1">
        <v>1.35936115</v>
      </c>
    </row>
    <row r="108" spans="1:8" x14ac:dyDescent="0.2">
      <c r="A108" s="1">
        <v>-0.30752099999999999</v>
      </c>
      <c r="B108" s="1">
        <v>-0.20634189999999999</v>
      </c>
      <c r="C108" s="1">
        <v>-0.26414169999999998</v>
      </c>
      <c r="D108" s="1">
        <v>-0.7762983</v>
      </c>
      <c r="E108" s="1">
        <v>-0.81440029999999997</v>
      </c>
      <c r="F108" s="1">
        <v>-0.7932013</v>
      </c>
      <c r="G108" s="1">
        <v>1.2931659099999999</v>
      </c>
      <c r="H108" s="1">
        <v>-0.90419130000000003</v>
      </c>
    </row>
    <row r="109" spans="1:8" x14ac:dyDescent="0.2">
      <c r="A109" s="1">
        <v>1.1558172499999999</v>
      </c>
      <c r="B109" s="1">
        <v>-0.20779639999999999</v>
      </c>
      <c r="C109" s="1">
        <v>-0.26712279999999999</v>
      </c>
      <c r="D109" s="1">
        <v>0.31827361999999998</v>
      </c>
      <c r="E109" s="1">
        <v>-0.81440029999999997</v>
      </c>
      <c r="F109" s="1">
        <v>4.6647399999999997E-3</v>
      </c>
      <c r="G109" s="1">
        <v>-0.52345200000000003</v>
      </c>
      <c r="H109" s="1">
        <v>0.31777123000000002</v>
      </c>
    </row>
    <row r="110" spans="1:8" x14ac:dyDescent="0.2">
      <c r="A110" s="1">
        <v>-2.41444E-2</v>
      </c>
      <c r="B110" s="1">
        <v>-0.2046471</v>
      </c>
      <c r="C110" s="1">
        <v>-0.23712179999999999</v>
      </c>
      <c r="D110" s="1">
        <v>1.5567329400000001</v>
      </c>
      <c r="E110" s="1">
        <v>-0.81440029999999997</v>
      </c>
      <c r="F110" s="1">
        <v>-1.4017900000000001</v>
      </c>
      <c r="G110" s="1">
        <v>-1.0638795999999999</v>
      </c>
      <c r="H110" s="1">
        <v>0.72288881999999999</v>
      </c>
    </row>
    <row r="111" spans="1:8" x14ac:dyDescent="0.2">
      <c r="A111" s="1">
        <v>0.15703081999999999</v>
      </c>
      <c r="B111" s="1">
        <v>-0.20269390000000001</v>
      </c>
      <c r="C111" s="1">
        <v>-0.25901679999999999</v>
      </c>
      <c r="D111" s="1">
        <v>-0.3908857</v>
      </c>
      <c r="E111" s="1">
        <v>1.2216004600000001</v>
      </c>
      <c r="F111" s="1">
        <v>1.13269592</v>
      </c>
      <c r="G111" s="1">
        <v>0.53786955999999997</v>
      </c>
      <c r="H111" s="1">
        <v>1.320496E-2</v>
      </c>
    </row>
    <row r="112" spans="1:8" x14ac:dyDescent="0.2">
      <c r="A112" s="1">
        <v>0.72378405000000001</v>
      </c>
      <c r="B112" s="1">
        <v>0.38211924000000003</v>
      </c>
      <c r="C112" s="1">
        <v>0.57882752999999998</v>
      </c>
      <c r="D112" s="1">
        <v>-0.52449539999999994</v>
      </c>
      <c r="E112" s="1">
        <v>1.2216004600000001</v>
      </c>
      <c r="F112" s="1">
        <v>-0.53572140000000001</v>
      </c>
      <c r="G112" s="1">
        <v>0.25137784000000002</v>
      </c>
      <c r="H112" s="1">
        <v>-0.21527859999999999</v>
      </c>
    </row>
    <row r="113" spans="1:8" x14ac:dyDescent="0.2">
      <c r="A113" s="1">
        <v>-0.35397620000000002</v>
      </c>
      <c r="B113" s="1">
        <v>-0.20779639999999999</v>
      </c>
      <c r="C113" s="1">
        <v>-0.26675320000000002</v>
      </c>
      <c r="D113" s="1">
        <v>0.22577458</v>
      </c>
      <c r="E113" s="1">
        <v>-0.81440029999999997</v>
      </c>
      <c r="F113" s="1">
        <v>4.7879300000000001E-3</v>
      </c>
      <c r="G113" s="1">
        <v>-0.59507500000000002</v>
      </c>
      <c r="H113" s="1">
        <v>0.31756199000000002</v>
      </c>
    </row>
    <row r="114" spans="1:8" x14ac:dyDescent="0.2">
      <c r="A114" s="1">
        <v>1.63430564</v>
      </c>
      <c r="B114" s="1">
        <v>-0.20176459999999999</v>
      </c>
      <c r="C114" s="1">
        <v>-0.24966820000000001</v>
      </c>
      <c r="D114" s="1">
        <v>-0.3908857</v>
      </c>
      <c r="E114" s="1">
        <v>-0.81440029999999997</v>
      </c>
      <c r="F114" s="1">
        <v>-0.93624560000000001</v>
      </c>
      <c r="G114" s="1">
        <v>0.30997841999999998</v>
      </c>
      <c r="H114" s="1">
        <v>-0.30528729999999998</v>
      </c>
    </row>
    <row r="115" spans="1:8" x14ac:dyDescent="0.2">
      <c r="A115" s="1">
        <v>-1.5279700000000001</v>
      </c>
      <c r="B115" s="1">
        <v>-0.24839339999999999</v>
      </c>
      <c r="C115" s="1">
        <v>-0.26725599999999999</v>
      </c>
      <c r="D115" s="1">
        <v>-0.95615760000000005</v>
      </c>
      <c r="E115" s="1">
        <v>-0.81440029999999997</v>
      </c>
      <c r="F115" s="1">
        <v>-2.99986E-2</v>
      </c>
      <c r="G115" s="1">
        <v>2.7805132100000001</v>
      </c>
      <c r="H115" s="1">
        <v>-2.1200581999999999</v>
      </c>
    </row>
    <row r="116" spans="1:8" x14ac:dyDescent="0.2">
      <c r="A116" s="1">
        <v>1.50887664</v>
      </c>
      <c r="B116" s="1">
        <v>-0.1771944</v>
      </c>
      <c r="C116" s="1">
        <v>-0.24585650000000001</v>
      </c>
      <c r="D116" s="1">
        <v>-0.3703303</v>
      </c>
      <c r="E116" s="1">
        <v>-0.81440029999999997</v>
      </c>
      <c r="F116" s="1">
        <v>-1.2080299000000001</v>
      </c>
      <c r="G116" s="1">
        <v>0.12766551000000001</v>
      </c>
      <c r="H116" s="1">
        <v>-0.97689060000000005</v>
      </c>
    </row>
    <row r="117" spans="1:8" x14ac:dyDescent="0.2">
      <c r="A117" s="1">
        <v>-0.93002050000000003</v>
      </c>
      <c r="B117" s="1">
        <v>-0.20552300000000001</v>
      </c>
      <c r="C117" s="1">
        <v>-0.2633392</v>
      </c>
      <c r="D117" s="1">
        <v>-0.9715741</v>
      </c>
      <c r="E117" s="1">
        <v>-0.81440029999999997</v>
      </c>
      <c r="F117" s="1">
        <v>3.4137799999999999E-3</v>
      </c>
      <c r="G117" s="1">
        <v>0.73320481999999998</v>
      </c>
      <c r="H117" s="1">
        <v>-0.66878389999999999</v>
      </c>
    </row>
    <row r="118" spans="1:8" x14ac:dyDescent="0.2">
      <c r="A118" s="1">
        <v>1.36951109</v>
      </c>
      <c r="B118" s="1">
        <v>-0.13363220000000001</v>
      </c>
      <c r="C118" s="1">
        <v>-1.9616100000000001E-2</v>
      </c>
      <c r="D118" s="1">
        <v>-0.10311090000000001</v>
      </c>
      <c r="E118" s="1">
        <v>-0.81440029999999997</v>
      </c>
      <c r="F118" s="1">
        <v>-1.0714876</v>
      </c>
      <c r="G118" s="1">
        <v>-0.23696030000000001</v>
      </c>
      <c r="H118" s="1">
        <v>8.6796189999999995E-2</v>
      </c>
    </row>
    <row r="119" spans="1:8" x14ac:dyDescent="0.2">
      <c r="A119" s="1">
        <v>1.13723518</v>
      </c>
      <c r="B119" s="1">
        <v>-0.1983338</v>
      </c>
      <c r="C119" s="1">
        <v>-6.35709E-2</v>
      </c>
      <c r="D119" s="1">
        <v>1.6852038300000001</v>
      </c>
      <c r="E119" s="1">
        <v>1.2216004600000001</v>
      </c>
      <c r="F119" s="1">
        <v>-0.17941090000000001</v>
      </c>
      <c r="G119" s="1">
        <v>-1.7801089000000001</v>
      </c>
      <c r="H119" s="1">
        <v>1.53989072</v>
      </c>
    </row>
    <row r="120" spans="1:8" x14ac:dyDescent="0.2">
      <c r="A120" s="1">
        <v>-0.90679290000000001</v>
      </c>
      <c r="B120" s="1">
        <v>-0.17730119999999999</v>
      </c>
      <c r="C120" s="1">
        <v>9.5466389999999998E-2</v>
      </c>
      <c r="D120" s="1">
        <v>0.80132413999999996</v>
      </c>
      <c r="E120" s="1">
        <v>1.2216004600000001</v>
      </c>
      <c r="F120" s="1">
        <v>1.19771608</v>
      </c>
      <c r="G120" s="1">
        <v>-0.87505549999999999</v>
      </c>
      <c r="H120" s="1">
        <v>-6.6418099999999994E-2</v>
      </c>
    </row>
    <row r="121" spans="1:8" x14ac:dyDescent="0.2">
      <c r="A121" s="1">
        <v>0.37537018</v>
      </c>
      <c r="B121" s="1">
        <v>-0.20284070000000001</v>
      </c>
      <c r="C121" s="1">
        <v>-0.25076369999999998</v>
      </c>
      <c r="D121" s="1">
        <v>0.40049499</v>
      </c>
      <c r="E121" s="1">
        <v>1.2216004600000001</v>
      </c>
      <c r="F121" s="1">
        <v>-1.1508122000000001</v>
      </c>
      <c r="G121" s="1">
        <v>-0.6797202</v>
      </c>
      <c r="H121" s="1">
        <v>0.87867308</v>
      </c>
    </row>
    <row r="122" spans="1:8" x14ac:dyDescent="0.2">
      <c r="A122" s="1">
        <v>-1.6935200000000001E-2</v>
      </c>
      <c r="B122" s="1">
        <v>-0.2506874</v>
      </c>
      <c r="C122" s="1">
        <v>-0.26744990000000002</v>
      </c>
      <c r="D122" s="1">
        <v>-2.1460099999999999E-2</v>
      </c>
      <c r="E122" s="1">
        <v>-0.81440029999999997</v>
      </c>
      <c r="F122" s="1">
        <v>1.6035029999999999E-2</v>
      </c>
      <c r="G122" s="1">
        <v>3.1691549999999999E-2</v>
      </c>
      <c r="H122" s="1">
        <v>-1.49859E-2</v>
      </c>
    </row>
    <row r="123" spans="1:8" x14ac:dyDescent="0.2">
      <c r="A123" s="1">
        <v>-0.47940519999999998</v>
      </c>
      <c r="B123" s="1">
        <v>-0.19692409999999999</v>
      </c>
      <c r="C123" s="1">
        <v>-7.5373599999999999E-2</v>
      </c>
      <c r="D123" s="1">
        <v>0.28230177000000001</v>
      </c>
      <c r="E123" s="1">
        <v>1.2216004600000001</v>
      </c>
      <c r="F123" s="1">
        <v>0.42917777000000001</v>
      </c>
      <c r="G123" s="1">
        <v>-0.76436550000000003</v>
      </c>
      <c r="H123" s="1">
        <v>0.20014607000000001</v>
      </c>
    </row>
    <row r="124" spans="1:8" x14ac:dyDescent="0.2">
      <c r="A124" s="1">
        <v>0.66339230999999999</v>
      </c>
      <c r="B124" s="1">
        <v>-7.8620000000000003E-4</v>
      </c>
      <c r="C124" s="1">
        <v>-0.1511054</v>
      </c>
      <c r="D124" s="1">
        <v>-0.9201857</v>
      </c>
      <c r="E124" s="1">
        <v>-0.81440029999999997</v>
      </c>
      <c r="F124" s="1">
        <v>-0.50971339999999998</v>
      </c>
      <c r="G124" s="1">
        <v>1.4429229400000001</v>
      </c>
      <c r="H124" s="1">
        <v>-0.99419990000000003</v>
      </c>
    </row>
    <row r="125" spans="1:8" x14ac:dyDescent="0.2">
      <c r="A125" s="1">
        <v>6.8765969999999996E-2</v>
      </c>
      <c r="B125" s="1">
        <v>-0.16625899999999999</v>
      </c>
      <c r="C125" s="1">
        <v>-0.2350042</v>
      </c>
      <c r="D125" s="1">
        <v>-0.84824200000000005</v>
      </c>
      <c r="E125" s="1">
        <v>-0.81440029999999997</v>
      </c>
      <c r="F125" s="1">
        <v>0.73087131999999999</v>
      </c>
      <c r="G125" s="1">
        <v>1.41687824</v>
      </c>
      <c r="H125" s="1">
        <v>-0.60993209999999998</v>
      </c>
    </row>
    <row r="126" spans="1:8" x14ac:dyDescent="0.2">
      <c r="A126" s="1">
        <v>0.14309426</v>
      </c>
      <c r="B126" s="1">
        <v>-0.2011859</v>
      </c>
      <c r="C126" s="1">
        <v>-0.22355630000000001</v>
      </c>
      <c r="D126" s="1">
        <v>-0.2829701</v>
      </c>
      <c r="E126" s="1">
        <v>1.2216004600000001</v>
      </c>
      <c r="F126" s="1">
        <v>1.44349229</v>
      </c>
      <c r="G126" s="1">
        <v>-0.34113909999999997</v>
      </c>
      <c r="H126" s="1">
        <v>0.31838344000000002</v>
      </c>
    </row>
    <row r="127" spans="1:8" x14ac:dyDescent="0.2">
      <c r="A127" s="1">
        <v>-0.1356368</v>
      </c>
      <c r="B127" s="1">
        <v>-0.20552300000000001</v>
      </c>
      <c r="C127" s="1">
        <v>-0.1109564</v>
      </c>
      <c r="D127" s="1">
        <v>1.3768737</v>
      </c>
      <c r="E127" s="1">
        <v>-0.81440029999999997</v>
      </c>
      <c r="F127" s="1">
        <v>-1.3250662</v>
      </c>
      <c r="G127" s="1">
        <v>-2.0796230000000002</v>
      </c>
      <c r="H127" s="1">
        <v>1.4152633100000001</v>
      </c>
    </row>
    <row r="128" spans="1:8" x14ac:dyDescent="0.2">
      <c r="A128" s="1">
        <v>1.79689878</v>
      </c>
      <c r="B128" s="1">
        <v>-6.1942900000000002E-2</v>
      </c>
      <c r="C128" s="1">
        <v>1.08220969</v>
      </c>
      <c r="D128" s="1">
        <v>2.8003311000000002</v>
      </c>
      <c r="E128" s="1">
        <v>1.2216004600000001</v>
      </c>
      <c r="F128" s="1">
        <v>-2.5963400000000001E-2</v>
      </c>
      <c r="G128" s="1">
        <v>-1.2006143</v>
      </c>
      <c r="H128" s="1">
        <v>1.2906359000000001</v>
      </c>
    </row>
    <row r="129" spans="1:8" x14ac:dyDescent="0.2">
      <c r="A129" s="1">
        <v>-0.79994600000000005</v>
      </c>
      <c r="B129" s="1">
        <v>-0.1736569</v>
      </c>
      <c r="C129" s="1">
        <v>-9.5136600000000002E-2</v>
      </c>
      <c r="D129" s="1">
        <v>-0.3857468</v>
      </c>
      <c r="E129" s="1">
        <v>-0.81440029999999997</v>
      </c>
      <c r="F129" s="1">
        <v>-0.15080209999999999</v>
      </c>
      <c r="G129" s="1">
        <v>8.2908540000000003E-2</v>
      </c>
      <c r="H129" s="1">
        <v>-0.12165810000000001</v>
      </c>
    </row>
    <row r="130" spans="1:8" x14ac:dyDescent="0.2">
      <c r="A130" s="1">
        <v>0.24547573</v>
      </c>
      <c r="B130" s="1">
        <v>-0.2428797</v>
      </c>
      <c r="C130" s="1">
        <v>-0.25518180000000001</v>
      </c>
      <c r="D130" s="1">
        <v>-0.35237689999999999</v>
      </c>
      <c r="E130" s="1">
        <v>-0.81440029999999997</v>
      </c>
      <c r="F130" s="1">
        <v>-0.71647749999999999</v>
      </c>
      <c r="G130" s="1">
        <v>0.32951195</v>
      </c>
      <c r="H130" s="1">
        <v>-0.29490169999999999</v>
      </c>
    </row>
    <row r="131" spans="1:8" x14ac:dyDescent="0.2">
      <c r="A131" s="1">
        <v>-1.6872399</v>
      </c>
      <c r="B131" s="1">
        <v>-0.15820239999999999</v>
      </c>
      <c r="C131" s="1">
        <v>-0.23159969999999999</v>
      </c>
      <c r="D131" s="1">
        <v>-0.98185169999999999</v>
      </c>
      <c r="E131" s="1">
        <v>-0.81440029999999997</v>
      </c>
      <c r="F131" s="1">
        <v>0.31734308999999999</v>
      </c>
      <c r="G131" s="1">
        <v>1.5731464500000001</v>
      </c>
      <c r="H131" s="1">
        <v>-0.96650499999999995</v>
      </c>
    </row>
    <row r="132" spans="1:8" x14ac:dyDescent="0.2">
      <c r="A132" s="1">
        <v>-1.5989751000000001</v>
      </c>
      <c r="B132" s="1">
        <v>-0.1309863</v>
      </c>
      <c r="C132" s="1">
        <v>-0.2321462</v>
      </c>
      <c r="D132" s="1">
        <v>-0.58616140000000005</v>
      </c>
      <c r="E132" s="1">
        <v>1.2216004600000001</v>
      </c>
      <c r="F132" s="1">
        <v>-1.3588766999999999</v>
      </c>
      <c r="G132" s="1">
        <v>0.62902601000000002</v>
      </c>
      <c r="H132" s="1">
        <v>-0.1327332</v>
      </c>
    </row>
    <row r="133" spans="1:8" x14ac:dyDescent="0.2">
      <c r="A133" s="1">
        <v>0.40788880999999999</v>
      </c>
      <c r="B133" s="1">
        <v>3.6057569999999997E-2</v>
      </c>
      <c r="C133" s="1">
        <v>1.1869951700000001</v>
      </c>
      <c r="D133" s="1">
        <v>1.8496465600000001</v>
      </c>
      <c r="E133" s="1">
        <v>1.2216004600000001</v>
      </c>
      <c r="F133" s="1">
        <v>-0.87902789999999997</v>
      </c>
      <c r="G133" s="1">
        <v>-1.1420136999999999</v>
      </c>
      <c r="H133" s="1">
        <v>0.31784973999999999</v>
      </c>
    </row>
    <row r="134" spans="1:8" x14ac:dyDescent="0.2">
      <c r="A134" s="1">
        <v>-1.3063073999999999</v>
      </c>
      <c r="B134" s="1">
        <v>-0.2076982</v>
      </c>
      <c r="C134" s="1">
        <v>-0.2673952</v>
      </c>
      <c r="D134" s="1">
        <v>-0.2367206</v>
      </c>
      <c r="E134" s="1">
        <v>-0.81440029999999997</v>
      </c>
      <c r="F134" s="1">
        <v>1.4430599999999999E-3</v>
      </c>
      <c r="G134" s="1">
        <v>0.30997841999999998</v>
      </c>
      <c r="H134" s="1">
        <v>-8.1482399999999996E-2</v>
      </c>
    </row>
    <row r="135" spans="1:8" x14ac:dyDescent="0.2">
      <c r="A135" s="1">
        <v>-6.7267000000000004E-3</v>
      </c>
      <c r="B135" s="74">
        <v>2.5600000000000002E-13</v>
      </c>
      <c r="C135" s="74">
        <v>7.4099999999999995E-14</v>
      </c>
      <c r="D135" s="1">
        <v>-0.127247</v>
      </c>
      <c r="E135" s="1">
        <v>-0.81440029999999997</v>
      </c>
      <c r="F135" s="74">
        <v>-2.7200000000000001E-9</v>
      </c>
      <c r="G135" s="1">
        <v>-2.8602700000000002E-2</v>
      </c>
      <c r="H135" s="1">
        <v>-0.1183462</v>
      </c>
    </row>
    <row r="136" spans="1:8" x14ac:dyDescent="0.2">
      <c r="A136" s="1">
        <v>-0.40043139999999999</v>
      </c>
      <c r="B136" s="1">
        <v>-0.1949709</v>
      </c>
      <c r="C136" s="1">
        <v>-0.2389974</v>
      </c>
      <c r="D136" s="1">
        <v>-0.4165798</v>
      </c>
      <c r="E136" s="1">
        <v>1.2216004600000001</v>
      </c>
      <c r="F136" s="1">
        <v>2.2861535900000001</v>
      </c>
      <c r="G136" s="1">
        <v>0.55740308000000005</v>
      </c>
      <c r="H136" s="1">
        <v>0.28194279</v>
      </c>
    </row>
    <row r="137" spans="1:8" x14ac:dyDescent="0.2">
      <c r="A137" s="1">
        <v>-1.6918854999999999</v>
      </c>
      <c r="B137" s="1">
        <v>-0.19882749999999999</v>
      </c>
      <c r="C137" s="1">
        <v>-0.20857490000000001</v>
      </c>
      <c r="D137" s="1">
        <v>0.86299017</v>
      </c>
      <c r="E137" s="1">
        <v>1.2216004600000001</v>
      </c>
      <c r="F137" s="1">
        <v>2.5644398800000001</v>
      </c>
      <c r="G137" s="1">
        <v>-1.0508572</v>
      </c>
      <c r="H137" s="1">
        <v>0.87251131999999998</v>
      </c>
    </row>
    <row r="138" spans="1:8" x14ac:dyDescent="0.2">
      <c r="A138" s="1">
        <v>0.74701163999999998</v>
      </c>
      <c r="B138" s="1">
        <v>-0.19898399999999999</v>
      </c>
      <c r="C138" s="1">
        <v>-0.22020390000000001</v>
      </c>
      <c r="D138" s="1">
        <v>-0.2058876</v>
      </c>
      <c r="E138" s="1">
        <v>1.2216004600000001</v>
      </c>
      <c r="F138" s="1">
        <v>-5.1971400000000001E-2</v>
      </c>
      <c r="G138" s="1">
        <v>-1.5580399999999999E-2</v>
      </c>
      <c r="H138" s="1">
        <v>-0.1945074</v>
      </c>
    </row>
    <row r="139" spans="1:8" x14ac:dyDescent="0.2">
      <c r="A139" s="1">
        <v>-0.95324810000000004</v>
      </c>
      <c r="B139" s="1">
        <v>-0.13831750000000001</v>
      </c>
      <c r="C139" s="1">
        <v>-4.9168400000000001E-2</v>
      </c>
      <c r="D139" s="1">
        <v>-0.5193565</v>
      </c>
      <c r="E139" s="1">
        <v>1.2216004600000001</v>
      </c>
      <c r="F139" s="1">
        <v>0.73867373999999997</v>
      </c>
      <c r="G139" s="1">
        <v>0.27742254</v>
      </c>
      <c r="H139" s="1">
        <v>-9.5275499999999999E-2</v>
      </c>
    </row>
    <row r="140" spans="1:8" x14ac:dyDescent="0.2">
      <c r="A140" s="1">
        <v>0.12451218999999999</v>
      </c>
      <c r="B140" s="1">
        <v>-5.9616000000000002E-2</v>
      </c>
      <c r="C140" s="1">
        <v>0.45862355999999999</v>
      </c>
      <c r="D140" s="1">
        <v>6.6470689999999999E-2</v>
      </c>
      <c r="E140" s="1">
        <v>1.2216004600000001</v>
      </c>
      <c r="F140" s="1">
        <v>1.5319197099999999</v>
      </c>
      <c r="G140" s="1">
        <v>-0.1327815</v>
      </c>
      <c r="H140" s="1">
        <v>0.39401092999999998</v>
      </c>
    </row>
    <row r="141" spans="1:8" x14ac:dyDescent="0.2">
      <c r="A141" s="1">
        <v>0.36607914000000003</v>
      </c>
      <c r="B141" s="1">
        <v>0.15481033</v>
      </c>
      <c r="C141" s="1">
        <v>-1.2494699999999999E-2</v>
      </c>
      <c r="D141" s="1">
        <v>-0.89449149999999999</v>
      </c>
      <c r="E141" s="1">
        <v>-0.81440029999999997</v>
      </c>
      <c r="F141" s="1">
        <v>-0.74118510000000004</v>
      </c>
      <c r="G141" s="1">
        <v>1.01969654</v>
      </c>
      <c r="H141" s="1">
        <v>-0.8868819</v>
      </c>
    </row>
    <row r="142" spans="1:8" x14ac:dyDescent="0.2">
      <c r="A142" s="1">
        <v>2.231079E-2</v>
      </c>
      <c r="B142" s="1">
        <v>-0.148838</v>
      </c>
      <c r="C142" s="1">
        <v>-0.19854540000000001</v>
      </c>
      <c r="D142" s="1">
        <v>-0.93046340000000005</v>
      </c>
      <c r="E142" s="1">
        <v>-0.81440029999999997</v>
      </c>
      <c r="F142" s="1">
        <v>-0.41088269999999999</v>
      </c>
      <c r="G142" s="1">
        <v>0.95458478000000002</v>
      </c>
      <c r="H142" s="1">
        <v>-0.6826314</v>
      </c>
    </row>
    <row r="143" spans="1:8" x14ac:dyDescent="0.2">
      <c r="A143" s="1">
        <v>-1.5432288999999999</v>
      </c>
      <c r="B143" s="1">
        <v>-8.2700099999999999E-2</v>
      </c>
      <c r="C143" s="1">
        <v>-0.24849669999999999</v>
      </c>
      <c r="D143" s="1">
        <v>-0.79171480000000005</v>
      </c>
      <c r="E143" s="1">
        <v>1.2216004600000001</v>
      </c>
      <c r="F143" s="1">
        <v>-1.4251971999999999</v>
      </c>
      <c r="G143" s="1">
        <v>0.88296185999999999</v>
      </c>
      <c r="H143" s="1">
        <v>-0.68965460000000001</v>
      </c>
    </row>
    <row r="144" spans="1:8" x14ac:dyDescent="0.2">
      <c r="A144" s="1">
        <v>0.91889582000000003</v>
      </c>
      <c r="B144" s="1">
        <v>-0.1239476</v>
      </c>
      <c r="C144" s="1">
        <v>-0.13751369999999999</v>
      </c>
      <c r="D144" s="1">
        <v>-0.7762983</v>
      </c>
      <c r="E144" s="1">
        <v>-0.81440029999999997</v>
      </c>
      <c r="F144" s="1">
        <v>-0.69307019999999997</v>
      </c>
      <c r="G144" s="1">
        <v>0.66158189000000001</v>
      </c>
      <c r="H144" s="1">
        <v>-0.55800399999999994</v>
      </c>
    </row>
    <row r="145" spans="1:8" x14ac:dyDescent="0.2">
      <c r="A145" s="1">
        <v>-1.194815</v>
      </c>
      <c r="B145" s="1">
        <v>1.8932590199999999</v>
      </c>
      <c r="C145" s="1">
        <v>0.70213510000000001</v>
      </c>
      <c r="D145" s="1">
        <v>-0.7762983</v>
      </c>
      <c r="E145" s="1">
        <v>-0.81440029999999997</v>
      </c>
      <c r="F145" s="1">
        <v>-0.9232416</v>
      </c>
      <c r="G145" s="1">
        <v>0.66809306999999996</v>
      </c>
      <c r="H145" s="1">
        <v>-1.0011236999999999</v>
      </c>
    </row>
    <row r="146" spans="1:8" x14ac:dyDescent="0.2">
      <c r="A146" s="1">
        <v>1.5971414900000001</v>
      </c>
      <c r="B146" s="1">
        <v>-0.2066172</v>
      </c>
      <c r="C146" s="1">
        <v>-0.1827116</v>
      </c>
      <c r="D146" s="1">
        <v>0.29771828</v>
      </c>
      <c r="E146" s="1">
        <v>1.2216004600000001</v>
      </c>
      <c r="F146" s="1">
        <v>5.4661639999999997E-2</v>
      </c>
      <c r="G146" s="1">
        <v>-1.2071255000000001</v>
      </c>
      <c r="H146" s="1">
        <v>0.55433025999999996</v>
      </c>
    </row>
    <row r="147" spans="1:8" x14ac:dyDescent="0.2">
      <c r="A147" s="1">
        <v>-0.73955420000000005</v>
      </c>
      <c r="B147" s="1">
        <v>-0.20768120000000001</v>
      </c>
      <c r="C147" s="1">
        <v>-0.26716289999999998</v>
      </c>
      <c r="D147" s="1">
        <v>-0.58616140000000005</v>
      </c>
      <c r="E147" s="1">
        <v>-0.81440029999999997</v>
      </c>
      <c r="F147" s="1">
        <v>0.33424833999999998</v>
      </c>
      <c r="G147" s="1">
        <v>0.37509017</v>
      </c>
      <c r="H147" s="1">
        <v>-6.4249999999999995E-4</v>
      </c>
    </row>
    <row r="148" spans="1:8" x14ac:dyDescent="0.2">
      <c r="A148" s="1">
        <v>-1.0043488</v>
      </c>
      <c r="B148" s="1">
        <v>-0.2074677</v>
      </c>
      <c r="C148" s="1">
        <v>-0.26629000000000003</v>
      </c>
      <c r="D148" s="1">
        <v>-0.3240808</v>
      </c>
      <c r="E148" s="1">
        <v>-0.81440029999999997</v>
      </c>
      <c r="F148" s="1">
        <v>1.4708007599999999</v>
      </c>
      <c r="G148" s="1">
        <v>-2.8602700000000002E-2</v>
      </c>
      <c r="H148" s="1">
        <v>-0.30528729999999998</v>
      </c>
    </row>
    <row r="149" spans="1:8" x14ac:dyDescent="0.2">
      <c r="A149" s="1">
        <v>-0.62341630000000003</v>
      </c>
      <c r="B149" s="1">
        <v>-0.207703</v>
      </c>
      <c r="C149" s="1">
        <v>-0.266843</v>
      </c>
      <c r="D149" s="1">
        <v>-0.3292196</v>
      </c>
      <c r="E149" s="1">
        <v>-0.81440029999999997</v>
      </c>
      <c r="F149" s="1">
        <v>0.53711123999999999</v>
      </c>
      <c r="G149" s="1">
        <v>0.20579960999999999</v>
      </c>
      <c r="H149" s="1">
        <v>-1.10282E-2</v>
      </c>
    </row>
    <row r="150" spans="1:8" x14ac:dyDescent="0.2">
      <c r="A150" s="1">
        <v>-1.2366246999999999</v>
      </c>
      <c r="B150" s="1">
        <v>-0.20767150000000001</v>
      </c>
      <c r="C150" s="1">
        <v>-0.26615759999999999</v>
      </c>
      <c r="D150" s="1">
        <v>-0.3908857</v>
      </c>
      <c r="E150" s="1">
        <v>-0.81440029999999997</v>
      </c>
      <c r="F150" s="1">
        <v>2.2237342299999998</v>
      </c>
      <c r="G150" s="1">
        <v>-8.0692100000000003E-2</v>
      </c>
      <c r="H150" s="1">
        <v>-0.38144850000000002</v>
      </c>
    </row>
    <row r="151" spans="1:8" x14ac:dyDescent="0.2">
      <c r="A151" s="1">
        <v>-1.0368674</v>
      </c>
      <c r="B151" s="1">
        <v>-0.25015320000000002</v>
      </c>
      <c r="C151" s="1">
        <v>-0.26729019999999998</v>
      </c>
      <c r="D151" s="1">
        <v>-1.0024071000000001</v>
      </c>
      <c r="E151" s="1">
        <v>-0.81440029999999997</v>
      </c>
      <c r="F151" s="1">
        <v>6.5740399999999997E-3</v>
      </c>
      <c r="G151" s="1">
        <v>0.86993949999999998</v>
      </c>
      <c r="H151" s="1">
        <v>-0.86218689999999998</v>
      </c>
    </row>
    <row r="152" spans="1:8" x14ac:dyDescent="0.2">
      <c r="A152" s="1">
        <v>0.54260883999999998</v>
      </c>
      <c r="B152" s="1">
        <v>-0.20782310000000001</v>
      </c>
      <c r="C152" s="1">
        <v>-0.26607330000000001</v>
      </c>
      <c r="D152" s="1">
        <v>0.16410855999999999</v>
      </c>
      <c r="E152" s="1">
        <v>-0.81440029999999997</v>
      </c>
      <c r="F152" s="1">
        <v>2.6398632700000002</v>
      </c>
      <c r="G152" s="1">
        <v>-0.66018670000000002</v>
      </c>
      <c r="H152" s="1">
        <v>0.83366874000000002</v>
      </c>
    </row>
    <row r="153" spans="1:8" x14ac:dyDescent="0.2">
      <c r="A153" s="1">
        <v>1.94090984</v>
      </c>
      <c r="B153" s="1">
        <v>0.47558486</v>
      </c>
      <c r="C153" s="1">
        <v>-3.7360699999999997E-2</v>
      </c>
      <c r="D153" s="1">
        <v>-0.7814371</v>
      </c>
      <c r="E153" s="1">
        <v>1.2216004600000001</v>
      </c>
      <c r="F153" s="1">
        <v>-1.4447033</v>
      </c>
      <c r="G153" s="1">
        <v>1.01318536</v>
      </c>
      <c r="H153" s="1">
        <v>-0.46978989999999998</v>
      </c>
    </row>
    <row r="154" spans="1:8" x14ac:dyDescent="0.2">
      <c r="A154" s="1">
        <v>0.32891500000000001</v>
      </c>
      <c r="B154" s="1">
        <v>-0.194744</v>
      </c>
      <c r="C154" s="1">
        <v>-0.15806680000000001</v>
      </c>
      <c r="D154" s="1">
        <v>0.54438238000000005</v>
      </c>
      <c r="E154" s="1">
        <v>-0.81440029999999997</v>
      </c>
      <c r="F154" s="1">
        <v>-0.62935050000000003</v>
      </c>
      <c r="G154" s="1">
        <v>-1.3568825</v>
      </c>
      <c r="H154" s="1">
        <v>0.60518514999999995</v>
      </c>
    </row>
    <row r="155" spans="1:8" x14ac:dyDescent="0.2">
      <c r="A155" s="1">
        <v>1.301975E-2</v>
      </c>
      <c r="B155" s="1">
        <v>-0.15310950000000001</v>
      </c>
      <c r="C155" s="1">
        <v>-0.22087329999999999</v>
      </c>
      <c r="D155" s="1">
        <v>-0.84310320000000005</v>
      </c>
      <c r="E155" s="1">
        <v>-0.81440029999999997</v>
      </c>
      <c r="F155" s="1">
        <v>-4.6259999999999999E-3</v>
      </c>
      <c r="G155" s="1">
        <v>0.53786955999999997</v>
      </c>
      <c r="H155" s="1">
        <v>-0.59608459999999996</v>
      </c>
    </row>
    <row r="156" spans="1:8" x14ac:dyDescent="0.2">
      <c r="A156" s="1">
        <v>-1.6547213000000001</v>
      </c>
      <c r="B156" s="1">
        <v>-0.207236</v>
      </c>
      <c r="C156" s="1">
        <v>-0.26686199999999999</v>
      </c>
      <c r="D156" s="1">
        <v>-0.4525517</v>
      </c>
      <c r="E156" s="1">
        <v>1.2216004600000001</v>
      </c>
      <c r="F156" s="1">
        <v>1.5085124599999999</v>
      </c>
      <c r="G156" s="1">
        <v>0.42717958</v>
      </c>
      <c r="H156" s="1">
        <v>-0.56146589999999996</v>
      </c>
    </row>
    <row r="157" spans="1:8" x14ac:dyDescent="0.2">
      <c r="A157" s="1">
        <v>0.72842956999999997</v>
      </c>
      <c r="B157" s="1">
        <v>-0.20664389999999999</v>
      </c>
      <c r="C157" s="1">
        <v>-0.21504190000000001</v>
      </c>
      <c r="D157" s="1">
        <v>2.9442184899999999</v>
      </c>
      <c r="E157" s="1">
        <v>-0.81440029999999997</v>
      </c>
      <c r="F157" s="1">
        <v>1.7633914900000001</v>
      </c>
      <c r="G157" s="1">
        <v>-1.5782624000000001</v>
      </c>
      <c r="H157" s="1">
        <v>1.9899341399999999</v>
      </c>
    </row>
    <row r="158" spans="1:8" x14ac:dyDescent="0.2">
      <c r="A158" s="1">
        <v>-1.7708592999999999</v>
      </c>
      <c r="B158" s="1">
        <v>-0.16243389999999999</v>
      </c>
      <c r="C158" s="1">
        <v>-0.2292109</v>
      </c>
      <c r="D158" s="1">
        <v>-0.9715741</v>
      </c>
      <c r="E158" s="1">
        <v>1.2216004600000001</v>
      </c>
      <c r="F158" s="1">
        <v>1.7256798</v>
      </c>
      <c r="G158" s="1">
        <v>1.4299005899999999</v>
      </c>
      <c r="H158" s="1">
        <v>-0.95611930000000001</v>
      </c>
    </row>
    <row r="159" spans="1:8" x14ac:dyDescent="0.2">
      <c r="A159" s="1">
        <v>8.3742299999999999E-3</v>
      </c>
      <c r="B159" s="1">
        <v>-0.16863439999999999</v>
      </c>
      <c r="C159" s="1">
        <v>-0.2308866</v>
      </c>
      <c r="D159" s="1">
        <v>-0.85338080000000005</v>
      </c>
      <c r="E159" s="1">
        <v>-0.81440029999999997</v>
      </c>
      <c r="F159" s="1">
        <v>-0.44989479999999998</v>
      </c>
      <c r="G159" s="1">
        <v>0.83738363000000005</v>
      </c>
      <c r="H159" s="1">
        <v>-0.86957249999999997</v>
      </c>
    </row>
    <row r="160" spans="1:8" x14ac:dyDescent="0.2">
      <c r="A160" s="1">
        <v>-0.38649480000000003</v>
      </c>
      <c r="B160" s="1">
        <v>-0.19264400000000001</v>
      </c>
      <c r="C160" s="1">
        <v>-0.25349440000000001</v>
      </c>
      <c r="D160" s="1">
        <v>-1.0024071000000001</v>
      </c>
      <c r="E160" s="1">
        <v>-0.81440029999999997</v>
      </c>
      <c r="F160" s="1">
        <v>-1.03585E-2</v>
      </c>
      <c r="G160" s="1">
        <v>1.2931659099999999</v>
      </c>
      <c r="H160" s="1">
        <v>-0.8972675</v>
      </c>
    </row>
    <row r="161" spans="1:8" x14ac:dyDescent="0.2">
      <c r="A161" s="1">
        <v>-1.6314937</v>
      </c>
      <c r="B161" s="1">
        <v>-0.2077649</v>
      </c>
      <c r="C161" s="1">
        <v>-0.2630189</v>
      </c>
      <c r="D161" s="1">
        <v>-0.2110264</v>
      </c>
      <c r="E161" s="1">
        <v>-0.81440029999999997</v>
      </c>
      <c r="F161" s="1">
        <v>2.4161939100000001</v>
      </c>
      <c r="G161" s="1">
        <v>-1.0117902000000001</v>
      </c>
      <c r="H161" s="1">
        <v>6.5822190000000003E-2</v>
      </c>
    </row>
    <row r="162" spans="1:8" x14ac:dyDescent="0.2">
      <c r="A162" s="1">
        <v>1.4531304199999999</v>
      </c>
      <c r="B162" s="1">
        <v>-0.20718739999999999</v>
      </c>
      <c r="C162" s="1">
        <v>-0.16379879999999999</v>
      </c>
      <c r="D162" s="1">
        <v>2.8465806200000001</v>
      </c>
      <c r="E162" s="1">
        <v>-0.81440029999999997</v>
      </c>
      <c r="F162" s="1">
        <v>-1.1547133999999999</v>
      </c>
      <c r="G162" s="1">
        <v>-2.0344487999999998</v>
      </c>
      <c r="H162" s="1">
        <v>1.6368231499999999</v>
      </c>
    </row>
    <row r="163" spans="1:8" x14ac:dyDescent="0.2">
      <c r="A163" s="1">
        <v>1.8944546600000001</v>
      </c>
      <c r="B163" s="1">
        <v>0.37027636000000003</v>
      </c>
      <c r="C163" s="1">
        <v>0.12577595</v>
      </c>
      <c r="D163" s="1">
        <v>0.37480080999999998</v>
      </c>
      <c r="E163" s="1">
        <v>-0.81440029999999997</v>
      </c>
      <c r="F163" s="1">
        <v>-0.87772749999999999</v>
      </c>
      <c r="G163" s="1">
        <v>-4.1625099999999998E-2</v>
      </c>
      <c r="H163" s="1">
        <v>-0.46107160000000003</v>
      </c>
    </row>
    <row r="164" spans="1:8" x14ac:dyDescent="0.2">
      <c r="A164" s="1">
        <v>-1.0043488</v>
      </c>
      <c r="B164" s="1">
        <v>0.54455675000000003</v>
      </c>
      <c r="C164" s="1">
        <v>7.9774999999999999E-2</v>
      </c>
      <c r="D164" s="1">
        <v>-0.95101869999999999</v>
      </c>
      <c r="E164" s="1">
        <v>-0.81440029999999997</v>
      </c>
      <c r="F164" s="1">
        <v>0.13528664000000001</v>
      </c>
      <c r="G164" s="1">
        <v>1.33874413</v>
      </c>
      <c r="H164" s="1">
        <v>-0.96304310000000004</v>
      </c>
    </row>
    <row r="165" spans="1:8" x14ac:dyDescent="0.2">
      <c r="A165" s="1">
        <v>2.873177E-2</v>
      </c>
      <c r="B165" s="1">
        <v>-0.2058748</v>
      </c>
      <c r="C165" s="1">
        <v>-0.19322139999999999</v>
      </c>
      <c r="D165" s="1">
        <v>2.1836708599999999</v>
      </c>
      <c r="E165" s="1">
        <v>-0.81440029999999997</v>
      </c>
      <c r="F165" s="1">
        <v>-0.35106419999999999</v>
      </c>
      <c r="G165" s="1">
        <v>-2.1772906000000001</v>
      </c>
      <c r="H165" s="1">
        <v>1.8653067299999999</v>
      </c>
    </row>
    <row r="166" spans="1:8" x14ac:dyDescent="0.2">
      <c r="A166" s="1">
        <v>0.63087367999999999</v>
      </c>
      <c r="B166" s="1">
        <v>8.8043979999999994E-2</v>
      </c>
      <c r="C166" s="1">
        <v>4.8663079999999997E-2</v>
      </c>
      <c r="D166" s="1">
        <v>-0.96129640000000005</v>
      </c>
      <c r="E166" s="1">
        <v>-0.81440029999999997</v>
      </c>
      <c r="F166" s="1">
        <v>-0.69437059999999995</v>
      </c>
      <c r="G166" s="1">
        <v>1.20852063</v>
      </c>
      <c r="H166" s="1">
        <v>-0.86957249999999997</v>
      </c>
    </row>
    <row r="167" spans="1:8" x14ac:dyDescent="0.2">
      <c r="A167" s="1">
        <v>0.21742255999999999</v>
      </c>
      <c r="B167" s="1">
        <v>-0.17962800000000001</v>
      </c>
      <c r="C167" s="1">
        <v>-0.1210827</v>
      </c>
      <c r="D167" s="1">
        <v>-0.76088180000000005</v>
      </c>
      <c r="E167" s="1">
        <v>1.2216004600000001</v>
      </c>
      <c r="F167" s="1">
        <v>0.70486325999999999</v>
      </c>
      <c r="G167" s="1">
        <v>0.40764604999999998</v>
      </c>
      <c r="H167" s="1">
        <v>-0.81418259999999998</v>
      </c>
    </row>
    <row r="168" spans="1:8" x14ac:dyDescent="0.2">
      <c r="A168" s="1">
        <v>-0.47940519999999998</v>
      </c>
      <c r="B168" s="1">
        <v>-0.1837067</v>
      </c>
      <c r="C168" s="1">
        <v>2.0027940000000001E-2</v>
      </c>
      <c r="D168" s="1">
        <v>1.0736824199999999</v>
      </c>
      <c r="E168" s="1">
        <v>-0.81440029999999997</v>
      </c>
      <c r="F168" s="1">
        <v>-1.1963263</v>
      </c>
      <c r="G168" s="1">
        <v>-1.3764160000000001</v>
      </c>
      <c r="H168" s="1">
        <v>0.59826140999999999</v>
      </c>
    </row>
    <row r="169" spans="1:8" x14ac:dyDescent="0.2">
      <c r="A169" s="1">
        <v>-1.7847957999999999</v>
      </c>
      <c r="B169" s="1">
        <v>-0.2058614</v>
      </c>
      <c r="C169" s="1">
        <v>-0.26361299999999999</v>
      </c>
      <c r="D169" s="1">
        <v>-0.2213041</v>
      </c>
      <c r="E169" s="1">
        <v>1.2216004600000001</v>
      </c>
      <c r="F169" s="1">
        <v>1.50981286</v>
      </c>
      <c r="G169" s="1">
        <v>6.9064929999999997E-2</v>
      </c>
      <c r="H169" s="1">
        <v>0.22091731000000001</v>
      </c>
    </row>
    <row r="170" spans="1:8" x14ac:dyDescent="0.2">
      <c r="A170" s="1">
        <v>-1.4689006</v>
      </c>
      <c r="B170" s="1">
        <v>-0.1554982</v>
      </c>
      <c r="C170" s="1">
        <v>-0.19843769999999999</v>
      </c>
      <c r="D170" s="1">
        <v>-0.97671289999999999</v>
      </c>
      <c r="E170" s="1">
        <v>-0.81440029999999997</v>
      </c>
      <c r="F170" s="1">
        <v>-0.70997549999999998</v>
      </c>
      <c r="G170" s="1">
        <v>1.48198999</v>
      </c>
      <c r="H170" s="1">
        <v>-0.96304310000000004</v>
      </c>
    </row>
    <row r="171" spans="1:8" x14ac:dyDescent="0.2">
      <c r="A171" s="1">
        <v>-2.87899E-2</v>
      </c>
      <c r="B171" s="1">
        <v>-0.16614370000000001</v>
      </c>
      <c r="C171" s="1">
        <v>-0.20992669999999999</v>
      </c>
      <c r="D171" s="1">
        <v>-0.89963040000000005</v>
      </c>
      <c r="E171" s="1">
        <v>-0.81440029999999997</v>
      </c>
      <c r="F171" s="1">
        <v>0.47729269000000002</v>
      </c>
      <c r="G171" s="1">
        <v>1.5796576200000001</v>
      </c>
      <c r="H171" s="1">
        <v>-1.1084417</v>
      </c>
    </row>
    <row r="172" spans="1:8" x14ac:dyDescent="0.2">
      <c r="A172" s="1">
        <v>1.70863393</v>
      </c>
      <c r="B172" s="1">
        <v>-0.1729945</v>
      </c>
      <c r="C172" s="1">
        <v>-0.1528699</v>
      </c>
      <c r="D172" s="1">
        <v>-0.3703303</v>
      </c>
      <c r="E172" s="1">
        <v>-0.81440029999999997</v>
      </c>
      <c r="F172" s="1">
        <v>-1.1937255</v>
      </c>
      <c r="G172" s="1">
        <v>-0.92714490000000005</v>
      </c>
      <c r="H172" s="1">
        <v>-0.14373620000000001</v>
      </c>
    </row>
    <row r="173" spans="1:8" x14ac:dyDescent="0.2">
      <c r="A173" s="1">
        <v>-0.22854720000000001</v>
      </c>
      <c r="B173" s="1">
        <v>-0.20152800000000001</v>
      </c>
      <c r="C173" s="1">
        <v>-0.20491509999999999</v>
      </c>
      <c r="D173" s="1">
        <v>0.47243868</v>
      </c>
      <c r="E173" s="1">
        <v>-0.81440029999999997</v>
      </c>
      <c r="F173" s="1">
        <v>-0.62284839999999997</v>
      </c>
      <c r="G173" s="1">
        <v>-0.223938</v>
      </c>
      <c r="H173" s="1">
        <v>0.20613550999999999</v>
      </c>
    </row>
    <row r="174" spans="1:8" x14ac:dyDescent="0.2">
      <c r="A174" s="1">
        <v>0.26852325999999999</v>
      </c>
      <c r="B174" s="1">
        <v>-0.1934447</v>
      </c>
      <c r="C174" s="1">
        <v>0.12206314</v>
      </c>
      <c r="D174" s="1">
        <v>0.84243482999999997</v>
      </c>
      <c r="E174" s="1">
        <v>1.2216004600000001</v>
      </c>
      <c r="F174" s="1">
        <v>-0.12869520000000001</v>
      </c>
      <c r="G174" s="1">
        <v>-1.1094577999999999</v>
      </c>
      <c r="H174" s="1">
        <v>0.90636806000000003</v>
      </c>
    </row>
    <row r="175" spans="1:8" x14ac:dyDescent="0.2">
      <c r="A175" s="1">
        <v>0.19884047999999999</v>
      </c>
      <c r="B175" s="1">
        <v>0.1362805</v>
      </c>
      <c r="C175" s="1">
        <v>0.20010708999999999</v>
      </c>
      <c r="D175" s="1">
        <v>-0.6889381</v>
      </c>
      <c r="E175" s="1">
        <v>1.2216004600000001</v>
      </c>
      <c r="F175" s="1">
        <v>0.58782696999999995</v>
      </c>
      <c r="G175" s="1">
        <v>0.52484721000000001</v>
      </c>
      <c r="H175" s="1">
        <v>-0.94227179999999999</v>
      </c>
    </row>
    <row r="176" spans="1:8" x14ac:dyDescent="0.2">
      <c r="A176" s="1">
        <v>-0.62341630000000003</v>
      </c>
      <c r="B176" s="1">
        <v>-0.20736940000000001</v>
      </c>
      <c r="C176" s="1">
        <v>-0.2440107</v>
      </c>
      <c r="D176" s="1">
        <v>0.92979502999999997</v>
      </c>
      <c r="E176" s="1">
        <v>1.2216004600000001</v>
      </c>
      <c r="F176" s="1">
        <v>0.42917777000000001</v>
      </c>
      <c r="G176" s="1">
        <v>-0.73180959999999995</v>
      </c>
      <c r="H176" s="1">
        <v>0.66274606999999996</v>
      </c>
    </row>
    <row r="177" spans="1:8" x14ac:dyDescent="0.2">
      <c r="A177" s="1">
        <v>1.4484849</v>
      </c>
      <c r="B177" s="1">
        <v>-0.2043304</v>
      </c>
      <c r="C177" s="1">
        <v>-0.21323420000000001</v>
      </c>
      <c r="D177" s="1">
        <v>1.3460406899999999</v>
      </c>
      <c r="E177" s="1">
        <v>1.2216004600000001</v>
      </c>
      <c r="F177" s="1">
        <v>-2.5561E-3</v>
      </c>
      <c r="G177" s="1">
        <v>-1.1745696000000001</v>
      </c>
      <c r="H177" s="1">
        <v>1.0586904500000001</v>
      </c>
    </row>
    <row r="178" spans="1:8" x14ac:dyDescent="0.2">
      <c r="A178" s="1">
        <v>0.31497844000000003</v>
      </c>
      <c r="B178" s="1">
        <v>-0.20781459999999999</v>
      </c>
      <c r="C178" s="1">
        <v>-0.26684459999999999</v>
      </c>
      <c r="D178" s="1">
        <v>-0.4011633</v>
      </c>
      <c r="E178" s="1">
        <v>-0.81440029999999997</v>
      </c>
      <c r="F178" s="1">
        <v>4.5273400000000004E-3</v>
      </c>
      <c r="G178" s="1">
        <v>0.16673256</v>
      </c>
      <c r="H178" s="1">
        <v>-0.4783809</v>
      </c>
    </row>
    <row r="179" spans="1:8" x14ac:dyDescent="0.2">
      <c r="A179" s="1">
        <v>-1.3248895000000001</v>
      </c>
      <c r="B179" s="1">
        <v>-0.1547509</v>
      </c>
      <c r="C179" s="1">
        <v>-0.25814860000000001</v>
      </c>
      <c r="D179" s="1">
        <v>-0.2469983</v>
      </c>
      <c r="E179" s="1">
        <v>-0.81440029999999997</v>
      </c>
      <c r="F179" s="1">
        <v>1.3394600400000001</v>
      </c>
      <c r="G179" s="1">
        <v>0.58995896000000003</v>
      </c>
      <c r="H179" s="1">
        <v>0.42516778</v>
      </c>
    </row>
    <row r="180" spans="1:8" x14ac:dyDescent="0.2">
      <c r="A180" s="1">
        <v>1.19762692</v>
      </c>
      <c r="B180" s="1">
        <v>-0.17165150000000001</v>
      </c>
      <c r="C180" s="1">
        <v>-0.18897269999999999</v>
      </c>
      <c r="D180" s="1">
        <v>-0.3394973</v>
      </c>
      <c r="E180" s="1">
        <v>1.2216004600000001</v>
      </c>
      <c r="F180" s="1">
        <v>-1.2522435999999999</v>
      </c>
      <c r="G180" s="1">
        <v>7.5576099999999993E-2</v>
      </c>
      <c r="H180" s="1">
        <v>-0.1079606</v>
      </c>
    </row>
    <row r="181" spans="1:8" x14ac:dyDescent="0.2">
      <c r="A181" s="1">
        <v>0.50079916999999996</v>
      </c>
      <c r="B181" s="1">
        <v>0.2442058</v>
      </c>
      <c r="C181" s="1">
        <v>0.29281880999999998</v>
      </c>
      <c r="D181" s="1">
        <v>-0.6221333</v>
      </c>
      <c r="E181" s="1">
        <v>-0.81440029999999997</v>
      </c>
      <c r="F181" s="1">
        <v>-0.75028799999999995</v>
      </c>
      <c r="G181" s="1">
        <v>0.77227186999999997</v>
      </c>
      <c r="H181" s="1">
        <v>-0.42048849999999999</v>
      </c>
    </row>
    <row r="182" spans="1:8" x14ac:dyDescent="0.2">
      <c r="A182" s="1">
        <v>1.5321042300000001</v>
      </c>
      <c r="B182" s="1">
        <v>-0.1222843</v>
      </c>
      <c r="C182" s="1">
        <v>-0.2276089</v>
      </c>
      <c r="D182" s="1">
        <v>0.92979502999999997</v>
      </c>
      <c r="E182" s="1">
        <v>-0.81440029999999997</v>
      </c>
      <c r="F182" s="1">
        <v>-1.3120622</v>
      </c>
      <c r="G182" s="1">
        <v>0.16673256</v>
      </c>
      <c r="H182" s="1">
        <v>0.63864628999999995</v>
      </c>
    </row>
    <row r="183" spans="1:8" x14ac:dyDescent="0.2">
      <c r="A183" s="1">
        <v>0.97464203999999999</v>
      </c>
      <c r="B183" s="1">
        <v>-0.20795659999999999</v>
      </c>
      <c r="C183" s="1">
        <v>-0.26743939999999999</v>
      </c>
      <c r="D183" s="1">
        <v>-3.1167199999999999E-2</v>
      </c>
      <c r="E183" s="1">
        <v>-0.81440029999999997</v>
      </c>
      <c r="F183" s="1">
        <v>4.5843699999999999E-3</v>
      </c>
      <c r="G183" s="1">
        <v>-0.51042969999999999</v>
      </c>
      <c r="H183" s="1">
        <v>0.19021083</v>
      </c>
    </row>
    <row r="184" spans="1:8" x14ac:dyDescent="0.2">
      <c r="A184" s="1">
        <v>1.52745872</v>
      </c>
      <c r="B184" s="1">
        <v>-0.20107920000000001</v>
      </c>
      <c r="C184" s="1">
        <v>2.9809229999999999E-2</v>
      </c>
      <c r="D184" s="1">
        <v>0.64715908</v>
      </c>
      <c r="E184" s="1">
        <v>1.2216004600000001</v>
      </c>
      <c r="F184" s="1">
        <v>1.304874E-2</v>
      </c>
      <c r="G184" s="1">
        <v>-1.2657259999999999</v>
      </c>
      <c r="H184" s="1">
        <v>1.4498820400000001</v>
      </c>
    </row>
    <row r="185" spans="1:8" x14ac:dyDescent="0.2">
      <c r="A185" s="1">
        <v>1.5181676799999999</v>
      </c>
      <c r="B185" s="1">
        <v>3.7392050000000003E-2</v>
      </c>
      <c r="C185" s="1">
        <v>3.0585370000000001E-2</v>
      </c>
      <c r="D185" s="1">
        <v>-0.70435460000000005</v>
      </c>
      <c r="E185" s="1">
        <v>-0.81440029999999997</v>
      </c>
      <c r="F185" s="1">
        <v>-0.78669929999999999</v>
      </c>
      <c r="G185" s="1">
        <v>0.34904547000000002</v>
      </c>
      <c r="H185" s="1">
        <v>-0.12526989999999999</v>
      </c>
    </row>
    <row r="186" spans="1:8" x14ac:dyDescent="0.2">
      <c r="A186" s="1">
        <v>-1.5571653999999999</v>
      </c>
      <c r="B186" s="1">
        <v>4.2334469999999999E-2</v>
      </c>
      <c r="C186" s="1">
        <v>-0.2018961</v>
      </c>
      <c r="D186" s="1">
        <v>-0.75574300000000005</v>
      </c>
      <c r="E186" s="1">
        <v>-0.81440029999999997</v>
      </c>
      <c r="F186" s="1">
        <v>-1.4199956</v>
      </c>
      <c r="G186" s="1">
        <v>1.2475876800000001</v>
      </c>
      <c r="H186" s="1">
        <v>-0.80379690000000004</v>
      </c>
    </row>
    <row r="187" spans="1:8" x14ac:dyDescent="0.2">
      <c r="A187" s="1">
        <v>1.5181676799999999</v>
      </c>
      <c r="B187" s="1">
        <v>0.25184872000000003</v>
      </c>
      <c r="C187" s="1">
        <v>0.18136077</v>
      </c>
      <c r="D187" s="1">
        <v>-0.90476920000000005</v>
      </c>
      <c r="E187" s="1">
        <v>-0.81440029999999997</v>
      </c>
      <c r="F187" s="1">
        <v>6.5064869999999997E-2</v>
      </c>
      <c r="G187" s="1">
        <v>1.3647888399999999</v>
      </c>
      <c r="H187" s="1">
        <v>-1.0288187</v>
      </c>
    </row>
    <row r="188" spans="1:8" x14ac:dyDescent="0.2">
      <c r="A188" s="1">
        <v>0.24994118000000001</v>
      </c>
      <c r="B188" s="1">
        <v>5.8654842800000004</v>
      </c>
      <c r="C188" s="1">
        <v>1.93703015</v>
      </c>
      <c r="D188" s="1">
        <v>-0.8019925</v>
      </c>
      <c r="E188" s="1">
        <v>-0.81440029999999997</v>
      </c>
      <c r="F188" s="1">
        <v>-0.59163880000000002</v>
      </c>
      <c r="G188" s="1">
        <v>1.3126994299999999</v>
      </c>
      <c r="H188" s="1">
        <v>-0.92842440000000004</v>
      </c>
    </row>
    <row r="189" spans="1:8" x14ac:dyDescent="0.2">
      <c r="A189" s="1">
        <v>2.0245291700000001</v>
      </c>
      <c r="B189" s="1">
        <v>-0.19976169999999999</v>
      </c>
      <c r="C189" s="1">
        <v>-0.2442677</v>
      </c>
      <c r="D189" s="1">
        <v>-0.76088180000000005</v>
      </c>
      <c r="E189" s="1">
        <v>1.2216004600000001</v>
      </c>
      <c r="F189" s="1">
        <v>0.16909711999999999</v>
      </c>
      <c r="G189" s="1">
        <v>0.58344779000000002</v>
      </c>
      <c r="H189" s="1">
        <v>-0.6376271</v>
      </c>
    </row>
    <row r="190" spans="1:8" x14ac:dyDescent="0.2">
      <c r="A190" s="1">
        <v>1.10936207</v>
      </c>
      <c r="B190" s="1">
        <v>-9.6588300000000002E-2</v>
      </c>
      <c r="C190" s="1">
        <v>-4.1980700000000003E-2</v>
      </c>
      <c r="D190" s="1">
        <v>-0.1082497</v>
      </c>
      <c r="E190" s="1">
        <v>-0.81440029999999997</v>
      </c>
      <c r="F190" s="1">
        <v>-1.253544</v>
      </c>
      <c r="G190" s="1">
        <v>4.9531400000000003E-2</v>
      </c>
      <c r="H190" s="1">
        <v>-0.20835490000000001</v>
      </c>
    </row>
    <row r="191" spans="1:8" x14ac:dyDescent="0.2">
      <c r="A191" s="1">
        <v>-1.1019045999999999</v>
      </c>
      <c r="B191" s="1">
        <v>-0.20779159999999999</v>
      </c>
      <c r="C191" s="1">
        <v>-0.26550360000000001</v>
      </c>
      <c r="D191" s="1">
        <v>5.6193020000000003E-2</v>
      </c>
      <c r="E191" s="1">
        <v>-0.81440029999999997</v>
      </c>
      <c r="F191" s="1">
        <v>1.0793793899999999</v>
      </c>
      <c r="G191" s="1">
        <v>-0.73180959999999995</v>
      </c>
      <c r="H191" s="1">
        <v>-0.3191348</v>
      </c>
    </row>
    <row r="192" spans="1:8" x14ac:dyDescent="0.2">
      <c r="A192" s="1">
        <v>-0.67451700000000003</v>
      </c>
      <c r="B192" s="1">
        <v>-8.7991000000000007E-3</v>
      </c>
      <c r="C192" s="1">
        <v>-7.5997400000000007E-2</v>
      </c>
      <c r="D192" s="1">
        <v>9.9434999999999992E-3</v>
      </c>
      <c r="E192" s="1">
        <v>-0.81440029999999997</v>
      </c>
      <c r="F192" s="1">
        <v>1.13659713</v>
      </c>
      <c r="G192" s="1">
        <v>-0.1848709</v>
      </c>
      <c r="H192" s="1">
        <v>0.24732497000000001</v>
      </c>
    </row>
    <row r="193" spans="1:8" x14ac:dyDescent="0.2">
      <c r="A193" s="1">
        <v>1.301975E-2</v>
      </c>
      <c r="B193" s="1">
        <v>2.576753E-2</v>
      </c>
      <c r="C193" s="1">
        <v>0.38034864000000002</v>
      </c>
      <c r="D193" s="1">
        <v>-0.2418594</v>
      </c>
      <c r="E193" s="1">
        <v>1.2216004600000001</v>
      </c>
      <c r="F193" s="1">
        <v>0.84660721000000005</v>
      </c>
      <c r="G193" s="1">
        <v>-0.10673680000000001</v>
      </c>
      <c r="H193" s="1">
        <v>-0.85572499999999996</v>
      </c>
    </row>
    <row r="194" spans="1:8" x14ac:dyDescent="0.2">
      <c r="A194" s="1">
        <v>0.25923222000000001</v>
      </c>
      <c r="B194" s="1">
        <v>-0.19509950000000001</v>
      </c>
      <c r="C194" s="1">
        <v>-7.1658100000000002E-2</v>
      </c>
      <c r="D194" s="1">
        <v>1.1147931</v>
      </c>
      <c r="E194" s="1">
        <v>-0.81440029999999997</v>
      </c>
      <c r="F194" s="1">
        <v>-1.3042597</v>
      </c>
      <c r="G194" s="1">
        <v>-1.7215083</v>
      </c>
      <c r="H194" s="1">
        <v>1.2629409199999999</v>
      </c>
    </row>
    <row r="195" spans="1:8" x14ac:dyDescent="0.2">
      <c r="A195" s="1">
        <v>-0.32145760000000001</v>
      </c>
      <c r="B195" s="1">
        <v>-0.2017331</v>
      </c>
      <c r="C195" s="1">
        <v>-0.14755799999999999</v>
      </c>
      <c r="D195" s="1">
        <v>0.98632222000000003</v>
      </c>
      <c r="E195" s="1">
        <v>1.2216004600000001</v>
      </c>
      <c r="F195" s="1">
        <v>-0.19501579999999999</v>
      </c>
      <c r="G195" s="1">
        <v>-1.005279</v>
      </c>
      <c r="H195" s="1">
        <v>1.4291107999999999</v>
      </c>
    </row>
    <row r="196" spans="1:8" x14ac:dyDescent="0.2">
      <c r="A196" s="1">
        <v>0.13380323</v>
      </c>
      <c r="B196" s="1">
        <v>-0.19464580000000001</v>
      </c>
      <c r="C196" s="1">
        <v>-0.16915459999999999</v>
      </c>
      <c r="D196" s="1">
        <v>0.65229791999999998</v>
      </c>
      <c r="E196" s="1">
        <v>1.2216004600000001</v>
      </c>
      <c r="F196" s="1">
        <v>-0.66706220000000005</v>
      </c>
      <c r="G196" s="1">
        <v>-0.82296610000000003</v>
      </c>
      <c r="H196" s="1">
        <v>1.4914245100000001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E945-F059-C643-A51A-532E3DF24F90}">
  <sheetPr codeName="Sheet11"/>
  <dimension ref="A1:Q352"/>
  <sheetViews>
    <sheetView topLeftCell="A40" zoomScale="111" workbookViewId="0">
      <selection activeCell="C54" sqref="C54"/>
    </sheetView>
  </sheetViews>
  <sheetFormatPr baseColWidth="10" defaultRowHeight="16" x14ac:dyDescent="0.2"/>
  <sheetData>
    <row r="1" spans="1:17" x14ac:dyDescent="0.2">
      <c r="A1" s="1" t="e" vm="1">
        <v>#VALUE!</v>
      </c>
      <c r="B1" s="121" t="s">
        <v>2286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39"/>
      <c r="N1" s="1"/>
      <c r="O1" s="1"/>
      <c r="P1" s="1"/>
      <c r="Q1" s="1"/>
    </row>
    <row r="2" spans="1:17" x14ac:dyDescent="0.2">
      <c r="A2" s="1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39"/>
      <c r="N2" s="1"/>
      <c r="O2" s="1"/>
      <c r="P2" s="1"/>
      <c r="Q2" s="1"/>
    </row>
    <row r="3" spans="1:17" x14ac:dyDescent="0.2">
      <c r="A3" s="1"/>
      <c r="B3" s="1" t="s">
        <v>2542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">
      <c r="A4" s="1"/>
      <c r="B4" s="1" t="s">
        <v>2543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">
      <c r="A5" s="1"/>
      <c r="B5" s="1" t="s">
        <v>2544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">
      <c r="A6" s="1"/>
      <c r="B6" s="1" t="s">
        <v>2287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">
      <c r="A7" s="1"/>
      <c r="B7" s="1" t="s">
        <v>2288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40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 t="s">
        <v>2289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7" thickBo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68" x14ac:dyDescent="0.2">
      <c r="A14" s="1"/>
      <c r="B14" s="41" t="s">
        <v>2290</v>
      </c>
      <c r="C14" s="42" t="s">
        <v>2281</v>
      </c>
      <c r="D14" s="42" t="s">
        <v>2291</v>
      </c>
      <c r="E14" s="42" t="s">
        <v>2292</v>
      </c>
      <c r="F14" s="42" t="s">
        <v>2293</v>
      </c>
      <c r="G14" s="42" t="s">
        <v>2294</v>
      </c>
      <c r="H14" s="42" t="s">
        <v>2276</v>
      </c>
      <c r="I14" s="42" t="s">
        <v>2295</v>
      </c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43" t="s">
        <v>959</v>
      </c>
      <c r="C15" s="44">
        <v>195</v>
      </c>
      <c r="D15" s="44">
        <v>0</v>
      </c>
      <c r="E15" s="44">
        <v>195</v>
      </c>
      <c r="F15" s="45">
        <v>-5.335</v>
      </c>
      <c r="G15" s="45">
        <v>1.99</v>
      </c>
      <c r="H15" s="45">
        <v>0</v>
      </c>
      <c r="I15" s="45">
        <v>1</v>
      </c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46" t="s">
        <v>3</v>
      </c>
      <c r="C16" s="2">
        <v>195</v>
      </c>
      <c r="D16" s="2">
        <v>0</v>
      </c>
      <c r="E16" s="2">
        <v>195</v>
      </c>
      <c r="F16" s="47">
        <v>-1.7849999999999999</v>
      </c>
      <c r="G16" s="47">
        <v>2.0249999999999999</v>
      </c>
      <c r="H16" s="47">
        <v>0</v>
      </c>
      <c r="I16" s="47">
        <v>1</v>
      </c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46" t="s">
        <v>958</v>
      </c>
      <c r="C17" s="2">
        <v>195</v>
      </c>
      <c r="D17" s="2">
        <v>0</v>
      </c>
      <c r="E17" s="2">
        <v>195</v>
      </c>
      <c r="F17" s="47">
        <v>-0.251</v>
      </c>
      <c r="G17" s="47">
        <v>11.794</v>
      </c>
      <c r="H17" s="47">
        <v>0</v>
      </c>
      <c r="I17" s="47">
        <v>1</v>
      </c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46" t="s">
        <v>27</v>
      </c>
      <c r="C18" s="2">
        <v>195</v>
      </c>
      <c r="D18" s="2">
        <v>0</v>
      </c>
      <c r="E18" s="2">
        <v>195</v>
      </c>
      <c r="F18" s="47">
        <v>-0.26800000000000002</v>
      </c>
      <c r="G18" s="47">
        <v>9.3079999999999998</v>
      </c>
      <c r="H18" s="47">
        <v>0</v>
      </c>
      <c r="I18" s="47">
        <v>1</v>
      </c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46" t="s">
        <v>19</v>
      </c>
      <c r="C19" s="2">
        <v>195</v>
      </c>
      <c r="D19" s="2">
        <v>0</v>
      </c>
      <c r="E19" s="2">
        <v>195</v>
      </c>
      <c r="F19" s="47">
        <v>-1.798</v>
      </c>
      <c r="G19" s="47">
        <v>3.2530000000000001</v>
      </c>
      <c r="H19" s="47">
        <v>0</v>
      </c>
      <c r="I19" s="47">
        <v>1</v>
      </c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46" t="s">
        <v>961</v>
      </c>
      <c r="C20" s="2">
        <v>195</v>
      </c>
      <c r="D20" s="2">
        <v>0</v>
      </c>
      <c r="E20" s="2">
        <v>195</v>
      </c>
      <c r="F20" s="47">
        <v>-0.81399999999999995</v>
      </c>
      <c r="G20" s="47">
        <v>1.222</v>
      </c>
      <c r="H20" s="47">
        <v>0</v>
      </c>
      <c r="I20" s="47">
        <v>1</v>
      </c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46" t="s">
        <v>1320</v>
      </c>
      <c r="C21" s="2">
        <v>195</v>
      </c>
      <c r="D21" s="2">
        <v>0</v>
      </c>
      <c r="E21" s="2">
        <v>195</v>
      </c>
      <c r="F21" s="47">
        <v>-1.498</v>
      </c>
      <c r="G21" s="47">
        <v>2.6920000000000002</v>
      </c>
      <c r="H21" s="47">
        <v>0</v>
      </c>
      <c r="I21" s="47">
        <v>1</v>
      </c>
      <c r="J21" s="1"/>
      <c r="K21" s="1"/>
      <c r="L21" s="1"/>
      <c r="M21" s="1"/>
      <c r="N21" s="1"/>
      <c r="O21" s="1"/>
      <c r="P21" s="1"/>
      <c r="Q21" s="1"/>
    </row>
    <row r="22" spans="1:17" ht="17" thickBot="1" x14ac:dyDescent="0.25">
      <c r="A22" s="1"/>
      <c r="B22" s="48" t="s">
        <v>1423</v>
      </c>
      <c r="C22" s="49">
        <v>195</v>
      </c>
      <c r="D22" s="49">
        <v>0</v>
      </c>
      <c r="E22" s="49">
        <v>195</v>
      </c>
      <c r="F22" s="50">
        <v>-2.177</v>
      </c>
      <c r="G22" s="50">
        <v>2.7810000000000001</v>
      </c>
      <c r="H22" s="50">
        <v>0</v>
      </c>
      <c r="I22" s="50">
        <v>1</v>
      </c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51" t="s">
        <v>2296</v>
      </c>
      <c r="C25" s="5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7" thickBo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70" x14ac:dyDescent="0.2">
      <c r="A27" s="1"/>
      <c r="B27" s="41"/>
      <c r="C27" s="42" t="s">
        <v>3</v>
      </c>
      <c r="D27" s="42" t="s">
        <v>958</v>
      </c>
      <c r="E27" s="42" t="s">
        <v>27</v>
      </c>
      <c r="F27" s="42" t="s">
        <v>19</v>
      </c>
      <c r="G27" s="42" t="s">
        <v>961</v>
      </c>
      <c r="H27" s="42" t="s">
        <v>1320</v>
      </c>
      <c r="I27" s="42" t="s">
        <v>1423</v>
      </c>
      <c r="J27" s="52" t="s">
        <v>959</v>
      </c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53" t="s">
        <v>3</v>
      </c>
      <c r="C28" s="54">
        <v>1</v>
      </c>
      <c r="D28" s="55">
        <v>6.3E-2</v>
      </c>
      <c r="E28" s="55">
        <v>0.11700000000000001</v>
      </c>
      <c r="F28" s="55">
        <v>0.21199999999999999</v>
      </c>
      <c r="G28" s="55">
        <v>-4.3999999999999997E-2</v>
      </c>
      <c r="H28" s="55">
        <v>-0.27700000000000002</v>
      </c>
      <c r="I28" s="55">
        <v>-0.251</v>
      </c>
      <c r="J28" s="56">
        <v>0.11799999999999999</v>
      </c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46" t="s">
        <v>958</v>
      </c>
      <c r="C29" s="47">
        <v>6.3E-2</v>
      </c>
      <c r="D29" s="57">
        <v>1</v>
      </c>
      <c r="E29" s="47">
        <v>0.80500000000000005</v>
      </c>
      <c r="F29" s="47">
        <v>-0.11799999999999999</v>
      </c>
      <c r="G29" s="47">
        <v>-7.0999999999999994E-2</v>
      </c>
      <c r="H29" s="47">
        <v>-9.4E-2</v>
      </c>
      <c r="I29" s="47">
        <v>0.12</v>
      </c>
      <c r="J29" s="58">
        <v>-0.47499999999999998</v>
      </c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46" t="s">
        <v>27</v>
      </c>
      <c r="C30" s="47">
        <v>0.11700000000000001</v>
      </c>
      <c r="D30" s="47">
        <v>0.80500000000000005</v>
      </c>
      <c r="E30" s="57">
        <v>1</v>
      </c>
      <c r="F30" s="47">
        <v>6.0000000000000001E-3</v>
      </c>
      <c r="G30" s="47">
        <v>7.1999999999999995E-2</v>
      </c>
      <c r="H30" s="47">
        <v>-4.1000000000000002E-2</v>
      </c>
      <c r="I30" s="47">
        <v>-1.4999999999999999E-2</v>
      </c>
      <c r="J30" s="58">
        <v>-0.46300000000000002</v>
      </c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46" t="s">
        <v>19</v>
      </c>
      <c r="C31" s="47">
        <v>0.21199999999999999</v>
      </c>
      <c r="D31" s="47">
        <v>-0.11799999999999999</v>
      </c>
      <c r="E31" s="47">
        <v>6.0000000000000001E-3</v>
      </c>
      <c r="F31" s="57">
        <v>1</v>
      </c>
      <c r="G31" s="47">
        <v>0.16800000000000001</v>
      </c>
      <c r="H31" s="47">
        <v>2.7E-2</v>
      </c>
      <c r="I31" s="47">
        <v>-0.88</v>
      </c>
      <c r="J31" s="58">
        <v>0.76600000000000001</v>
      </c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46" t="s">
        <v>961</v>
      </c>
      <c r="C32" s="47">
        <v>-4.3999999999999997E-2</v>
      </c>
      <c r="D32" s="47">
        <v>-7.0999999999999994E-2</v>
      </c>
      <c r="E32" s="47">
        <v>7.1999999999999995E-2</v>
      </c>
      <c r="F32" s="47">
        <v>0.16800000000000001</v>
      </c>
      <c r="G32" s="57">
        <v>1</v>
      </c>
      <c r="H32" s="47">
        <v>0.28399999999999997</v>
      </c>
      <c r="I32" s="47">
        <v>-0.219</v>
      </c>
      <c r="J32" s="58">
        <v>0.24099999999999999</v>
      </c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46" t="s">
        <v>1320</v>
      </c>
      <c r="C33" s="47">
        <v>-0.27700000000000002</v>
      </c>
      <c r="D33" s="47">
        <v>-9.4E-2</v>
      </c>
      <c r="E33" s="47">
        <v>-4.1000000000000002E-2</v>
      </c>
      <c r="F33" s="47">
        <v>2.7E-2</v>
      </c>
      <c r="G33" s="47">
        <v>0.28399999999999997</v>
      </c>
      <c r="H33" s="57">
        <v>1</v>
      </c>
      <c r="I33" s="47">
        <v>-0.06</v>
      </c>
      <c r="J33" s="58">
        <v>0.106</v>
      </c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46" t="s">
        <v>1423</v>
      </c>
      <c r="C34" s="47">
        <v>-0.251</v>
      </c>
      <c r="D34" s="47">
        <v>0.12</v>
      </c>
      <c r="E34" s="47">
        <v>-1.4999999999999999E-2</v>
      </c>
      <c r="F34" s="47">
        <v>-0.88</v>
      </c>
      <c r="G34" s="47">
        <v>-0.219</v>
      </c>
      <c r="H34" s="47">
        <v>-0.06</v>
      </c>
      <c r="I34" s="57">
        <v>1</v>
      </c>
      <c r="J34" s="58">
        <v>-0.77</v>
      </c>
      <c r="K34" s="1"/>
      <c r="L34" s="1"/>
      <c r="M34" s="1"/>
      <c r="N34" s="1"/>
      <c r="O34" s="1"/>
      <c r="P34" s="1"/>
      <c r="Q34" s="1"/>
    </row>
    <row r="35" spans="1:17" ht="17" thickBot="1" x14ac:dyDescent="0.25">
      <c r="A35" s="1"/>
      <c r="B35" s="59" t="s">
        <v>959</v>
      </c>
      <c r="C35" s="60">
        <v>0.11799999999999999</v>
      </c>
      <c r="D35" s="60">
        <v>-0.47499999999999998</v>
      </c>
      <c r="E35" s="60">
        <v>-0.46300000000000002</v>
      </c>
      <c r="F35" s="60">
        <v>0.76600000000000001</v>
      </c>
      <c r="G35" s="60">
        <v>0.24099999999999999</v>
      </c>
      <c r="H35" s="60">
        <v>0.106</v>
      </c>
      <c r="I35" s="60">
        <v>-0.77</v>
      </c>
      <c r="J35" s="61">
        <v>1</v>
      </c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51" t="s">
        <v>2297</v>
      </c>
      <c r="C38" s="51"/>
      <c r="D38" s="51"/>
      <c r="E38" s="51"/>
      <c r="F38" s="51"/>
      <c r="G38" s="51"/>
      <c r="H38" s="51"/>
      <c r="I38" s="51"/>
      <c r="J38" s="5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 t="s">
        <v>2298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7" thickBo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62" t="s">
        <v>2281</v>
      </c>
      <c r="C42" s="63">
        <v>195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46" t="s">
        <v>2299</v>
      </c>
      <c r="C43" s="2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46" t="s">
        <v>2300</v>
      </c>
      <c r="C44" s="2">
        <v>187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46" t="s">
        <v>2301</v>
      </c>
      <c r="C45" s="47">
        <v>0.86599999999999999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46" t="s">
        <v>2302</v>
      </c>
      <c r="C46" s="47">
        <v>0.86099999999999999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46" t="s">
        <v>2303</v>
      </c>
      <c r="C47" s="47">
        <v>0.13900000000000001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46" t="s">
        <v>2304</v>
      </c>
      <c r="C48" s="47">
        <v>0.373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46" t="s">
        <v>2305</v>
      </c>
      <c r="C49" s="47">
        <v>377.02300000000002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46" t="s">
        <v>2306</v>
      </c>
      <c r="C50" s="47">
        <v>1.93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46" t="s">
        <v>2307</v>
      </c>
      <c r="C51" s="47">
        <v>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46" t="s">
        <v>2308</v>
      </c>
      <c r="C52" s="47">
        <v>-376.43299999999999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46" t="s">
        <v>2309</v>
      </c>
      <c r="C53" s="47">
        <v>-375.65800000000002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46" t="s">
        <v>2310</v>
      </c>
      <c r="C54" s="47">
        <v>-350.24900000000002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" thickBot="1" x14ac:dyDescent="0.25">
      <c r="A55" s="1"/>
      <c r="B55" s="48" t="s">
        <v>2311</v>
      </c>
      <c r="C55" s="50">
        <v>0.14599999999999999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 t="s">
        <v>2312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7" thickBo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51" x14ac:dyDescent="0.2">
      <c r="A60" s="1"/>
      <c r="B60" s="41" t="s">
        <v>2313</v>
      </c>
      <c r="C60" s="42" t="s">
        <v>2300</v>
      </c>
      <c r="D60" s="42" t="s">
        <v>2314</v>
      </c>
      <c r="E60" s="42" t="s">
        <v>2315</v>
      </c>
      <c r="F60" s="42" t="s">
        <v>2284</v>
      </c>
      <c r="G60" s="42" t="s">
        <v>2316</v>
      </c>
      <c r="H60" s="42" t="s">
        <v>2317</v>
      </c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53" t="s">
        <v>2318</v>
      </c>
      <c r="C61" s="55">
        <v>7</v>
      </c>
      <c r="D61" s="55">
        <v>167.93700000000001</v>
      </c>
      <c r="E61" s="55">
        <v>23.991</v>
      </c>
      <c r="F61" s="55">
        <v>172.13200000000001</v>
      </c>
      <c r="G61" s="64" t="s">
        <v>2319</v>
      </c>
      <c r="H61" s="65" t="s">
        <v>2320</v>
      </c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46" t="s">
        <v>2321</v>
      </c>
      <c r="C62" s="47">
        <v>187</v>
      </c>
      <c r="D62" s="47">
        <v>26.062999999999999</v>
      </c>
      <c r="E62" s="47">
        <v>0.13900000000000001</v>
      </c>
      <c r="F62" s="47"/>
      <c r="G62" s="66"/>
      <c r="H62" s="67"/>
      <c r="I62" s="1"/>
      <c r="J62" s="1"/>
      <c r="K62" s="1"/>
      <c r="L62" s="1"/>
      <c r="M62" s="1"/>
      <c r="N62" s="1"/>
      <c r="O62" s="1"/>
      <c r="P62" s="1"/>
      <c r="Q62" s="1"/>
    </row>
    <row r="63" spans="1:17" ht="17" thickBot="1" x14ac:dyDescent="0.25">
      <c r="A63" s="1"/>
      <c r="B63" s="48" t="s">
        <v>2322</v>
      </c>
      <c r="C63" s="50">
        <v>194</v>
      </c>
      <c r="D63" s="50">
        <v>194</v>
      </c>
      <c r="E63" s="50"/>
      <c r="F63" s="50"/>
      <c r="G63" s="68"/>
      <c r="H63" s="69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70" t="s">
        <v>2323</v>
      </c>
      <c r="C64" s="70"/>
      <c r="D64" s="70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70" t="s">
        <v>2324</v>
      </c>
      <c r="C65" s="70"/>
      <c r="D65" s="70"/>
      <c r="E65" s="70"/>
      <c r="F65" s="70"/>
      <c r="G65" s="70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 t="s">
        <v>2325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7" thickBo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51" x14ac:dyDescent="0.2">
      <c r="A70" s="1"/>
      <c r="B70" s="41" t="s">
        <v>2313</v>
      </c>
      <c r="C70" s="42" t="s">
        <v>868</v>
      </c>
      <c r="D70" s="42" t="s">
        <v>2326</v>
      </c>
      <c r="E70" s="42" t="s">
        <v>2327</v>
      </c>
      <c r="F70" s="42" t="s">
        <v>2328</v>
      </c>
      <c r="G70" s="42" t="s">
        <v>2329</v>
      </c>
      <c r="H70" s="42" t="s">
        <v>2330</v>
      </c>
      <c r="I70" s="42" t="s">
        <v>2317</v>
      </c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53" t="s">
        <v>2283</v>
      </c>
      <c r="C71" s="55">
        <v>0</v>
      </c>
      <c r="D71" s="55">
        <v>2.7E-2</v>
      </c>
      <c r="E71" s="55">
        <v>0</v>
      </c>
      <c r="F71" s="71">
        <v>1</v>
      </c>
      <c r="G71" s="55">
        <v>-5.2999999999999999E-2</v>
      </c>
      <c r="H71" s="55">
        <v>5.2999999999999999E-2</v>
      </c>
      <c r="I71" s="65" t="s">
        <v>2331</v>
      </c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46" t="s">
        <v>3</v>
      </c>
      <c r="C72" s="47">
        <v>0</v>
      </c>
      <c r="D72" s="47">
        <v>2.9000000000000001E-2</v>
      </c>
      <c r="E72" s="47">
        <v>1.0999999999999999E-2</v>
      </c>
      <c r="F72" s="72">
        <v>0.99099999999999999</v>
      </c>
      <c r="G72" s="47">
        <v>-5.7000000000000002E-2</v>
      </c>
      <c r="H72" s="47">
        <v>5.8000000000000003E-2</v>
      </c>
      <c r="I72" s="67" t="s">
        <v>2331</v>
      </c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46" t="s">
        <v>958</v>
      </c>
      <c r="C73" s="47">
        <v>4.7E-2</v>
      </c>
      <c r="D73" s="47">
        <v>4.7E-2</v>
      </c>
      <c r="E73" s="47">
        <v>1.004</v>
      </c>
      <c r="F73" s="72">
        <v>0.317</v>
      </c>
      <c r="G73" s="47">
        <v>-4.5999999999999999E-2</v>
      </c>
      <c r="H73" s="47">
        <v>0.14000000000000001</v>
      </c>
      <c r="I73" s="67" t="s">
        <v>2331</v>
      </c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46" t="s">
        <v>27</v>
      </c>
      <c r="C74" s="47">
        <v>-0.51700000000000002</v>
      </c>
      <c r="D74" s="47">
        <v>4.7E-2</v>
      </c>
      <c r="E74" s="47">
        <v>-11.012</v>
      </c>
      <c r="F74" s="66" t="s">
        <v>2319</v>
      </c>
      <c r="G74" s="47">
        <v>-0.61</v>
      </c>
      <c r="H74" s="47">
        <v>-0.42499999999999999</v>
      </c>
      <c r="I74" s="67" t="s">
        <v>2320</v>
      </c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46" t="s">
        <v>19</v>
      </c>
      <c r="C75" s="47">
        <v>0.39400000000000002</v>
      </c>
      <c r="D75" s="47">
        <v>5.7000000000000002E-2</v>
      </c>
      <c r="E75" s="47">
        <v>6.9740000000000002</v>
      </c>
      <c r="F75" s="66" t="s">
        <v>2319</v>
      </c>
      <c r="G75" s="47">
        <v>0.28299999999999997</v>
      </c>
      <c r="H75" s="47">
        <v>0.50600000000000001</v>
      </c>
      <c r="I75" s="67" t="s">
        <v>2320</v>
      </c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46" t="s">
        <v>961</v>
      </c>
      <c r="C76" s="47">
        <v>0.12</v>
      </c>
      <c r="D76" s="47">
        <v>2.9000000000000001E-2</v>
      </c>
      <c r="E76" s="47">
        <v>4.1319999999999997</v>
      </c>
      <c r="F76" s="66" t="s">
        <v>2319</v>
      </c>
      <c r="G76" s="47">
        <v>6.3E-2</v>
      </c>
      <c r="H76" s="47">
        <v>0.17799999999999999</v>
      </c>
      <c r="I76" s="67" t="s">
        <v>2320</v>
      </c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46" t="s">
        <v>1320</v>
      </c>
      <c r="C77" s="47">
        <v>0.02</v>
      </c>
      <c r="D77" s="47">
        <v>2.9000000000000001E-2</v>
      </c>
      <c r="E77" s="47">
        <v>0.69199999999999995</v>
      </c>
      <c r="F77" s="72">
        <v>0.49</v>
      </c>
      <c r="G77" s="47">
        <v>-3.6999999999999998E-2</v>
      </c>
      <c r="H77" s="47">
        <v>7.8E-2</v>
      </c>
      <c r="I77" s="67" t="s">
        <v>2331</v>
      </c>
      <c r="J77" s="1"/>
      <c r="K77" s="1"/>
      <c r="L77" s="1"/>
      <c r="M77" s="1"/>
      <c r="N77" s="1"/>
      <c r="O77" s="1"/>
      <c r="P77" s="1"/>
      <c r="Q77" s="1"/>
    </row>
    <row r="78" spans="1:17" ht="17" thickBot="1" x14ac:dyDescent="0.25">
      <c r="A78" s="1"/>
      <c r="B78" s="48" t="s">
        <v>1423</v>
      </c>
      <c r="C78" s="50">
        <v>-0.40899999999999997</v>
      </c>
      <c r="D78" s="50">
        <v>5.8000000000000003E-2</v>
      </c>
      <c r="E78" s="50">
        <v>-7.0640000000000001</v>
      </c>
      <c r="F78" s="68" t="s">
        <v>2319</v>
      </c>
      <c r="G78" s="50">
        <v>-0.52300000000000002</v>
      </c>
      <c r="H78" s="50">
        <v>-0.29499999999999998</v>
      </c>
      <c r="I78" s="69" t="s">
        <v>2320</v>
      </c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70" t="s">
        <v>2324</v>
      </c>
      <c r="C79" s="70"/>
      <c r="D79" s="70"/>
      <c r="E79" s="70"/>
      <c r="F79" s="70"/>
      <c r="G79" s="70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 t="s">
        <v>2334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 t="s">
        <v>2545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 t="s">
        <v>2335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7" thickBo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51" x14ac:dyDescent="0.2">
      <c r="A89" s="1"/>
      <c r="B89" s="41" t="s">
        <v>2313</v>
      </c>
      <c r="C89" s="42" t="s">
        <v>868</v>
      </c>
      <c r="D89" s="42" t="s">
        <v>2326</v>
      </c>
      <c r="E89" s="42" t="s">
        <v>2327</v>
      </c>
      <c r="F89" s="42" t="s">
        <v>2328</v>
      </c>
      <c r="G89" s="42" t="s">
        <v>2329</v>
      </c>
      <c r="H89" s="42" t="s">
        <v>2330</v>
      </c>
      <c r="I89" s="42" t="s">
        <v>2317</v>
      </c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53" t="s">
        <v>3</v>
      </c>
      <c r="C90" s="55">
        <v>0</v>
      </c>
      <c r="D90" s="55">
        <v>2.9000000000000001E-2</v>
      </c>
      <c r="E90" s="55">
        <v>1.0999999999999999E-2</v>
      </c>
      <c r="F90" s="71">
        <v>0.99099999999999999</v>
      </c>
      <c r="G90" s="55">
        <v>-5.7000000000000002E-2</v>
      </c>
      <c r="H90" s="55">
        <v>5.8000000000000003E-2</v>
      </c>
      <c r="I90" s="65" t="s">
        <v>2331</v>
      </c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46" t="s">
        <v>958</v>
      </c>
      <c r="C91" s="47">
        <v>4.7E-2</v>
      </c>
      <c r="D91" s="47">
        <v>4.7E-2</v>
      </c>
      <c r="E91" s="47">
        <v>1.004</v>
      </c>
      <c r="F91" s="72">
        <v>0.317</v>
      </c>
      <c r="G91" s="47">
        <v>-4.5999999999999999E-2</v>
      </c>
      <c r="H91" s="47">
        <v>0.14000000000000001</v>
      </c>
      <c r="I91" s="67" t="s">
        <v>2331</v>
      </c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46" t="s">
        <v>27</v>
      </c>
      <c r="C92" s="47">
        <v>-0.51700000000000002</v>
      </c>
      <c r="D92" s="47">
        <v>4.7E-2</v>
      </c>
      <c r="E92" s="47">
        <v>-11.012</v>
      </c>
      <c r="F92" s="66" t="s">
        <v>2319</v>
      </c>
      <c r="G92" s="47">
        <v>-0.61</v>
      </c>
      <c r="H92" s="47">
        <v>-0.42499999999999999</v>
      </c>
      <c r="I92" s="67" t="s">
        <v>2320</v>
      </c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46" t="s">
        <v>19</v>
      </c>
      <c r="C93" s="47">
        <v>0.39400000000000002</v>
      </c>
      <c r="D93" s="47">
        <v>5.7000000000000002E-2</v>
      </c>
      <c r="E93" s="47">
        <v>6.9740000000000002</v>
      </c>
      <c r="F93" s="66" t="s">
        <v>2319</v>
      </c>
      <c r="G93" s="47">
        <v>0.28299999999999997</v>
      </c>
      <c r="H93" s="47">
        <v>0.50600000000000001</v>
      </c>
      <c r="I93" s="67" t="s">
        <v>2320</v>
      </c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46" t="s">
        <v>961</v>
      </c>
      <c r="C94" s="47">
        <v>0.12</v>
      </c>
      <c r="D94" s="47">
        <v>2.9000000000000001E-2</v>
      </c>
      <c r="E94" s="47">
        <v>4.1319999999999997</v>
      </c>
      <c r="F94" s="66" t="s">
        <v>2319</v>
      </c>
      <c r="G94" s="47">
        <v>6.3E-2</v>
      </c>
      <c r="H94" s="47">
        <v>0.17799999999999999</v>
      </c>
      <c r="I94" s="67" t="s">
        <v>2320</v>
      </c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46" t="s">
        <v>1320</v>
      </c>
      <c r="C95" s="47">
        <v>0.02</v>
      </c>
      <c r="D95" s="47">
        <v>2.9000000000000001E-2</v>
      </c>
      <c r="E95" s="47">
        <v>0.69199999999999995</v>
      </c>
      <c r="F95" s="72">
        <v>0.49</v>
      </c>
      <c r="G95" s="47">
        <v>-3.6999999999999998E-2</v>
      </c>
      <c r="H95" s="47">
        <v>7.8E-2</v>
      </c>
      <c r="I95" s="67" t="s">
        <v>2331</v>
      </c>
      <c r="J95" s="1"/>
      <c r="K95" s="1"/>
      <c r="L95" s="1"/>
      <c r="M95" s="1"/>
      <c r="N95" s="1"/>
      <c r="O95" s="1"/>
      <c r="P95" s="1"/>
      <c r="Q95" s="1"/>
    </row>
    <row r="96" spans="1:17" ht="17" thickBot="1" x14ac:dyDescent="0.25">
      <c r="A96" s="1"/>
      <c r="B96" s="48" t="s">
        <v>1423</v>
      </c>
      <c r="C96" s="50">
        <v>-0.40899999999999997</v>
      </c>
      <c r="D96" s="50">
        <v>5.8000000000000003E-2</v>
      </c>
      <c r="E96" s="50">
        <v>-7.0640000000000001</v>
      </c>
      <c r="F96" s="68" t="s">
        <v>2319</v>
      </c>
      <c r="G96" s="50">
        <v>-0.52300000000000002</v>
      </c>
      <c r="H96" s="50">
        <v>-0.29499999999999998</v>
      </c>
      <c r="I96" s="69" t="s">
        <v>2320</v>
      </c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70" t="s">
        <v>2324</v>
      </c>
      <c r="C97" s="70"/>
      <c r="D97" s="70"/>
      <c r="E97" s="70"/>
      <c r="F97" s="70"/>
      <c r="G97" s="70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 t="e" vm="2">
        <v>#VALUE!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 t="s">
        <v>2336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 t="s">
        <v>2337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7" thickBo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70" x14ac:dyDescent="0.2">
      <c r="A120" s="1"/>
      <c r="B120" s="41" t="s">
        <v>2285</v>
      </c>
      <c r="C120" s="42" t="s">
        <v>2338</v>
      </c>
      <c r="D120" s="42" t="s">
        <v>959</v>
      </c>
      <c r="E120" s="42" t="s">
        <v>2339</v>
      </c>
      <c r="F120" s="42" t="s">
        <v>2282</v>
      </c>
      <c r="G120" s="42" t="s">
        <v>2340</v>
      </c>
      <c r="H120" s="42" t="s">
        <v>2341</v>
      </c>
      <c r="I120" s="42" t="s">
        <v>2342</v>
      </c>
      <c r="J120" s="42" t="s">
        <v>2343</v>
      </c>
      <c r="K120" s="42" t="s">
        <v>2344</v>
      </c>
      <c r="L120" s="42" t="s">
        <v>2345</v>
      </c>
      <c r="M120" s="42" t="s">
        <v>2346</v>
      </c>
      <c r="N120" s="1"/>
      <c r="O120" s="1"/>
      <c r="P120" s="1"/>
      <c r="Q120" s="1"/>
    </row>
    <row r="121" spans="1:17" x14ac:dyDescent="0.2">
      <c r="A121" s="1"/>
      <c r="B121" s="53" t="s">
        <v>2347</v>
      </c>
      <c r="C121" s="73">
        <v>1</v>
      </c>
      <c r="D121" s="55">
        <v>1.6579999999999999</v>
      </c>
      <c r="E121" s="55">
        <v>1.0609999999999999</v>
      </c>
      <c r="F121" s="55">
        <v>0.59699999999999998</v>
      </c>
      <c r="G121" s="55">
        <v>1.5980000000000001</v>
      </c>
      <c r="H121" s="55">
        <v>6.4000000000000001E-2</v>
      </c>
      <c r="I121" s="55">
        <v>0.93400000000000005</v>
      </c>
      <c r="J121" s="55">
        <v>1.1879999999999999</v>
      </c>
      <c r="K121" s="55">
        <v>0.379</v>
      </c>
      <c r="L121" s="55">
        <v>0.314</v>
      </c>
      <c r="M121" s="55">
        <v>1.8080000000000001</v>
      </c>
      <c r="N121" s="1"/>
      <c r="O121" s="1"/>
      <c r="P121" s="1"/>
      <c r="Q121" s="1"/>
    </row>
    <row r="122" spans="1:17" x14ac:dyDescent="0.2">
      <c r="A122" s="1"/>
      <c r="B122" s="46" t="s">
        <v>2348</v>
      </c>
      <c r="C122" s="2">
        <v>1</v>
      </c>
      <c r="D122" s="47">
        <v>-5.6000000000000001E-2</v>
      </c>
      <c r="E122" s="47">
        <v>-0.44600000000000001</v>
      </c>
      <c r="F122" s="47">
        <v>0.39</v>
      </c>
      <c r="G122" s="47">
        <v>1.046</v>
      </c>
      <c r="H122" s="47">
        <v>4.4999999999999998E-2</v>
      </c>
      <c r="I122" s="47">
        <v>-0.53500000000000003</v>
      </c>
      <c r="J122" s="47">
        <v>-0.35799999999999998</v>
      </c>
      <c r="K122" s="47">
        <v>0.376</v>
      </c>
      <c r="L122" s="47">
        <v>-1.1879999999999999</v>
      </c>
      <c r="M122" s="47">
        <v>0.29499999999999998</v>
      </c>
      <c r="N122" s="1"/>
      <c r="O122" s="1"/>
      <c r="P122" s="1"/>
      <c r="Q122" s="1"/>
    </row>
    <row r="123" spans="1:17" x14ac:dyDescent="0.2">
      <c r="A123" s="1"/>
      <c r="B123" s="46" t="s">
        <v>2349</v>
      </c>
      <c r="C123" s="2">
        <v>1</v>
      </c>
      <c r="D123" s="47">
        <v>-0.42</v>
      </c>
      <c r="E123" s="47">
        <v>1.4999999999999999E-2</v>
      </c>
      <c r="F123" s="47">
        <v>-0.435</v>
      </c>
      <c r="G123" s="47">
        <v>-1.1639999999999999</v>
      </c>
      <c r="H123" s="47">
        <v>7.5999999999999998E-2</v>
      </c>
      <c r="I123" s="47">
        <v>-0.13600000000000001</v>
      </c>
      <c r="J123" s="47">
        <v>0.16600000000000001</v>
      </c>
      <c r="K123" s="47">
        <v>0.38100000000000001</v>
      </c>
      <c r="L123" s="47">
        <v>-0.73699999999999999</v>
      </c>
      <c r="M123" s="47">
        <v>0.76700000000000002</v>
      </c>
      <c r="N123" s="1"/>
      <c r="O123" s="1"/>
      <c r="P123" s="1"/>
      <c r="Q123" s="1"/>
    </row>
    <row r="124" spans="1:17" x14ac:dyDescent="0.2">
      <c r="A124" s="1"/>
      <c r="B124" s="46" t="s">
        <v>2350</v>
      </c>
      <c r="C124" s="2">
        <v>1</v>
      </c>
      <c r="D124" s="47">
        <v>-0.76600000000000001</v>
      </c>
      <c r="E124" s="47">
        <v>-0.71399999999999997</v>
      </c>
      <c r="F124" s="47">
        <v>-5.1999999999999998E-2</v>
      </c>
      <c r="G124" s="47">
        <v>-0.13900000000000001</v>
      </c>
      <c r="H124" s="47">
        <v>4.2999999999999997E-2</v>
      </c>
      <c r="I124" s="47">
        <v>-0.8</v>
      </c>
      <c r="J124" s="47">
        <v>-0.629</v>
      </c>
      <c r="K124" s="47">
        <v>0.376</v>
      </c>
      <c r="L124" s="47">
        <v>-1.4550000000000001</v>
      </c>
      <c r="M124" s="47">
        <v>2.7E-2</v>
      </c>
      <c r="N124" s="1"/>
      <c r="O124" s="1"/>
      <c r="P124" s="1"/>
      <c r="Q124" s="1"/>
    </row>
    <row r="125" spans="1:17" x14ac:dyDescent="0.2">
      <c r="A125" s="1"/>
      <c r="B125" s="46" t="s">
        <v>2351</v>
      </c>
      <c r="C125" s="2">
        <v>1</v>
      </c>
      <c r="D125" s="47">
        <v>1.5640000000000001</v>
      </c>
      <c r="E125" s="47">
        <v>1.1339999999999999</v>
      </c>
      <c r="F125" s="47">
        <v>0.43</v>
      </c>
      <c r="G125" s="47">
        <v>1.1519999999999999</v>
      </c>
      <c r="H125" s="47">
        <v>6.7000000000000004E-2</v>
      </c>
      <c r="I125" s="47">
        <v>1.002</v>
      </c>
      <c r="J125" s="47">
        <v>1.266</v>
      </c>
      <c r="K125" s="47">
        <v>0.379</v>
      </c>
      <c r="L125" s="47">
        <v>0.38600000000000001</v>
      </c>
      <c r="M125" s="47">
        <v>1.8819999999999999</v>
      </c>
      <c r="N125" s="1"/>
      <c r="O125" s="1"/>
      <c r="P125" s="1"/>
      <c r="Q125" s="1"/>
    </row>
    <row r="126" spans="1:17" x14ac:dyDescent="0.2">
      <c r="A126" s="1"/>
      <c r="B126" s="46" t="s">
        <v>2352</v>
      </c>
      <c r="C126" s="2">
        <v>1</v>
      </c>
      <c r="D126" s="47">
        <v>6.2E-2</v>
      </c>
      <c r="E126" s="47">
        <v>-0.48499999999999999</v>
      </c>
      <c r="F126" s="47">
        <v>0.54700000000000004</v>
      </c>
      <c r="G126" s="47">
        <v>1.464</v>
      </c>
      <c r="H126" s="47">
        <v>5.0999999999999997E-2</v>
      </c>
      <c r="I126" s="47">
        <v>-0.58499999999999996</v>
      </c>
      <c r="J126" s="47">
        <v>-0.38500000000000001</v>
      </c>
      <c r="K126" s="47">
        <v>0.377</v>
      </c>
      <c r="L126" s="47">
        <v>-1.228</v>
      </c>
      <c r="M126" s="47">
        <v>0.25800000000000001</v>
      </c>
      <c r="N126" s="1"/>
      <c r="O126" s="1"/>
      <c r="P126" s="1"/>
      <c r="Q126" s="1"/>
    </row>
    <row r="127" spans="1:17" x14ac:dyDescent="0.2">
      <c r="A127" s="1"/>
      <c r="B127" s="46" t="s">
        <v>2353</v>
      </c>
      <c r="C127" s="2">
        <v>1</v>
      </c>
      <c r="D127" s="47">
        <v>0.2</v>
      </c>
      <c r="E127" s="47">
        <v>-0.70699999999999996</v>
      </c>
      <c r="F127" s="47">
        <v>0.90700000000000003</v>
      </c>
      <c r="G127" s="47">
        <v>2.4300000000000002</v>
      </c>
      <c r="H127" s="47">
        <v>4.7E-2</v>
      </c>
      <c r="I127" s="47">
        <v>-0.79900000000000004</v>
      </c>
      <c r="J127" s="47">
        <v>-0.61499999999999999</v>
      </c>
      <c r="K127" s="47">
        <v>0.376</v>
      </c>
      <c r="L127" s="47">
        <v>-1.4490000000000001</v>
      </c>
      <c r="M127" s="47">
        <v>3.5000000000000003E-2</v>
      </c>
      <c r="N127" s="1"/>
      <c r="O127" s="1"/>
      <c r="P127" s="1"/>
      <c r="Q127" s="1"/>
    </row>
    <row r="128" spans="1:17" x14ac:dyDescent="0.2">
      <c r="A128" s="1"/>
      <c r="B128" s="46" t="s">
        <v>2354</v>
      </c>
      <c r="C128" s="2">
        <v>1</v>
      </c>
      <c r="D128" s="47">
        <v>-0.91500000000000004</v>
      </c>
      <c r="E128" s="47">
        <v>-0.307</v>
      </c>
      <c r="F128" s="47">
        <v>-0.60699999999999998</v>
      </c>
      <c r="G128" s="47">
        <v>-1.6259999999999999</v>
      </c>
      <c r="H128" s="47">
        <v>4.8000000000000001E-2</v>
      </c>
      <c r="I128" s="47">
        <v>-0.40300000000000002</v>
      </c>
      <c r="J128" s="47">
        <v>-0.21199999999999999</v>
      </c>
      <c r="K128" s="47">
        <v>0.376</v>
      </c>
      <c r="L128" s="47">
        <v>-1.05</v>
      </c>
      <c r="M128" s="47">
        <v>0.435</v>
      </c>
      <c r="N128" s="1"/>
      <c r="O128" s="1"/>
      <c r="P128" s="1"/>
      <c r="Q128" s="1"/>
    </row>
    <row r="129" spans="1:17" x14ac:dyDescent="0.2">
      <c r="A129" s="1"/>
      <c r="B129" s="46" t="s">
        <v>2355</v>
      </c>
      <c r="C129" s="2">
        <v>1</v>
      </c>
      <c r="D129" s="47">
        <v>-0.745</v>
      </c>
      <c r="E129" s="47">
        <v>-0.79300000000000004</v>
      </c>
      <c r="F129" s="47">
        <v>4.8000000000000001E-2</v>
      </c>
      <c r="G129" s="47">
        <v>0.129</v>
      </c>
      <c r="H129" s="47">
        <v>0.08</v>
      </c>
      <c r="I129" s="47">
        <v>-0.95099999999999996</v>
      </c>
      <c r="J129" s="47">
        <v>-0.63500000000000001</v>
      </c>
      <c r="K129" s="47">
        <v>0.38200000000000001</v>
      </c>
      <c r="L129" s="47">
        <v>-1.546</v>
      </c>
      <c r="M129" s="47">
        <v>-0.04</v>
      </c>
      <c r="N129" s="1"/>
      <c r="O129" s="1"/>
      <c r="P129" s="1"/>
      <c r="Q129" s="1"/>
    </row>
    <row r="130" spans="1:17" x14ac:dyDescent="0.2">
      <c r="A130" s="1"/>
      <c r="B130" s="46" t="s">
        <v>2356</v>
      </c>
      <c r="C130" s="2">
        <v>1</v>
      </c>
      <c r="D130" s="47">
        <v>-1.018</v>
      </c>
      <c r="E130" s="47">
        <v>-0.89300000000000002</v>
      </c>
      <c r="F130" s="47">
        <v>-0.125</v>
      </c>
      <c r="G130" s="47">
        <v>-0.33600000000000002</v>
      </c>
      <c r="H130" s="47">
        <v>4.8000000000000001E-2</v>
      </c>
      <c r="I130" s="47">
        <v>-0.98799999999999999</v>
      </c>
      <c r="J130" s="47">
        <v>-0.79800000000000004</v>
      </c>
      <c r="K130" s="47">
        <v>0.376</v>
      </c>
      <c r="L130" s="47">
        <v>-1.6359999999999999</v>
      </c>
      <c r="M130" s="47">
        <v>-0.151</v>
      </c>
      <c r="N130" s="1"/>
      <c r="O130" s="1"/>
      <c r="P130" s="1"/>
      <c r="Q130" s="1"/>
    </row>
    <row r="131" spans="1:17" x14ac:dyDescent="0.2">
      <c r="A131" s="1"/>
      <c r="B131" s="46" t="s">
        <v>2357</v>
      </c>
      <c r="C131" s="2">
        <v>1</v>
      </c>
      <c r="D131" s="47">
        <v>-0.78600000000000003</v>
      </c>
      <c r="E131" s="47">
        <v>-0.13</v>
      </c>
      <c r="F131" s="47">
        <v>-0.65700000000000003</v>
      </c>
      <c r="G131" s="47">
        <v>-1.7589999999999999</v>
      </c>
      <c r="H131" s="47">
        <v>4.4999999999999998E-2</v>
      </c>
      <c r="I131" s="47">
        <v>-0.218</v>
      </c>
      <c r="J131" s="47">
        <v>-4.2000000000000003E-2</v>
      </c>
      <c r="K131" s="47">
        <v>0.376</v>
      </c>
      <c r="L131" s="47">
        <v>-0.871</v>
      </c>
      <c r="M131" s="47">
        <v>0.61199999999999999</v>
      </c>
      <c r="N131" s="1"/>
      <c r="O131" s="1"/>
      <c r="P131" s="1"/>
      <c r="Q131" s="1"/>
    </row>
    <row r="132" spans="1:17" x14ac:dyDescent="0.2">
      <c r="A132" s="1"/>
      <c r="B132" s="46" t="s">
        <v>2358</v>
      </c>
      <c r="C132" s="2">
        <v>1</v>
      </c>
      <c r="D132" s="47">
        <v>-0.47099999999999997</v>
      </c>
      <c r="E132" s="47">
        <v>-0.47599999999999998</v>
      </c>
      <c r="F132" s="47">
        <v>5.0000000000000001E-3</v>
      </c>
      <c r="G132" s="47">
        <v>1.2999999999999999E-2</v>
      </c>
      <c r="H132" s="47">
        <v>0.06</v>
      </c>
      <c r="I132" s="47">
        <v>-0.59499999999999997</v>
      </c>
      <c r="J132" s="47">
        <v>-0.35699999999999998</v>
      </c>
      <c r="K132" s="47">
        <v>0.378</v>
      </c>
      <c r="L132" s="47">
        <v>-1.222</v>
      </c>
      <c r="M132" s="47">
        <v>0.27</v>
      </c>
      <c r="N132" s="1"/>
      <c r="O132" s="1"/>
      <c r="P132" s="1"/>
      <c r="Q132" s="1"/>
    </row>
    <row r="133" spans="1:17" x14ac:dyDescent="0.2">
      <c r="A133" s="1"/>
      <c r="B133" s="46" t="s">
        <v>2359</v>
      </c>
      <c r="C133" s="2">
        <v>1</v>
      </c>
      <c r="D133" s="47">
        <v>-0.34499999999999997</v>
      </c>
      <c r="E133" s="47">
        <v>-0.47799999999999998</v>
      </c>
      <c r="F133" s="47">
        <v>0.13200000000000001</v>
      </c>
      <c r="G133" s="47">
        <v>0.35399999999999998</v>
      </c>
      <c r="H133" s="47">
        <v>8.5000000000000006E-2</v>
      </c>
      <c r="I133" s="47">
        <v>-0.64500000000000002</v>
      </c>
      <c r="J133" s="47">
        <v>-0.31</v>
      </c>
      <c r="K133" s="47">
        <v>0.38300000000000001</v>
      </c>
      <c r="L133" s="47">
        <v>-1.2330000000000001</v>
      </c>
      <c r="M133" s="47">
        <v>0.27800000000000002</v>
      </c>
      <c r="N133" s="1"/>
      <c r="O133" s="1"/>
      <c r="P133" s="1"/>
      <c r="Q133" s="1"/>
    </row>
    <row r="134" spans="1:17" x14ac:dyDescent="0.2">
      <c r="A134" s="1"/>
      <c r="B134" s="46" t="s">
        <v>2360</v>
      </c>
      <c r="C134" s="2">
        <v>1</v>
      </c>
      <c r="D134" s="47">
        <v>-4.2000000000000003E-2</v>
      </c>
      <c r="E134" s="47">
        <v>-2.7E-2</v>
      </c>
      <c r="F134" s="47">
        <v>-1.6E-2</v>
      </c>
      <c r="G134" s="47">
        <v>-4.2000000000000003E-2</v>
      </c>
      <c r="H134" s="47">
        <v>8.8999999999999996E-2</v>
      </c>
      <c r="I134" s="47">
        <v>-0.20300000000000001</v>
      </c>
      <c r="J134" s="47">
        <v>0.15</v>
      </c>
      <c r="K134" s="47">
        <v>0.38400000000000001</v>
      </c>
      <c r="L134" s="47">
        <v>-0.78400000000000003</v>
      </c>
      <c r="M134" s="47">
        <v>0.73099999999999998</v>
      </c>
      <c r="N134" s="1"/>
      <c r="O134" s="1"/>
      <c r="P134" s="1"/>
      <c r="Q134" s="1"/>
    </row>
    <row r="135" spans="1:17" x14ac:dyDescent="0.2">
      <c r="A135" s="1"/>
      <c r="B135" s="46" t="s">
        <v>2361</v>
      </c>
      <c r="C135" s="2">
        <v>1</v>
      </c>
      <c r="D135" s="47">
        <v>3.1E-2</v>
      </c>
      <c r="E135" s="47">
        <v>-0.35299999999999998</v>
      </c>
      <c r="F135" s="47">
        <v>0.38300000000000001</v>
      </c>
      <c r="G135" s="47">
        <v>1.0269999999999999</v>
      </c>
      <c r="H135" s="47">
        <v>4.2999999999999997E-2</v>
      </c>
      <c r="I135" s="47">
        <v>-0.437</v>
      </c>
      <c r="J135" s="47">
        <v>-0.26900000000000002</v>
      </c>
      <c r="K135" s="47">
        <v>0.376</v>
      </c>
      <c r="L135" s="47">
        <v>-1.0940000000000001</v>
      </c>
      <c r="M135" s="47">
        <v>0.38800000000000001</v>
      </c>
      <c r="N135" s="1"/>
      <c r="O135" s="1"/>
      <c r="P135" s="1"/>
      <c r="Q135" s="1"/>
    </row>
    <row r="136" spans="1:17" x14ac:dyDescent="0.2">
      <c r="A136" s="1"/>
      <c r="B136" s="46" t="s">
        <v>2362</v>
      </c>
      <c r="C136" s="2">
        <v>1</v>
      </c>
      <c r="D136" s="47">
        <v>-0.83699999999999997</v>
      </c>
      <c r="E136" s="47">
        <v>-0.627</v>
      </c>
      <c r="F136" s="47">
        <v>-0.21</v>
      </c>
      <c r="G136" s="47">
        <v>-0.56200000000000006</v>
      </c>
      <c r="H136" s="47">
        <v>4.8000000000000001E-2</v>
      </c>
      <c r="I136" s="47">
        <v>-0.72099999999999997</v>
      </c>
      <c r="J136" s="47">
        <v>-0.53200000000000003</v>
      </c>
      <c r="K136" s="47">
        <v>0.376</v>
      </c>
      <c r="L136" s="47">
        <v>-1.369</v>
      </c>
      <c r="M136" s="47">
        <v>0.11600000000000001</v>
      </c>
      <c r="N136" s="1"/>
      <c r="O136" s="1"/>
      <c r="P136" s="1"/>
      <c r="Q136" s="1"/>
    </row>
    <row r="137" spans="1:17" x14ac:dyDescent="0.2">
      <c r="A137" s="1"/>
      <c r="B137" s="46" t="s">
        <v>2363</v>
      </c>
      <c r="C137" s="2">
        <v>1</v>
      </c>
      <c r="D137" s="47">
        <v>-0.94199999999999995</v>
      </c>
      <c r="E137" s="47">
        <v>-0.96299999999999997</v>
      </c>
      <c r="F137" s="47">
        <v>2.1000000000000001E-2</v>
      </c>
      <c r="G137" s="47">
        <v>5.5E-2</v>
      </c>
      <c r="H137" s="47">
        <v>5.3999999999999999E-2</v>
      </c>
      <c r="I137" s="47">
        <v>-1.07</v>
      </c>
      <c r="J137" s="47">
        <v>-0.85499999999999998</v>
      </c>
      <c r="K137" s="47">
        <v>0.377</v>
      </c>
      <c r="L137" s="47">
        <v>-1.7070000000000001</v>
      </c>
      <c r="M137" s="47">
        <v>-0.219</v>
      </c>
      <c r="N137" s="1"/>
      <c r="O137" s="1"/>
      <c r="P137" s="1"/>
      <c r="Q137" s="1"/>
    </row>
    <row r="138" spans="1:17" x14ac:dyDescent="0.2">
      <c r="A138" s="1"/>
      <c r="B138" s="46" t="s">
        <v>2364</v>
      </c>
      <c r="C138" s="2">
        <v>1</v>
      </c>
      <c r="D138" s="47">
        <v>0.50800000000000001</v>
      </c>
      <c r="E138" s="47">
        <v>0.182</v>
      </c>
      <c r="F138" s="47">
        <v>0.32600000000000001</v>
      </c>
      <c r="G138" s="47">
        <v>0.874</v>
      </c>
      <c r="H138" s="47">
        <v>7.0999999999999994E-2</v>
      </c>
      <c r="I138" s="47">
        <v>4.2000000000000003E-2</v>
      </c>
      <c r="J138" s="47">
        <v>0.32200000000000001</v>
      </c>
      <c r="K138" s="47">
        <v>0.38</v>
      </c>
      <c r="L138" s="47">
        <v>-0.56799999999999995</v>
      </c>
      <c r="M138" s="47">
        <v>0.93200000000000005</v>
      </c>
      <c r="N138" s="1"/>
      <c r="O138" s="1"/>
      <c r="P138" s="1"/>
      <c r="Q138" s="1"/>
    </row>
    <row r="139" spans="1:17" x14ac:dyDescent="0.2">
      <c r="A139" s="1"/>
      <c r="B139" s="46" t="s">
        <v>2365</v>
      </c>
      <c r="C139" s="2">
        <v>1</v>
      </c>
      <c r="D139" s="47">
        <v>1.4119999999999999</v>
      </c>
      <c r="E139" s="47">
        <v>1.5449999999999999</v>
      </c>
      <c r="F139" s="47">
        <v>-0.13400000000000001</v>
      </c>
      <c r="G139" s="47">
        <v>-0.35799999999999998</v>
      </c>
      <c r="H139" s="47">
        <v>7.6999999999999999E-2</v>
      </c>
      <c r="I139" s="47">
        <v>1.3939999999999999</v>
      </c>
      <c r="J139" s="47">
        <v>1.6970000000000001</v>
      </c>
      <c r="K139" s="47">
        <v>0.38100000000000001</v>
      </c>
      <c r="L139" s="47">
        <v>0.79400000000000004</v>
      </c>
      <c r="M139" s="47">
        <v>2.2970000000000002</v>
      </c>
      <c r="N139" s="1"/>
      <c r="O139" s="1"/>
      <c r="P139" s="1"/>
      <c r="Q139" s="1"/>
    </row>
    <row r="140" spans="1:17" x14ac:dyDescent="0.2">
      <c r="A140" s="1"/>
      <c r="B140" s="46" t="s">
        <v>2366</v>
      </c>
      <c r="C140" s="2">
        <v>1</v>
      </c>
      <c r="D140" s="47">
        <v>0.10100000000000001</v>
      </c>
      <c r="E140" s="47">
        <v>0.27</v>
      </c>
      <c r="F140" s="47">
        <v>-0.16900000000000001</v>
      </c>
      <c r="G140" s="47">
        <v>-0.45300000000000001</v>
      </c>
      <c r="H140" s="47">
        <v>6.4000000000000001E-2</v>
      </c>
      <c r="I140" s="47">
        <v>0.14399999999999999</v>
      </c>
      <c r="J140" s="47">
        <v>0.39600000000000002</v>
      </c>
      <c r="K140" s="47">
        <v>0.379</v>
      </c>
      <c r="L140" s="47">
        <v>-0.47699999999999998</v>
      </c>
      <c r="M140" s="47">
        <v>1.0169999999999999</v>
      </c>
      <c r="N140" s="1"/>
      <c r="O140" s="1"/>
      <c r="P140" s="1"/>
      <c r="Q140" s="1"/>
    </row>
    <row r="141" spans="1:17" x14ac:dyDescent="0.2">
      <c r="A141" s="1"/>
      <c r="B141" s="46" t="s">
        <v>2367</v>
      </c>
      <c r="C141" s="2">
        <v>1</v>
      </c>
      <c r="D141" s="47">
        <v>0.33300000000000002</v>
      </c>
      <c r="E141" s="47">
        <v>0.32100000000000001</v>
      </c>
      <c r="F141" s="47">
        <v>1.2E-2</v>
      </c>
      <c r="G141" s="47">
        <v>3.3000000000000002E-2</v>
      </c>
      <c r="H141" s="47">
        <v>4.4999999999999998E-2</v>
      </c>
      <c r="I141" s="47">
        <v>0.23100000000000001</v>
      </c>
      <c r="J141" s="47">
        <v>0.41099999999999998</v>
      </c>
      <c r="K141" s="47">
        <v>0.376</v>
      </c>
      <c r="L141" s="47">
        <v>-0.42099999999999999</v>
      </c>
      <c r="M141" s="47">
        <v>1.0629999999999999</v>
      </c>
      <c r="N141" s="1"/>
      <c r="O141" s="1"/>
      <c r="P141" s="1"/>
      <c r="Q141" s="1"/>
    </row>
    <row r="142" spans="1:17" x14ac:dyDescent="0.2">
      <c r="A142" s="1"/>
      <c r="B142" s="46" t="s">
        <v>2368</v>
      </c>
      <c r="C142" s="2">
        <v>1</v>
      </c>
      <c r="D142" s="47">
        <v>-0.65800000000000003</v>
      </c>
      <c r="E142" s="47">
        <v>-0.47299999999999998</v>
      </c>
      <c r="F142" s="47">
        <v>-0.185</v>
      </c>
      <c r="G142" s="47">
        <v>-0.496</v>
      </c>
      <c r="H142" s="47">
        <v>4.5999999999999999E-2</v>
      </c>
      <c r="I142" s="47">
        <v>-0.56399999999999995</v>
      </c>
      <c r="J142" s="47">
        <v>-0.38200000000000001</v>
      </c>
      <c r="K142" s="47">
        <v>0.376</v>
      </c>
      <c r="L142" s="47">
        <v>-1.2150000000000001</v>
      </c>
      <c r="M142" s="47">
        <v>0.26900000000000002</v>
      </c>
      <c r="N142" s="1"/>
      <c r="O142" s="1"/>
      <c r="P142" s="1"/>
      <c r="Q142" s="1"/>
    </row>
    <row r="143" spans="1:17" x14ac:dyDescent="0.2">
      <c r="A143" s="1"/>
      <c r="B143" s="46" t="s">
        <v>2369</v>
      </c>
      <c r="C143" s="2">
        <v>1</v>
      </c>
      <c r="D143" s="47">
        <v>0.875</v>
      </c>
      <c r="E143" s="47">
        <v>0.497</v>
      </c>
      <c r="F143" s="47">
        <v>0.379</v>
      </c>
      <c r="G143" s="47">
        <v>1.014</v>
      </c>
      <c r="H143" s="47">
        <v>0.06</v>
      </c>
      <c r="I143" s="47">
        <v>0.378</v>
      </c>
      <c r="J143" s="47">
        <v>0.61499999999999999</v>
      </c>
      <c r="K143" s="47">
        <v>0.378</v>
      </c>
      <c r="L143" s="47">
        <v>-0.25</v>
      </c>
      <c r="M143" s="47">
        <v>1.2430000000000001</v>
      </c>
      <c r="N143" s="1"/>
      <c r="O143" s="1"/>
      <c r="P143" s="1"/>
      <c r="Q143" s="1"/>
    </row>
    <row r="144" spans="1:17" x14ac:dyDescent="0.2">
      <c r="A144" s="1"/>
      <c r="B144" s="46" t="s">
        <v>2370</v>
      </c>
      <c r="C144" s="2">
        <v>1</v>
      </c>
      <c r="D144" s="47">
        <v>8.2000000000000003E-2</v>
      </c>
      <c r="E144" s="47">
        <v>-0.68400000000000005</v>
      </c>
      <c r="F144" s="47">
        <v>0.76600000000000001</v>
      </c>
      <c r="G144" s="47">
        <v>2.052</v>
      </c>
      <c r="H144" s="47">
        <v>0.06</v>
      </c>
      <c r="I144" s="47">
        <v>-0.80200000000000005</v>
      </c>
      <c r="J144" s="47">
        <v>-0.56499999999999995</v>
      </c>
      <c r="K144" s="47">
        <v>0.378</v>
      </c>
      <c r="L144" s="47">
        <v>-1.43</v>
      </c>
      <c r="M144" s="47">
        <v>6.2E-2</v>
      </c>
      <c r="N144" s="1"/>
      <c r="O144" s="1"/>
      <c r="P144" s="1"/>
      <c r="Q144" s="1"/>
    </row>
    <row r="145" spans="1:17" x14ac:dyDescent="0.2">
      <c r="A145" s="1"/>
      <c r="B145" s="46" t="s">
        <v>2371</v>
      </c>
      <c r="C145" s="2">
        <v>1</v>
      </c>
      <c r="D145" s="47">
        <v>-0.20699999999999999</v>
      </c>
      <c r="E145" s="47">
        <v>-0.20799999999999999</v>
      </c>
      <c r="F145" s="47">
        <v>2E-3</v>
      </c>
      <c r="G145" s="47">
        <v>4.0000000000000001E-3</v>
      </c>
      <c r="H145" s="47">
        <v>7.3999999999999996E-2</v>
      </c>
      <c r="I145" s="47">
        <v>-0.35299999999999998</v>
      </c>
      <c r="J145" s="47">
        <v>-6.3E-2</v>
      </c>
      <c r="K145" s="47">
        <v>0.38100000000000001</v>
      </c>
      <c r="L145" s="47">
        <v>-0.95899999999999996</v>
      </c>
      <c r="M145" s="47">
        <v>0.54200000000000004</v>
      </c>
      <c r="N145" s="1"/>
      <c r="O145" s="1"/>
      <c r="P145" s="1"/>
      <c r="Q145" s="1"/>
    </row>
    <row r="146" spans="1:17" x14ac:dyDescent="0.2">
      <c r="A146" s="1"/>
      <c r="B146" s="46" t="s">
        <v>2372</v>
      </c>
      <c r="C146" s="2">
        <v>1</v>
      </c>
      <c r="D146" s="47">
        <v>-0.54400000000000004</v>
      </c>
      <c r="E146" s="47">
        <v>-0.51800000000000002</v>
      </c>
      <c r="F146" s="47">
        <v>-2.7E-2</v>
      </c>
      <c r="G146" s="47">
        <v>-7.0999999999999994E-2</v>
      </c>
      <c r="H146" s="47">
        <v>4.4999999999999998E-2</v>
      </c>
      <c r="I146" s="47">
        <v>-0.60699999999999998</v>
      </c>
      <c r="J146" s="47">
        <v>-0.42799999999999999</v>
      </c>
      <c r="K146" s="47">
        <v>0.376</v>
      </c>
      <c r="L146" s="47">
        <v>-1.2589999999999999</v>
      </c>
      <c r="M146" s="47">
        <v>0.224</v>
      </c>
      <c r="N146" s="1"/>
      <c r="O146" s="1"/>
      <c r="P146" s="1"/>
      <c r="Q146" s="1"/>
    </row>
    <row r="147" spans="1:17" x14ac:dyDescent="0.2">
      <c r="A147" s="1"/>
      <c r="B147" s="46" t="s">
        <v>2373</v>
      </c>
      <c r="C147" s="2">
        <v>1</v>
      </c>
      <c r="D147" s="47">
        <v>0.86799999999999999</v>
      </c>
      <c r="E147" s="47">
        <v>1.2330000000000001</v>
      </c>
      <c r="F147" s="47">
        <v>-0.36399999999999999</v>
      </c>
      <c r="G147" s="47">
        <v>-0.97599999999999998</v>
      </c>
      <c r="H147" s="47">
        <v>6.6000000000000003E-2</v>
      </c>
      <c r="I147" s="47">
        <v>1.103</v>
      </c>
      <c r="J147" s="47">
        <v>1.363</v>
      </c>
      <c r="K147" s="47">
        <v>0.379</v>
      </c>
      <c r="L147" s="47">
        <v>0.48499999999999999</v>
      </c>
      <c r="M147" s="47">
        <v>1.9810000000000001</v>
      </c>
      <c r="N147" s="1"/>
      <c r="O147" s="1"/>
      <c r="P147" s="1"/>
      <c r="Q147" s="1"/>
    </row>
    <row r="148" spans="1:17" x14ac:dyDescent="0.2">
      <c r="A148" s="1"/>
      <c r="B148" s="46" t="s">
        <v>2374</v>
      </c>
      <c r="C148" s="2">
        <v>1</v>
      </c>
      <c r="D148" s="47">
        <v>0.88</v>
      </c>
      <c r="E148" s="47">
        <v>1.4219999999999999</v>
      </c>
      <c r="F148" s="47">
        <v>-0.54200000000000004</v>
      </c>
      <c r="G148" s="47">
        <v>-1.4510000000000001</v>
      </c>
      <c r="H148" s="47">
        <v>8.4000000000000005E-2</v>
      </c>
      <c r="I148" s="47">
        <v>1.2549999999999999</v>
      </c>
      <c r="J148" s="47">
        <v>1.5880000000000001</v>
      </c>
      <c r="K148" s="47">
        <v>0.38300000000000001</v>
      </c>
      <c r="L148" s="47">
        <v>0.66700000000000004</v>
      </c>
      <c r="M148" s="47">
        <v>2.177</v>
      </c>
      <c r="N148" s="1"/>
      <c r="O148" s="1"/>
      <c r="P148" s="1"/>
      <c r="Q148" s="1"/>
    </row>
    <row r="149" spans="1:17" x14ac:dyDescent="0.2">
      <c r="A149" s="1"/>
      <c r="B149" s="46" t="s">
        <v>2375</v>
      </c>
      <c r="C149" s="2">
        <v>1</v>
      </c>
      <c r="D149" s="47">
        <v>1.3839999999999999</v>
      </c>
      <c r="E149" s="47">
        <v>1.417</v>
      </c>
      <c r="F149" s="47">
        <v>-3.3000000000000002E-2</v>
      </c>
      <c r="G149" s="47">
        <v>-8.6999999999999994E-2</v>
      </c>
      <c r="H149" s="47">
        <v>8.2000000000000003E-2</v>
      </c>
      <c r="I149" s="47">
        <v>1.2549999999999999</v>
      </c>
      <c r="J149" s="47">
        <v>1.579</v>
      </c>
      <c r="K149" s="47">
        <v>0.38200000000000001</v>
      </c>
      <c r="L149" s="47">
        <v>0.66300000000000003</v>
      </c>
      <c r="M149" s="47">
        <v>2.1709999999999998</v>
      </c>
      <c r="N149" s="1"/>
      <c r="O149" s="1"/>
      <c r="P149" s="1"/>
      <c r="Q149" s="1"/>
    </row>
    <row r="150" spans="1:17" x14ac:dyDescent="0.2">
      <c r="A150" s="1"/>
      <c r="B150" s="46" t="s">
        <v>2376</v>
      </c>
      <c r="C150" s="2">
        <v>1</v>
      </c>
      <c r="D150" s="47">
        <v>0.224</v>
      </c>
      <c r="E150" s="47">
        <v>6.5000000000000002E-2</v>
      </c>
      <c r="F150" s="47">
        <v>0.159</v>
      </c>
      <c r="G150" s="47">
        <v>0.42599999999999999</v>
      </c>
      <c r="H150" s="47">
        <v>7.0999999999999994E-2</v>
      </c>
      <c r="I150" s="47">
        <v>-7.4999999999999997E-2</v>
      </c>
      <c r="J150" s="47">
        <v>0.20599999999999999</v>
      </c>
      <c r="K150" s="47">
        <v>0.38</v>
      </c>
      <c r="L150" s="47">
        <v>-0.68400000000000005</v>
      </c>
      <c r="M150" s="47">
        <v>0.81499999999999995</v>
      </c>
      <c r="N150" s="1"/>
      <c r="O150" s="1"/>
      <c r="P150" s="1"/>
      <c r="Q150" s="1"/>
    </row>
    <row r="151" spans="1:17" x14ac:dyDescent="0.2">
      <c r="A151" s="1"/>
      <c r="B151" s="46" t="s">
        <v>2377</v>
      </c>
      <c r="C151" s="2">
        <v>1</v>
      </c>
      <c r="D151" s="47">
        <v>0.67400000000000004</v>
      </c>
      <c r="E151" s="47">
        <v>0.63100000000000001</v>
      </c>
      <c r="F151" s="47">
        <v>4.2999999999999997E-2</v>
      </c>
      <c r="G151" s="47">
        <v>0.115</v>
      </c>
      <c r="H151" s="47">
        <v>5.8000000000000003E-2</v>
      </c>
      <c r="I151" s="47">
        <v>0.51600000000000001</v>
      </c>
      <c r="J151" s="47">
        <v>0.747</v>
      </c>
      <c r="K151" s="47">
        <v>0.378</v>
      </c>
      <c r="L151" s="47">
        <v>-0.114</v>
      </c>
      <c r="M151" s="47">
        <v>1.377</v>
      </c>
      <c r="N151" s="1"/>
      <c r="O151" s="1"/>
      <c r="P151" s="1"/>
      <c r="Q151" s="1"/>
    </row>
    <row r="152" spans="1:17" x14ac:dyDescent="0.2">
      <c r="A152" s="1"/>
      <c r="B152" s="46" t="s">
        <v>2378</v>
      </c>
      <c r="C152" s="2">
        <v>1</v>
      </c>
      <c r="D152" s="47">
        <v>0.99299999999999999</v>
      </c>
      <c r="E152" s="47">
        <v>1.175</v>
      </c>
      <c r="F152" s="47">
        <v>-0.182</v>
      </c>
      <c r="G152" s="47">
        <v>-0.48699999999999999</v>
      </c>
      <c r="H152" s="47">
        <v>6.7000000000000004E-2</v>
      </c>
      <c r="I152" s="47">
        <v>1.0429999999999999</v>
      </c>
      <c r="J152" s="47">
        <v>1.3069999999999999</v>
      </c>
      <c r="K152" s="47">
        <v>0.379</v>
      </c>
      <c r="L152" s="47">
        <v>0.42699999999999999</v>
      </c>
      <c r="M152" s="47">
        <v>1.923</v>
      </c>
      <c r="N152" s="1"/>
      <c r="O152" s="1"/>
      <c r="P152" s="1"/>
      <c r="Q152" s="1"/>
    </row>
    <row r="153" spans="1:17" x14ac:dyDescent="0.2">
      <c r="A153" s="1"/>
      <c r="B153" s="46" t="s">
        <v>2379</v>
      </c>
      <c r="C153" s="2">
        <v>1</v>
      </c>
      <c r="D153" s="47">
        <v>-0.92800000000000005</v>
      </c>
      <c r="E153" s="47">
        <v>-1.0029999999999999</v>
      </c>
      <c r="F153" s="47">
        <v>7.4999999999999997E-2</v>
      </c>
      <c r="G153" s="47">
        <v>0.20100000000000001</v>
      </c>
      <c r="H153" s="47">
        <v>6.8000000000000005E-2</v>
      </c>
      <c r="I153" s="47">
        <v>-1.1379999999999999</v>
      </c>
      <c r="J153" s="47">
        <v>-0.86899999999999999</v>
      </c>
      <c r="K153" s="47">
        <v>0.379</v>
      </c>
      <c r="L153" s="47">
        <v>-1.752</v>
      </c>
      <c r="M153" s="47">
        <v>-0.255</v>
      </c>
      <c r="N153" s="1"/>
      <c r="O153" s="1"/>
      <c r="P153" s="1"/>
      <c r="Q153" s="1"/>
    </row>
    <row r="154" spans="1:17" x14ac:dyDescent="0.2">
      <c r="A154" s="1"/>
      <c r="B154" s="46" t="s">
        <v>2380</v>
      </c>
      <c r="C154" s="2">
        <v>1</v>
      </c>
      <c r="D154" s="47">
        <v>1.7270000000000001</v>
      </c>
      <c r="E154" s="47">
        <v>2.141</v>
      </c>
      <c r="F154" s="47">
        <v>-0.41399999999999998</v>
      </c>
      <c r="G154" s="47">
        <v>-1.109</v>
      </c>
      <c r="H154" s="47">
        <v>0.12</v>
      </c>
      <c r="I154" s="47">
        <v>1.903</v>
      </c>
      <c r="J154" s="47">
        <v>2.379</v>
      </c>
      <c r="K154" s="47">
        <v>0.39200000000000002</v>
      </c>
      <c r="L154" s="47">
        <v>1.367</v>
      </c>
      <c r="M154" s="47">
        <v>2.915</v>
      </c>
      <c r="N154" s="1"/>
      <c r="O154" s="1"/>
      <c r="P154" s="1"/>
      <c r="Q154" s="1"/>
    </row>
    <row r="155" spans="1:17" x14ac:dyDescent="0.2">
      <c r="A155" s="1"/>
      <c r="B155" s="46" t="s">
        <v>2381</v>
      </c>
      <c r="C155" s="2">
        <v>1</v>
      </c>
      <c r="D155" s="47">
        <v>1.8069999999999999</v>
      </c>
      <c r="E155" s="47">
        <v>1.837</v>
      </c>
      <c r="F155" s="47">
        <v>-0.03</v>
      </c>
      <c r="G155" s="47">
        <v>-8.1000000000000003E-2</v>
      </c>
      <c r="H155" s="47">
        <v>8.7999999999999995E-2</v>
      </c>
      <c r="I155" s="47">
        <v>1.663</v>
      </c>
      <c r="J155" s="47">
        <v>2.0110000000000001</v>
      </c>
      <c r="K155" s="47">
        <v>0.38400000000000001</v>
      </c>
      <c r="L155" s="47">
        <v>1.08</v>
      </c>
      <c r="M155" s="47">
        <v>2.5939999999999999</v>
      </c>
      <c r="N155" s="1"/>
      <c r="O155" s="1"/>
      <c r="P155" s="1"/>
      <c r="Q155" s="1"/>
    </row>
    <row r="156" spans="1:17" x14ac:dyDescent="0.2">
      <c r="A156" s="1"/>
      <c r="B156" s="46" t="s">
        <v>2382</v>
      </c>
      <c r="C156" s="2">
        <v>1</v>
      </c>
      <c r="D156" s="47">
        <v>-0.51300000000000001</v>
      </c>
      <c r="E156" s="47">
        <v>-0.68700000000000006</v>
      </c>
      <c r="F156" s="47">
        <v>0.17399999999999999</v>
      </c>
      <c r="G156" s="47">
        <v>0.46500000000000002</v>
      </c>
      <c r="H156" s="47">
        <v>4.7E-2</v>
      </c>
      <c r="I156" s="47">
        <v>-0.77900000000000003</v>
      </c>
      <c r="J156" s="47">
        <v>-0.59499999999999997</v>
      </c>
      <c r="K156" s="47">
        <v>0.376</v>
      </c>
      <c r="L156" s="47">
        <v>-1.429</v>
      </c>
      <c r="M156" s="47">
        <v>5.6000000000000001E-2</v>
      </c>
      <c r="N156" s="1"/>
      <c r="O156" s="1"/>
      <c r="P156" s="1"/>
      <c r="Q156" s="1"/>
    </row>
    <row r="157" spans="1:17" x14ac:dyDescent="0.2">
      <c r="A157" s="1"/>
      <c r="B157" s="46" t="s">
        <v>2383</v>
      </c>
      <c r="C157" s="2">
        <v>1</v>
      </c>
      <c r="D157" s="47">
        <v>-5.335</v>
      </c>
      <c r="E157" s="47">
        <v>-4.7789999999999999</v>
      </c>
      <c r="F157" s="47">
        <v>-0.55700000000000005</v>
      </c>
      <c r="G157" s="47">
        <v>-1.4910000000000001</v>
      </c>
      <c r="H157" s="47">
        <v>0.32</v>
      </c>
      <c r="I157" s="47">
        <v>-5.4089999999999998</v>
      </c>
      <c r="J157" s="47">
        <v>-4.1479999999999997</v>
      </c>
      <c r="K157" s="47">
        <v>0.49099999999999999</v>
      </c>
      <c r="L157" s="47">
        <v>-5.7480000000000002</v>
      </c>
      <c r="M157" s="47">
        <v>-3.8090000000000002</v>
      </c>
      <c r="N157" s="1"/>
      <c r="O157" s="1"/>
      <c r="P157" s="1"/>
      <c r="Q157" s="1"/>
    </row>
    <row r="158" spans="1:17" x14ac:dyDescent="0.2">
      <c r="A158" s="1"/>
      <c r="B158" s="46" t="s">
        <v>2384</v>
      </c>
      <c r="C158" s="2">
        <v>1</v>
      </c>
      <c r="D158" s="47">
        <v>0.191</v>
      </c>
      <c r="E158" s="47">
        <v>-0.109</v>
      </c>
      <c r="F158" s="47">
        <v>0.3</v>
      </c>
      <c r="G158" s="47">
        <v>0.80300000000000005</v>
      </c>
      <c r="H158" s="47">
        <v>8.4000000000000005E-2</v>
      </c>
      <c r="I158" s="47">
        <v>-0.27400000000000002</v>
      </c>
      <c r="J158" s="47">
        <v>5.7000000000000002E-2</v>
      </c>
      <c r="K158" s="47">
        <v>0.38300000000000001</v>
      </c>
      <c r="L158" s="47">
        <v>-0.86399999999999999</v>
      </c>
      <c r="M158" s="47">
        <v>0.64600000000000002</v>
      </c>
      <c r="N158" s="1"/>
      <c r="O158" s="1"/>
      <c r="P158" s="1"/>
      <c r="Q158" s="1"/>
    </row>
    <row r="159" spans="1:17" x14ac:dyDescent="0.2">
      <c r="A159" s="1"/>
      <c r="B159" s="46" t="s">
        <v>2385</v>
      </c>
      <c r="C159" s="2">
        <v>1</v>
      </c>
      <c r="D159" s="47">
        <v>1.73</v>
      </c>
      <c r="E159" s="47">
        <v>1.0609999999999999</v>
      </c>
      <c r="F159" s="47">
        <v>0.67</v>
      </c>
      <c r="G159" s="47">
        <v>1.7929999999999999</v>
      </c>
      <c r="H159" s="47">
        <v>6.8000000000000005E-2</v>
      </c>
      <c r="I159" s="47">
        <v>0.92600000000000005</v>
      </c>
      <c r="J159" s="47">
        <v>1.196</v>
      </c>
      <c r="K159" s="47">
        <v>0.38</v>
      </c>
      <c r="L159" s="47">
        <v>0.312</v>
      </c>
      <c r="M159" s="47">
        <v>1.8089999999999999</v>
      </c>
      <c r="N159" s="1"/>
      <c r="O159" s="1"/>
      <c r="P159" s="1"/>
      <c r="Q159" s="1"/>
    </row>
    <row r="160" spans="1:17" x14ac:dyDescent="0.2">
      <c r="A160" s="1"/>
      <c r="B160" s="46" t="s">
        <v>2386</v>
      </c>
      <c r="C160" s="2">
        <v>1</v>
      </c>
      <c r="D160" s="47">
        <v>1.9239999999999999</v>
      </c>
      <c r="E160" s="47">
        <v>1.214</v>
      </c>
      <c r="F160" s="47">
        <v>0.71</v>
      </c>
      <c r="G160" s="47">
        <v>1.903</v>
      </c>
      <c r="H160" s="47">
        <v>6.9000000000000006E-2</v>
      </c>
      <c r="I160" s="47">
        <v>1.0780000000000001</v>
      </c>
      <c r="J160" s="47">
        <v>1.349</v>
      </c>
      <c r="K160" s="47">
        <v>0.38</v>
      </c>
      <c r="L160" s="47">
        <v>0.46500000000000002</v>
      </c>
      <c r="M160" s="47">
        <v>1.9630000000000001</v>
      </c>
      <c r="N160" s="1"/>
      <c r="O160" s="1"/>
      <c r="P160" s="1"/>
      <c r="Q160" s="1"/>
    </row>
    <row r="161" spans="1:17" x14ac:dyDescent="0.2">
      <c r="A161" s="1"/>
      <c r="B161" s="46" t="s">
        <v>2387</v>
      </c>
      <c r="C161" s="2">
        <v>1</v>
      </c>
      <c r="D161" s="47">
        <v>-0.61699999999999999</v>
      </c>
      <c r="E161" s="47">
        <v>-0.21</v>
      </c>
      <c r="F161" s="47">
        <v>-0.40699999999999997</v>
      </c>
      <c r="G161" s="47">
        <v>-1.0900000000000001</v>
      </c>
      <c r="H161" s="47">
        <v>7.5999999999999998E-2</v>
      </c>
      <c r="I161" s="47">
        <v>-0.35899999999999999</v>
      </c>
      <c r="J161" s="47">
        <v>-6.0999999999999999E-2</v>
      </c>
      <c r="K161" s="47">
        <v>0.38100000000000001</v>
      </c>
      <c r="L161" s="47">
        <v>-0.96099999999999997</v>
      </c>
      <c r="M161" s="47">
        <v>0.54200000000000004</v>
      </c>
      <c r="N161" s="1"/>
      <c r="O161" s="1"/>
      <c r="P161" s="1"/>
      <c r="Q161" s="1"/>
    </row>
    <row r="162" spans="1:17" x14ac:dyDescent="0.2">
      <c r="A162" s="1"/>
      <c r="B162" s="46" t="s">
        <v>2388</v>
      </c>
      <c r="C162" s="2">
        <v>1</v>
      </c>
      <c r="D162" s="47">
        <v>-0.80400000000000005</v>
      </c>
      <c r="E162" s="47">
        <v>-0.70199999999999996</v>
      </c>
      <c r="F162" s="47">
        <v>-0.10199999999999999</v>
      </c>
      <c r="G162" s="47">
        <v>-0.27200000000000002</v>
      </c>
      <c r="H162" s="47">
        <v>4.2999999999999997E-2</v>
      </c>
      <c r="I162" s="47">
        <v>-0.78600000000000003</v>
      </c>
      <c r="J162" s="47">
        <v>-0.61799999999999999</v>
      </c>
      <c r="K162" s="47">
        <v>0.376</v>
      </c>
      <c r="L162" s="47">
        <v>-1.4430000000000001</v>
      </c>
      <c r="M162" s="47">
        <v>3.9E-2</v>
      </c>
      <c r="N162" s="1"/>
      <c r="O162" s="1"/>
      <c r="P162" s="1"/>
      <c r="Q162" s="1"/>
    </row>
    <row r="163" spans="1:17" x14ac:dyDescent="0.2">
      <c r="A163" s="1"/>
      <c r="B163" s="46" t="s">
        <v>2389</v>
      </c>
      <c r="C163" s="2">
        <v>1</v>
      </c>
      <c r="D163" s="47">
        <v>-0.29199999999999998</v>
      </c>
      <c r="E163" s="47">
        <v>-0.23100000000000001</v>
      </c>
      <c r="F163" s="47">
        <v>-6.0999999999999999E-2</v>
      </c>
      <c r="G163" s="47">
        <v>-0.16400000000000001</v>
      </c>
      <c r="H163" s="47">
        <v>6.6000000000000003E-2</v>
      </c>
      <c r="I163" s="47">
        <v>-0.36199999999999999</v>
      </c>
      <c r="J163" s="47">
        <v>-0.1</v>
      </c>
      <c r="K163" s="47">
        <v>0.379</v>
      </c>
      <c r="L163" s="47">
        <v>-0.97899999999999998</v>
      </c>
      <c r="M163" s="47">
        <v>0.51700000000000002</v>
      </c>
      <c r="N163" s="1"/>
      <c r="O163" s="1"/>
      <c r="P163" s="1"/>
      <c r="Q163" s="1"/>
    </row>
    <row r="164" spans="1:17" x14ac:dyDescent="0.2">
      <c r="A164" s="1"/>
      <c r="B164" s="46" t="s">
        <v>2390</v>
      </c>
      <c r="C164" s="2">
        <v>1</v>
      </c>
      <c r="D164" s="47">
        <v>-0.60199999999999998</v>
      </c>
      <c r="E164" s="47">
        <v>-0.60799999999999998</v>
      </c>
      <c r="F164" s="47">
        <v>6.0000000000000001E-3</v>
      </c>
      <c r="G164" s="47">
        <v>1.6E-2</v>
      </c>
      <c r="H164" s="47">
        <v>7.4999999999999997E-2</v>
      </c>
      <c r="I164" s="47">
        <v>-0.75700000000000001</v>
      </c>
      <c r="J164" s="47">
        <v>-0.46</v>
      </c>
      <c r="K164" s="47">
        <v>0.38100000000000001</v>
      </c>
      <c r="L164" s="47">
        <v>-1.359</v>
      </c>
      <c r="M164" s="47">
        <v>0.14299999999999999</v>
      </c>
      <c r="N164" s="1"/>
      <c r="O164" s="1"/>
      <c r="P164" s="1"/>
      <c r="Q164" s="1"/>
    </row>
    <row r="165" spans="1:17" x14ac:dyDescent="0.2">
      <c r="A165" s="1"/>
      <c r="B165" s="46" t="s">
        <v>2391</v>
      </c>
      <c r="C165" s="2">
        <v>1</v>
      </c>
      <c r="D165" s="47">
        <v>-0.85599999999999998</v>
      </c>
      <c r="E165" s="47">
        <v>-0.84</v>
      </c>
      <c r="F165" s="47">
        <v>-1.4999999999999999E-2</v>
      </c>
      <c r="G165" s="47">
        <v>-4.1000000000000002E-2</v>
      </c>
      <c r="H165" s="47">
        <v>4.7E-2</v>
      </c>
      <c r="I165" s="47">
        <v>-0.93200000000000005</v>
      </c>
      <c r="J165" s="47">
        <v>-0.748</v>
      </c>
      <c r="K165" s="47">
        <v>0.376</v>
      </c>
      <c r="L165" s="47">
        <v>-1.583</v>
      </c>
      <c r="M165" s="47">
        <v>-9.8000000000000004E-2</v>
      </c>
      <c r="N165" s="1"/>
      <c r="O165" s="1"/>
      <c r="P165" s="1"/>
      <c r="Q165" s="1"/>
    </row>
    <row r="166" spans="1:17" x14ac:dyDescent="0.2">
      <c r="A166" s="1"/>
      <c r="B166" s="46" t="s">
        <v>2392</v>
      </c>
      <c r="C166" s="2">
        <v>1</v>
      </c>
      <c r="D166" s="47">
        <v>1.5229999999999999</v>
      </c>
      <c r="E166" s="47">
        <v>1.331</v>
      </c>
      <c r="F166" s="47">
        <v>0.191</v>
      </c>
      <c r="G166" s="47">
        <v>0.51300000000000001</v>
      </c>
      <c r="H166" s="47">
        <v>9.9000000000000005E-2</v>
      </c>
      <c r="I166" s="47">
        <v>1.137</v>
      </c>
      <c r="J166" s="47">
        <v>1.526</v>
      </c>
      <c r="K166" s="47">
        <v>0.38600000000000001</v>
      </c>
      <c r="L166" s="47">
        <v>0.56899999999999995</v>
      </c>
      <c r="M166" s="47">
        <v>2.093</v>
      </c>
      <c r="N166" s="1"/>
      <c r="O166" s="1"/>
      <c r="P166" s="1"/>
      <c r="Q166" s="1"/>
    </row>
    <row r="167" spans="1:17" x14ac:dyDescent="0.2">
      <c r="A167" s="1"/>
      <c r="B167" s="46" t="s">
        <v>2393</v>
      </c>
      <c r="C167" s="2">
        <v>1</v>
      </c>
      <c r="D167" s="47">
        <v>-0.90400000000000003</v>
      </c>
      <c r="E167" s="47">
        <v>-0.96599999999999997</v>
      </c>
      <c r="F167" s="47">
        <v>6.0999999999999999E-2</v>
      </c>
      <c r="G167" s="47">
        <v>0.16400000000000001</v>
      </c>
      <c r="H167" s="47">
        <v>6.8000000000000005E-2</v>
      </c>
      <c r="I167" s="47">
        <v>-1.101</v>
      </c>
      <c r="J167" s="47">
        <v>-0.83</v>
      </c>
      <c r="K167" s="47">
        <v>0.38</v>
      </c>
      <c r="L167" s="47">
        <v>-1.714</v>
      </c>
      <c r="M167" s="47">
        <v>-0.217</v>
      </c>
      <c r="N167" s="1"/>
      <c r="O167" s="1"/>
      <c r="P167" s="1"/>
      <c r="Q167" s="1"/>
    </row>
    <row r="168" spans="1:17" x14ac:dyDescent="0.2">
      <c r="A168" s="1"/>
      <c r="B168" s="46" t="s">
        <v>2394</v>
      </c>
      <c r="C168" s="2">
        <v>1</v>
      </c>
      <c r="D168" s="47">
        <v>0.70899999999999996</v>
      </c>
      <c r="E168" s="47">
        <v>1.143</v>
      </c>
      <c r="F168" s="47">
        <v>-0.434</v>
      </c>
      <c r="G168" s="47">
        <v>-1.161</v>
      </c>
      <c r="H168" s="47">
        <v>6.8000000000000005E-2</v>
      </c>
      <c r="I168" s="47">
        <v>1.008</v>
      </c>
      <c r="J168" s="47">
        <v>1.2769999999999999</v>
      </c>
      <c r="K168" s="47">
        <v>0.38</v>
      </c>
      <c r="L168" s="47">
        <v>0.39400000000000002</v>
      </c>
      <c r="M168" s="47">
        <v>1.891</v>
      </c>
      <c r="N168" s="1"/>
      <c r="O168" s="1"/>
      <c r="P168" s="1"/>
      <c r="Q168" s="1"/>
    </row>
    <row r="169" spans="1:17" x14ac:dyDescent="0.2">
      <c r="A169" s="1"/>
      <c r="B169" s="46" t="s">
        <v>2395</v>
      </c>
      <c r="C169" s="2">
        <v>1</v>
      </c>
      <c r="D169" s="47">
        <v>0.54400000000000004</v>
      </c>
      <c r="E169" s="47">
        <v>0.28999999999999998</v>
      </c>
      <c r="F169" s="47">
        <v>0.254</v>
      </c>
      <c r="G169" s="47">
        <v>0.68100000000000005</v>
      </c>
      <c r="H169" s="47">
        <v>6.3E-2</v>
      </c>
      <c r="I169" s="47">
        <v>0.16500000000000001</v>
      </c>
      <c r="J169" s="47">
        <v>0.41399999999999998</v>
      </c>
      <c r="K169" s="47">
        <v>0.379</v>
      </c>
      <c r="L169" s="47">
        <v>-0.45700000000000002</v>
      </c>
      <c r="M169" s="47">
        <v>1.0369999999999999</v>
      </c>
      <c r="N169" s="1"/>
      <c r="O169" s="1"/>
      <c r="P169" s="1"/>
      <c r="Q169" s="1"/>
    </row>
    <row r="170" spans="1:17" x14ac:dyDescent="0.2">
      <c r="A170" s="1"/>
      <c r="B170" s="46" t="s">
        <v>2396</v>
      </c>
      <c r="C170" s="2">
        <v>1</v>
      </c>
      <c r="D170" s="47">
        <v>0.72599999999999998</v>
      </c>
      <c r="E170" s="47">
        <v>0.17799999999999999</v>
      </c>
      <c r="F170" s="47">
        <v>0.54800000000000004</v>
      </c>
      <c r="G170" s="47">
        <v>1.4690000000000001</v>
      </c>
      <c r="H170" s="47">
        <v>5.7000000000000002E-2</v>
      </c>
      <c r="I170" s="47">
        <v>6.6000000000000003E-2</v>
      </c>
      <c r="J170" s="47">
        <v>0.28999999999999998</v>
      </c>
      <c r="K170" s="47">
        <v>0.378</v>
      </c>
      <c r="L170" s="47">
        <v>-0.56699999999999995</v>
      </c>
      <c r="M170" s="47">
        <v>0.92300000000000004</v>
      </c>
      <c r="N170" s="1"/>
      <c r="O170" s="1"/>
      <c r="P170" s="1"/>
      <c r="Q170" s="1"/>
    </row>
    <row r="171" spans="1:17" x14ac:dyDescent="0.2">
      <c r="A171" s="1"/>
      <c r="B171" s="46" t="s">
        <v>2397</v>
      </c>
      <c r="C171" s="2">
        <v>1</v>
      </c>
      <c r="D171" s="47">
        <v>0.20399999999999999</v>
      </c>
      <c r="E171" s="47">
        <v>8.9999999999999993E-3</v>
      </c>
      <c r="F171" s="47">
        <v>0.19500000000000001</v>
      </c>
      <c r="G171" s="47">
        <v>0.52100000000000002</v>
      </c>
      <c r="H171" s="47">
        <v>5.7000000000000002E-2</v>
      </c>
      <c r="I171" s="47">
        <v>-0.10299999999999999</v>
      </c>
      <c r="J171" s="47">
        <v>0.121</v>
      </c>
      <c r="K171" s="47">
        <v>0.378</v>
      </c>
      <c r="L171" s="47">
        <v>-0.73599999999999999</v>
      </c>
      <c r="M171" s="47">
        <v>0.754</v>
      </c>
      <c r="N171" s="1"/>
      <c r="O171" s="1"/>
      <c r="P171" s="1"/>
      <c r="Q171" s="1"/>
    </row>
    <row r="172" spans="1:17" x14ac:dyDescent="0.2">
      <c r="A172" s="1"/>
      <c r="B172" s="46" t="s">
        <v>2398</v>
      </c>
      <c r="C172" s="2">
        <v>1</v>
      </c>
      <c r="D172" s="47">
        <v>-0.125</v>
      </c>
      <c r="E172" s="47">
        <v>-0.184</v>
      </c>
      <c r="F172" s="47">
        <v>5.8999999999999997E-2</v>
      </c>
      <c r="G172" s="47">
        <v>0.158</v>
      </c>
      <c r="H172" s="47">
        <v>9.0999999999999998E-2</v>
      </c>
      <c r="I172" s="47">
        <v>-0.36399999999999999</v>
      </c>
      <c r="J172" s="47">
        <v>-5.0000000000000001E-3</v>
      </c>
      <c r="K172" s="47">
        <v>0.38400000000000001</v>
      </c>
      <c r="L172" s="47">
        <v>-0.94199999999999995</v>
      </c>
      <c r="M172" s="47">
        <v>0.57399999999999995</v>
      </c>
      <c r="N172" s="1"/>
      <c r="O172" s="1"/>
      <c r="P172" s="1"/>
      <c r="Q172" s="1"/>
    </row>
    <row r="173" spans="1:17" x14ac:dyDescent="0.2">
      <c r="A173" s="1"/>
      <c r="B173" s="46" t="s">
        <v>2399</v>
      </c>
      <c r="C173" s="2">
        <v>1</v>
      </c>
      <c r="D173" s="47">
        <v>0.59799999999999998</v>
      </c>
      <c r="E173" s="47">
        <v>0.19800000000000001</v>
      </c>
      <c r="F173" s="47">
        <v>0.4</v>
      </c>
      <c r="G173" s="47">
        <v>1.0720000000000001</v>
      </c>
      <c r="H173" s="47">
        <v>8.2000000000000003E-2</v>
      </c>
      <c r="I173" s="47">
        <v>3.5999999999999997E-2</v>
      </c>
      <c r="J173" s="47">
        <v>0.35899999999999999</v>
      </c>
      <c r="K173" s="47">
        <v>0.38200000000000001</v>
      </c>
      <c r="L173" s="47">
        <v>-0.55600000000000005</v>
      </c>
      <c r="M173" s="47">
        <v>0.95199999999999996</v>
      </c>
      <c r="N173" s="1"/>
      <c r="O173" s="1"/>
      <c r="P173" s="1"/>
      <c r="Q173" s="1"/>
    </row>
    <row r="174" spans="1:17" x14ac:dyDescent="0.2">
      <c r="A174" s="1"/>
      <c r="B174" s="46" t="s">
        <v>2400</v>
      </c>
      <c r="C174" s="2">
        <v>1</v>
      </c>
      <c r="D174" s="47">
        <v>1.621</v>
      </c>
      <c r="E174" s="47">
        <v>1.464</v>
      </c>
      <c r="F174" s="47">
        <v>0.157</v>
      </c>
      <c r="G174" s="47">
        <v>0.42099999999999999</v>
      </c>
      <c r="H174" s="47">
        <v>0.10299999999999999</v>
      </c>
      <c r="I174" s="47">
        <v>1.26</v>
      </c>
      <c r="J174" s="47">
        <v>1.6679999999999999</v>
      </c>
      <c r="K174" s="47">
        <v>0.38700000000000001</v>
      </c>
      <c r="L174" s="47">
        <v>0.7</v>
      </c>
      <c r="M174" s="47">
        <v>2.2280000000000002</v>
      </c>
      <c r="N174" s="1"/>
      <c r="O174" s="1"/>
      <c r="P174" s="1"/>
      <c r="Q174" s="1"/>
    </row>
    <row r="175" spans="1:17" x14ac:dyDescent="0.2">
      <c r="A175" s="1"/>
      <c r="B175" s="46" t="s">
        <v>2401</v>
      </c>
      <c r="C175" s="2">
        <v>1</v>
      </c>
      <c r="D175" s="47">
        <v>0.48399999999999999</v>
      </c>
      <c r="E175" s="47">
        <v>0.79900000000000004</v>
      </c>
      <c r="F175" s="47">
        <v>-0.315</v>
      </c>
      <c r="G175" s="47">
        <v>-0.84399999999999997</v>
      </c>
      <c r="H175" s="47">
        <v>8.2000000000000003E-2</v>
      </c>
      <c r="I175" s="47">
        <v>0.63700000000000001</v>
      </c>
      <c r="J175" s="47">
        <v>0.96099999999999997</v>
      </c>
      <c r="K175" s="47">
        <v>0.38200000000000001</v>
      </c>
      <c r="L175" s="47">
        <v>4.4999999999999998E-2</v>
      </c>
      <c r="M175" s="47">
        <v>1.5529999999999999</v>
      </c>
      <c r="N175" s="1"/>
      <c r="O175" s="1"/>
      <c r="P175" s="1"/>
      <c r="Q175" s="1"/>
    </row>
    <row r="176" spans="1:17" x14ac:dyDescent="0.2">
      <c r="A176" s="1"/>
      <c r="B176" s="46" t="s">
        <v>2402</v>
      </c>
      <c r="C176" s="2">
        <v>1</v>
      </c>
      <c r="D176" s="47">
        <v>-0.79700000000000004</v>
      </c>
      <c r="E176" s="47">
        <v>-0.82899999999999996</v>
      </c>
      <c r="F176" s="47">
        <v>3.2000000000000001E-2</v>
      </c>
      <c r="G176" s="47">
        <v>8.6999999999999994E-2</v>
      </c>
      <c r="H176" s="47">
        <v>0.05</v>
      </c>
      <c r="I176" s="47">
        <v>-0.92800000000000005</v>
      </c>
      <c r="J176" s="47">
        <v>-0.73</v>
      </c>
      <c r="K176" s="47">
        <v>0.377</v>
      </c>
      <c r="L176" s="47">
        <v>-1.5720000000000001</v>
      </c>
      <c r="M176" s="47">
        <v>-8.5999999999999993E-2</v>
      </c>
      <c r="N176" s="1"/>
      <c r="O176" s="1"/>
      <c r="P176" s="1"/>
      <c r="Q176" s="1"/>
    </row>
    <row r="177" spans="1:17" x14ac:dyDescent="0.2">
      <c r="A177" s="1"/>
      <c r="B177" s="46" t="s">
        <v>2403</v>
      </c>
      <c r="C177" s="2">
        <v>1</v>
      </c>
      <c r="D177" s="47">
        <v>1.2869999999999999</v>
      </c>
      <c r="E177" s="47">
        <v>0.71299999999999997</v>
      </c>
      <c r="F177" s="47">
        <v>0.57499999999999996</v>
      </c>
      <c r="G177" s="47">
        <v>1.5389999999999999</v>
      </c>
      <c r="H177" s="47">
        <v>4.5999999999999999E-2</v>
      </c>
      <c r="I177" s="47">
        <v>0.621</v>
      </c>
      <c r="J177" s="47">
        <v>0.80400000000000005</v>
      </c>
      <c r="K177" s="47">
        <v>0.376</v>
      </c>
      <c r="L177" s="47">
        <v>-2.9000000000000001E-2</v>
      </c>
      <c r="M177" s="47">
        <v>1.4550000000000001</v>
      </c>
      <c r="N177" s="1"/>
      <c r="O177" s="1"/>
      <c r="P177" s="1"/>
      <c r="Q177" s="1"/>
    </row>
    <row r="178" spans="1:17" x14ac:dyDescent="0.2">
      <c r="A178" s="1"/>
      <c r="B178" s="46" t="s">
        <v>2404</v>
      </c>
      <c r="C178" s="2">
        <v>1</v>
      </c>
      <c r="D178" s="47">
        <v>0.95799999999999996</v>
      </c>
      <c r="E178" s="47">
        <v>0.83099999999999996</v>
      </c>
      <c r="F178" s="47">
        <v>0.127</v>
      </c>
      <c r="G178" s="47">
        <v>0.34100000000000003</v>
      </c>
      <c r="H178" s="47">
        <v>6.6000000000000003E-2</v>
      </c>
      <c r="I178" s="47">
        <v>0.7</v>
      </c>
      <c r="J178" s="47">
        <v>0.96199999999999997</v>
      </c>
      <c r="K178" s="47">
        <v>0.379</v>
      </c>
      <c r="L178" s="47">
        <v>8.3000000000000004E-2</v>
      </c>
      <c r="M178" s="47">
        <v>1.579</v>
      </c>
      <c r="N178" s="1"/>
      <c r="O178" s="1"/>
      <c r="P178" s="1"/>
      <c r="Q178" s="1"/>
    </row>
    <row r="179" spans="1:17" x14ac:dyDescent="0.2">
      <c r="A179" s="1"/>
      <c r="B179" s="46" t="s">
        <v>2405</v>
      </c>
      <c r="C179" s="2">
        <v>1</v>
      </c>
      <c r="D179" s="47">
        <v>-0.20100000000000001</v>
      </c>
      <c r="E179" s="47">
        <v>0.28999999999999998</v>
      </c>
      <c r="F179" s="47">
        <v>-0.49099999999999999</v>
      </c>
      <c r="G179" s="47">
        <v>-1.3149999999999999</v>
      </c>
      <c r="H179" s="47">
        <v>6.2E-2</v>
      </c>
      <c r="I179" s="47">
        <v>0.16800000000000001</v>
      </c>
      <c r="J179" s="47">
        <v>0.41099999999999998</v>
      </c>
      <c r="K179" s="47">
        <v>0.378</v>
      </c>
      <c r="L179" s="47">
        <v>-0.45700000000000002</v>
      </c>
      <c r="M179" s="47">
        <v>1.036</v>
      </c>
      <c r="N179" s="1"/>
      <c r="O179" s="1"/>
      <c r="P179" s="1"/>
      <c r="Q179" s="1"/>
    </row>
    <row r="180" spans="1:17" x14ac:dyDescent="0.2">
      <c r="A180" s="1"/>
      <c r="B180" s="46" t="s">
        <v>2406</v>
      </c>
      <c r="C180" s="2">
        <v>1</v>
      </c>
      <c r="D180" s="47">
        <v>-0.7</v>
      </c>
      <c r="E180" s="47">
        <v>-0.99199999999999999</v>
      </c>
      <c r="F180" s="47">
        <v>0.29199999999999998</v>
      </c>
      <c r="G180" s="47">
        <v>0.78300000000000003</v>
      </c>
      <c r="H180" s="47">
        <v>6.6000000000000003E-2</v>
      </c>
      <c r="I180" s="47">
        <v>-1.123</v>
      </c>
      <c r="J180" s="47">
        <v>-0.86099999999999999</v>
      </c>
      <c r="K180" s="47">
        <v>0.379</v>
      </c>
      <c r="L180" s="47">
        <v>-1.74</v>
      </c>
      <c r="M180" s="47">
        <v>-0.24399999999999999</v>
      </c>
      <c r="N180" s="1"/>
      <c r="O180" s="1"/>
      <c r="P180" s="1"/>
      <c r="Q180" s="1"/>
    </row>
    <row r="181" spans="1:17" x14ac:dyDescent="0.2">
      <c r="A181" s="1"/>
      <c r="B181" s="46" t="s">
        <v>2407</v>
      </c>
      <c r="C181" s="2">
        <v>1</v>
      </c>
      <c r="D181" s="47">
        <v>-0.93500000000000005</v>
      </c>
      <c r="E181" s="47">
        <v>-1.0429999999999999</v>
      </c>
      <c r="F181" s="47">
        <v>0.107</v>
      </c>
      <c r="G181" s="47">
        <v>0.28799999999999998</v>
      </c>
      <c r="H181" s="47">
        <v>5.1999999999999998E-2</v>
      </c>
      <c r="I181" s="47">
        <v>-1.145</v>
      </c>
      <c r="J181" s="47">
        <v>-0.94</v>
      </c>
      <c r="K181" s="47">
        <v>0.377</v>
      </c>
      <c r="L181" s="47">
        <v>-1.786</v>
      </c>
      <c r="M181" s="47">
        <v>-0.29899999999999999</v>
      </c>
      <c r="N181" s="1"/>
      <c r="O181" s="1"/>
      <c r="P181" s="1"/>
      <c r="Q181" s="1"/>
    </row>
    <row r="182" spans="1:17" x14ac:dyDescent="0.2">
      <c r="A182" s="1"/>
      <c r="B182" s="46" t="s">
        <v>2408</v>
      </c>
      <c r="C182" s="2">
        <v>1</v>
      </c>
      <c r="D182" s="47">
        <v>0.61499999999999999</v>
      </c>
      <c r="E182" s="47">
        <v>0.55400000000000005</v>
      </c>
      <c r="F182" s="47">
        <v>6.0999999999999999E-2</v>
      </c>
      <c r="G182" s="47">
        <v>0.16400000000000001</v>
      </c>
      <c r="H182" s="47">
        <v>5.8000000000000003E-2</v>
      </c>
      <c r="I182" s="47">
        <v>0.439</v>
      </c>
      <c r="J182" s="47">
        <v>0.66900000000000004</v>
      </c>
      <c r="K182" s="47">
        <v>0.378</v>
      </c>
      <c r="L182" s="47">
        <v>-0.191</v>
      </c>
      <c r="M182" s="47">
        <v>1.2989999999999999</v>
      </c>
      <c r="N182" s="1"/>
      <c r="O182" s="1"/>
      <c r="P182" s="1"/>
      <c r="Q182" s="1"/>
    </row>
    <row r="183" spans="1:17" x14ac:dyDescent="0.2">
      <c r="A183" s="1"/>
      <c r="B183" s="46" t="s">
        <v>2409</v>
      </c>
      <c r="C183" s="2">
        <v>1</v>
      </c>
      <c r="D183" s="47">
        <v>1</v>
      </c>
      <c r="E183" s="47">
        <v>0.95899999999999996</v>
      </c>
      <c r="F183" s="47">
        <v>4.1000000000000002E-2</v>
      </c>
      <c r="G183" s="47">
        <v>0.109</v>
      </c>
      <c r="H183" s="47">
        <v>6.2E-2</v>
      </c>
      <c r="I183" s="47">
        <v>0.83699999999999997</v>
      </c>
      <c r="J183" s="47">
        <v>1.081</v>
      </c>
      <c r="K183" s="47">
        <v>0.378</v>
      </c>
      <c r="L183" s="47">
        <v>0.21299999999999999</v>
      </c>
      <c r="M183" s="47">
        <v>1.706</v>
      </c>
      <c r="N183" s="1"/>
      <c r="O183" s="1"/>
      <c r="P183" s="1"/>
      <c r="Q183" s="1"/>
    </row>
    <row r="184" spans="1:17" x14ac:dyDescent="0.2">
      <c r="A184" s="1"/>
      <c r="B184" s="46" t="s">
        <v>2410</v>
      </c>
      <c r="C184" s="2">
        <v>1</v>
      </c>
      <c r="D184" s="47">
        <v>0.16600000000000001</v>
      </c>
      <c r="E184" s="47">
        <v>-0.45900000000000002</v>
      </c>
      <c r="F184" s="47">
        <v>0.625</v>
      </c>
      <c r="G184" s="47">
        <v>1.673</v>
      </c>
      <c r="H184" s="47">
        <v>3.9E-2</v>
      </c>
      <c r="I184" s="47">
        <v>-0.53500000000000003</v>
      </c>
      <c r="J184" s="47">
        <v>-0.38300000000000001</v>
      </c>
      <c r="K184" s="47">
        <v>0.375</v>
      </c>
      <c r="L184" s="47">
        <v>-1.2</v>
      </c>
      <c r="M184" s="47">
        <v>0.28100000000000003</v>
      </c>
      <c r="N184" s="1"/>
      <c r="O184" s="1"/>
      <c r="P184" s="1"/>
      <c r="Q184" s="1"/>
    </row>
    <row r="185" spans="1:17" x14ac:dyDescent="0.2">
      <c r="A185" s="1"/>
      <c r="B185" s="46" t="s">
        <v>2411</v>
      </c>
      <c r="C185" s="2">
        <v>1</v>
      </c>
      <c r="D185" s="47">
        <v>-1.018</v>
      </c>
      <c r="E185" s="47">
        <v>-1.1890000000000001</v>
      </c>
      <c r="F185" s="47">
        <v>0.17</v>
      </c>
      <c r="G185" s="47">
        <v>0.45600000000000002</v>
      </c>
      <c r="H185" s="47">
        <v>5.8000000000000003E-2</v>
      </c>
      <c r="I185" s="47">
        <v>-1.3029999999999999</v>
      </c>
      <c r="J185" s="47">
        <v>-1.075</v>
      </c>
      <c r="K185" s="47">
        <v>0.378</v>
      </c>
      <c r="L185" s="47">
        <v>-1.9339999999999999</v>
      </c>
      <c r="M185" s="47">
        <v>-0.443</v>
      </c>
      <c r="N185" s="1"/>
      <c r="O185" s="1"/>
      <c r="P185" s="1"/>
      <c r="Q185" s="1"/>
    </row>
    <row r="186" spans="1:17" x14ac:dyDescent="0.2">
      <c r="A186" s="1"/>
      <c r="B186" s="46" t="s">
        <v>2412</v>
      </c>
      <c r="C186" s="2">
        <v>1</v>
      </c>
      <c r="D186" s="47">
        <v>0.23100000000000001</v>
      </c>
      <c r="E186" s="47">
        <v>0.68100000000000005</v>
      </c>
      <c r="F186" s="47">
        <v>-0.44900000000000001</v>
      </c>
      <c r="G186" s="47">
        <v>-1.204</v>
      </c>
      <c r="H186" s="47">
        <v>0.06</v>
      </c>
      <c r="I186" s="47">
        <v>0.56299999999999994</v>
      </c>
      <c r="J186" s="47">
        <v>0.79900000000000004</v>
      </c>
      <c r="K186" s="47">
        <v>0.378</v>
      </c>
      <c r="L186" s="47">
        <v>-6.5000000000000002E-2</v>
      </c>
      <c r="M186" s="47">
        <v>1.427</v>
      </c>
      <c r="N186" s="1"/>
      <c r="O186" s="1"/>
      <c r="P186" s="1"/>
      <c r="Q186" s="1"/>
    </row>
    <row r="187" spans="1:17" x14ac:dyDescent="0.2">
      <c r="A187" s="1"/>
      <c r="B187" s="46" t="s">
        <v>2413</v>
      </c>
      <c r="C187" s="2">
        <v>1</v>
      </c>
      <c r="D187" s="47">
        <v>-0.93500000000000005</v>
      </c>
      <c r="E187" s="47">
        <v>-0.82</v>
      </c>
      <c r="F187" s="47">
        <v>-0.115</v>
      </c>
      <c r="G187" s="47">
        <v>-0.309</v>
      </c>
      <c r="H187" s="47">
        <v>4.8000000000000001E-2</v>
      </c>
      <c r="I187" s="47">
        <v>-0.91400000000000003</v>
      </c>
      <c r="J187" s="47">
        <v>-0.72599999999999998</v>
      </c>
      <c r="K187" s="47">
        <v>0.376</v>
      </c>
      <c r="L187" s="47">
        <v>-1.5620000000000001</v>
      </c>
      <c r="M187" s="47">
        <v>-7.6999999999999999E-2</v>
      </c>
      <c r="N187" s="1"/>
      <c r="O187" s="1"/>
      <c r="P187" s="1"/>
      <c r="Q187" s="1"/>
    </row>
    <row r="188" spans="1:17" x14ac:dyDescent="0.2">
      <c r="A188" s="1"/>
      <c r="B188" s="46" t="s">
        <v>2414</v>
      </c>
      <c r="C188" s="2">
        <v>1</v>
      </c>
      <c r="D188" s="47">
        <v>-0.27400000000000002</v>
      </c>
      <c r="E188" s="47">
        <v>-0.29199999999999998</v>
      </c>
      <c r="F188" s="47">
        <v>1.7999999999999999E-2</v>
      </c>
      <c r="G188" s="47">
        <v>4.9000000000000002E-2</v>
      </c>
      <c r="H188" s="47">
        <v>6.0999999999999999E-2</v>
      </c>
      <c r="I188" s="47">
        <v>-0.41299999999999998</v>
      </c>
      <c r="J188" s="47">
        <v>-0.17199999999999999</v>
      </c>
      <c r="K188" s="47">
        <v>0.378</v>
      </c>
      <c r="L188" s="47">
        <v>-1.0389999999999999</v>
      </c>
      <c r="M188" s="47">
        <v>0.45400000000000001</v>
      </c>
      <c r="N188" s="1"/>
      <c r="O188" s="1"/>
      <c r="P188" s="1"/>
      <c r="Q188" s="1"/>
    </row>
    <row r="189" spans="1:17" x14ac:dyDescent="0.2">
      <c r="A189" s="1"/>
      <c r="B189" s="46" t="s">
        <v>2415</v>
      </c>
      <c r="C189" s="2">
        <v>1</v>
      </c>
      <c r="D189" s="47">
        <v>0.96899999999999997</v>
      </c>
      <c r="E189" s="47">
        <v>0.505</v>
      </c>
      <c r="F189" s="47">
        <v>0.46400000000000002</v>
      </c>
      <c r="G189" s="47">
        <v>1.2430000000000001</v>
      </c>
      <c r="H189" s="47">
        <v>5.5E-2</v>
      </c>
      <c r="I189" s="47">
        <v>0.39700000000000002</v>
      </c>
      <c r="J189" s="47">
        <v>0.61199999999999999</v>
      </c>
      <c r="K189" s="47">
        <v>0.377</v>
      </c>
      <c r="L189" s="47">
        <v>-0.24</v>
      </c>
      <c r="M189" s="47">
        <v>1.2490000000000001</v>
      </c>
      <c r="N189" s="1"/>
      <c r="O189" s="1"/>
      <c r="P189" s="1"/>
      <c r="Q189" s="1"/>
    </row>
    <row r="190" spans="1:17" x14ac:dyDescent="0.2">
      <c r="A190" s="1"/>
      <c r="B190" s="46" t="s">
        <v>2416</v>
      </c>
      <c r="C190" s="2">
        <v>1</v>
      </c>
      <c r="D190" s="47">
        <v>1.45</v>
      </c>
      <c r="E190" s="47">
        <v>1.8069999999999999</v>
      </c>
      <c r="F190" s="47">
        <v>-0.35799999999999998</v>
      </c>
      <c r="G190" s="47">
        <v>-0.95799999999999996</v>
      </c>
      <c r="H190" s="47">
        <v>7.9000000000000001E-2</v>
      </c>
      <c r="I190" s="47">
        <v>1.6519999999999999</v>
      </c>
      <c r="J190" s="47">
        <v>1.9630000000000001</v>
      </c>
      <c r="K190" s="47">
        <v>0.38200000000000001</v>
      </c>
      <c r="L190" s="47">
        <v>1.0549999999999999</v>
      </c>
      <c r="M190" s="47">
        <v>2.56</v>
      </c>
      <c r="N190" s="1"/>
      <c r="O190" s="1"/>
      <c r="P190" s="1"/>
      <c r="Q190" s="1"/>
    </row>
    <row r="191" spans="1:17" x14ac:dyDescent="0.2">
      <c r="A191" s="1"/>
      <c r="B191" s="46" t="s">
        <v>2417</v>
      </c>
      <c r="C191" s="2">
        <v>1</v>
      </c>
      <c r="D191" s="47">
        <v>1.599</v>
      </c>
      <c r="E191" s="47">
        <v>1.329</v>
      </c>
      <c r="F191" s="47">
        <v>0.27</v>
      </c>
      <c r="G191" s="47">
        <v>0.72199999999999998</v>
      </c>
      <c r="H191" s="47">
        <v>6.8000000000000005E-2</v>
      </c>
      <c r="I191" s="47">
        <v>1.196</v>
      </c>
      <c r="J191" s="47">
        <v>1.4630000000000001</v>
      </c>
      <c r="K191" s="47">
        <v>0.379</v>
      </c>
      <c r="L191" s="47">
        <v>0.58099999999999996</v>
      </c>
      <c r="M191" s="47">
        <v>2.0779999999999998</v>
      </c>
      <c r="N191" s="1"/>
      <c r="O191" s="1"/>
      <c r="P191" s="1"/>
      <c r="Q191" s="1"/>
    </row>
    <row r="192" spans="1:17" x14ac:dyDescent="0.2">
      <c r="A192" s="1"/>
      <c r="B192" s="46" t="s">
        <v>2418</v>
      </c>
      <c r="C192" s="2">
        <v>1</v>
      </c>
      <c r="D192" s="47">
        <v>0.46</v>
      </c>
      <c r="E192" s="47">
        <v>0.39800000000000002</v>
      </c>
      <c r="F192" s="47">
        <v>6.3E-2</v>
      </c>
      <c r="G192" s="47">
        <v>0.16800000000000001</v>
      </c>
      <c r="H192" s="47">
        <v>6.3E-2</v>
      </c>
      <c r="I192" s="47">
        <v>0.27300000000000002</v>
      </c>
      <c r="J192" s="47">
        <v>0.52200000000000002</v>
      </c>
      <c r="K192" s="47">
        <v>0.379</v>
      </c>
      <c r="L192" s="47">
        <v>-0.34899999999999998</v>
      </c>
      <c r="M192" s="47">
        <v>1.145</v>
      </c>
      <c r="N192" s="1"/>
      <c r="O192" s="1"/>
      <c r="P192" s="1"/>
      <c r="Q192" s="1"/>
    </row>
    <row r="193" spans="1:17" x14ac:dyDescent="0.2">
      <c r="A193" s="1"/>
      <c r="B193" s="46" t="s">
        <v>2419</v>
      </c>
      <c r="C193" s="2">
        <v>1</v>
      </c>
      <c r="D193" s="47">
        <v>1.8240000000000001</v>
      </c>
      <c r="E193" s="47">
        <v>1.3089999999999999</v>
      </c>
      <c r="F193" s="47">
        <v>0.51500000000000001</v>
      </c>
      <c r="G193" s="47">
        <v>1.38</v>
      </c>
      <c r="H193" s="47">
        <v>6.6000000000000003E-2</v>
      </c>
      <c r="I193" s="47">
        <v>1.179</v>
      </c>
      <c r="J193" s="47">
        <v>1.4390000000000001</v>
      </c>
      <c r="K193" s="47">
        <v>0.379</v>
      </c>
      <c r="L193" s="47">
        <v>0.56100000000000005</v>
      </c>
      <c r="M193" s="47">
        <v>2.0569999999999999</v>
      </c>
      <c r="N193" s="1"/>
      <c r="O193" s="1"/>
      <c r="P193" s="1"/>
      <c r="Q193" s="1"/>
    </row>
    <row r="194" spans="1:17" x14ac:dyDescent="0.2">
      <c r="A194" s="1"/>
      <c r="B194" s="46" t="s">
        <v>2420</v>
      </c>
      <c r="C194" s="2">
        <v>1</v>
      </c>
      <c r="D194" s="47">
        <v>0.30199999999999999</v>
      </c>
      <c r="E194" s="47">
        <v>0.17100000000000001</v>
      </c>
      <c r="F194" s="47">
        <v>0.13</v>
      </c>
      <c r="G194" s="47">
        <v>0.34899999999999998</v>
      </c>
      <c r="H194" s="47">
        <v>3.7999999999999999E-2</v>
      </c>
      <c r="I194" s="47">
        <v>9.7000000000000003E-2</v>
      </c>
      <c r="J194" s="47">
        <v>0.246</v>
      </c>
      <c r="K194" s="47">
        <v>0.375</v>
      </c>
      <c r="L194" s="47">
        <v>-0.56899999999999995</v>
      </c>
      <c r="M194" s="47">
        <v>0.91200000000000003</v>
      </c>
      <c r="N194" s="1"/>
      <c r="O194" s="1"/>
      <c r="P194" s="1"/>
      <c r="Q194" s="1"/>
    </row>
    <row r="195" spans="1:17" x14ac:dyDescent="0.2">
      <c r="A195" s="1"/>
      <c r="B195" s="46" t="s">
        <v>2421</v>
      </c>
      <c r="C195" s="2">
        <v>1</v>
      </c>
      <c r="D195" s="47">
        <v>0.82</v>
      </c>
      <c r="E195" s="47">
        <v>0.40200000000000002</v>
      </c>
      <c r="F195" s="47">
        <v>0.41799999999999998</v>
      </c>
      <c r="G195" s="47">
        <v>1.1200000000000001</v>
      </c>
      <c r="H195" s="47">
        <v>6.9000000000000006E-2</v>
      </c>
      <c r="I195" s="47">
        <v>0.26600000000000001</v>
      </c>
      <c r="J195" s="47">
        <v>0.53700000000000003</v>
      </c>
      <c r="K195" s="47">
        <v>0.38</v>
      </c>
      <c r="L195" s="47">
        <v>-0.34699999999999998</v>
      </c>
      <c r="M195" s="47">
        <v>1.151</v>
      </c>
      <c r="N195" s="1"/>
      <c r="O195" s="1"/>
      <c r="P195" s="1"/>
      <c r="Q195" s="1"/>
    </row>
    <row r="196" spans="1:17" x14ac:dyDescent="0.2">
      <c r="A196" s="1"/>
      <c r="B196" s="46" t="s">
        <v>2422</v>
      </c>
      <c r="C196" s="2">
        <v>1</v>
      </c>
      <c r="D196" s="47">
        <v>-0.66900000000000004</v>
      </c>
      <c r="E196" s="47">
        <v>-0.71</v>
      </c>
      <c r="F196" s="47">
        <v>4.1000000000000002E-2</v>
      </c>
      <c r="G196" s="47">
        <v>0.11</v>
      </c>
      <c r="H196" s="47">
        <v>5.0999999999999997E-2</v>
      </c>
      <c r="I196" s="47">
        <v>-0.81100000000000005</v>
      </c>
      <c r="J196" s="47">
        <v>-0.60899999999999999</v>
      </c>
      <c r="K196" s="47">
        <v>0.377</v>
      </c>
      <c r="L196" s="47">
        <v>-1.4530000000000001</v>
      </c>
      <c r="M196" s="47">
        <v>3.4000000000000002E-2</v>
      </c>
      <c r="N196" s="1"/>
      <c r="O196" s="1"/>
      <c r="P196" s="1"/>
      <c r="Q196" s="1"/>
    </row>
    <row r="197" spans="1:17" x14ac:dyDescent="0.2">
      <c r="A197" s="1"/>
      <c r="B197" s="46" t="s">
        <v>2423</v>
      </c>
      <c r="C197" s="2">
        <v>1</v>
      </c>
      <c r="D197" s="47">
        <v>-0.91800000000000004</v>
      </c>
      <c r="E197" s="47">
        <v>-0.98799999999999999</v>
      </c>
      <c r="F197" s="47">
        <v>7.0000000000000007E-2</v>
      </c>
      <c r="G197" s="47">
        <v>0.188</v>
      </c>
      <c r="H197" s="47">
        <v>6.6000000000000003E-2</v>
      </c>
      <c r="I197" s="47">
        <v>-1.119</v>
      </c>
      <c r="J197" s="47">
        <v>-0.85699999999999998</v>
      </c>
      <c r="K197" s="47">
        <v>0.379</v>
      </c>
      <c r="L197" s="47">
        <v>-1.736</v>
      </c>
      <c r="M197" s="47">
        <v>-0.24</v>
      </c>
      <c r="N197" s="1"/>
      <c r="O197" s="1"/>
      <c r="P197" s="1"/>
      <c r="Q197" s="1"/>
    </row>
    <row r="198" spans="1:17" x14ac:dyDescent="0.2">
      <c r="A198" s="1"/>
      <c r="B198" s="46" t="s">
        <v>2424</v>
      </c>
      <c r="C198" s="2">
        <v>1</v>
      </c>
      <c r="D198" s="47">
        <v>-3.8820000000000001</v>
      </c>
      <c r="E198" s="47">
        <v>-4.1360000000000001</v>
      </c>
      <c r="F198" s="47">
        <v>0.254</v>
      </c>
      <c r="G198" s="47">
        <v>0.68</v>
      </c>
      <c r="H198" s="47">
        <v>0.33400000000000002</v>
      </c>
      <c r="I198" s="47">
        <v>-4.7960000000000003</v>
      </c>
      <c r="J198" s="47">
        <v>-3.4769999999999999</v>
      </c>
      <c r="K198" s="47">
        <v>0.501</v>
      </c>
      <c r="L198" s="47">
        <v>-5.125</v>
      </c>
      <c r="M198" s="47">
        <v>-3.1480000000000001</v>
      </c>
      <c r="N198" s="1"/>
      <c r="O198" s="1"/>
      <c r="P198" s="1"/>
      <c r="Q198" s="1"/>
    </row>
    <row r="199" spans="1:17" x14ac:dyDescent="0.2">
      <c r="A199" s="1"/>
      <c r="B199" s="46" t="s">
        <v>2425</v>
      </c>
      <c r="C199" s="2">
        <v>1</v>
      </c>
      <c r="D199" s="47">
        <v>-0.99399999999999999</v>
      </c>
      <c r="E199" s="47">
        <v>-0.55500000000000005</v>
      </c>
      <c r="F199" s="47">
        <v>-0.44</v>
      </c>
      <c r="G199" s="47">
        <v>-1.177</v>
      </c>
      <c r="H199" s="47">
        <v>8.1000000000000003E-2</v>
      </c>
      <c r="I199" s="47">
        <v>-0.71399999999999997</v>
      </c>
      <c r="J199" s="47">
        <v>-0.39500000000000002</v>
      </c>
      <c r="K199" s="47">
        <v>0.38200000000000001</v>
      </c>
      <c r="L199" s="47">
        <v>-1.3080000000000001</v>
      </c>
      <c r="M199" s="47">
        <v>0.19900000000000001</v>
      </c>
      <c r="N199" s="1"/>
      <c r="O199" s="1"/>
      <c r="P199" s="1"/>
      <c r="Q199" s="1"/>
    </row>
    <row r="200" spans="1:17" x14ac:dyDescent="0.2">
      <c r="A200" s="1"/>
      <c r="B200" s="46" t="s">
        <v>2426</v>
      </c>
      <c r="C200" s="2">
        <v>1</v>
      </c>
      <c r="D200" s="47">
        <v>0.32800000000000001</v>
      </c>
      <c r="E200" s="47">
        <v>-0.56799999999999995</v>
      </c>
      <c r="F200" s="47">
        <v>0.89700000000000002</v>
      </c>
      <c r="G200" s="47">
        <v>2.4020000000000001</v>
      </c>
      <c r="H200" s="47">
        <v>5.2999999999999999E-2</v>
      </c>
      <c r="I200" s="47">
        <v>-0.67300000000000004</v>
      </c>
      <c r="J200" s="47">
        <v>-0.46400000000000002</v>
      </c>
      <c r="K200" s="47">
        <v>0.377</v>
      </c>
      <c r="L200" s="47">
        <v>-1.3120000000000001</v>
      </c>
      <c r="M200" s="47">
        <v>0.17499999999999999</v>
      </c>
      <c r="N200" s="1"/>
      <c r="O200" s="1"/>
      <c r="P200" s="1"/>
      <c r="Q200" s="1"/>
    </row>
    <row r="201" spans="1:17" x14ac:dyDescent="0.2">
      <c r="A201" s="1"/>
      <c r="B201" s="46" t="s">
        <v>2427</v>
      </c>
      <c r="C201" s="2">
        <v>1</v>
      </c>
      <c r="D201" s="47">
        <v>-3.5999999999999997E-2</v>
      </c>
      <c r="E201" s="47">
        <v>0.24</v>
      </c>
      <c r="F201" s="47">
        <v>-0.27600000000000002</v>
      </c>
      <c r="G201" s="47">
        <v>-0.74</v>
      </c>
      <c r="H201" s="47">
        <v>7.0999999999999994E-2</v>
      </c>
      <c r="I201" s="47">
        <v>9.9000000000000005E-2</v>
      </c>
      <c r="J201" s="47">
        <v>0.38</v>
      </c>
      <c r="K201" s="47">
        <v>0.38</v>
      </c>
      <c r="L201" s="47">
        <v>-0.51</v>
      </c>
      <c r="M201" s="47">
        <v>0.98899999999999999</v>
      </c>
      <c r="N201" s="1"/>
      <c r="O201" s="1"/>
      <c r="P201" s="1"/>
      <c r="Q201" s="1"/>
    </row>
    <row r="202" spans="1:17" x14ac:dyDescent="0.2">
      <c r="A202" s="1"/>
      <c r="B202" s="46" t="s">
        <v>2428</v>
      </c>
      <c r="C202" s="2">
        <v>1</v>
      </c>
      <c r="D202" s="47">
        <v>-0.97699999999999998</v>
      </c>
      <c r="E202" s="47">
        <v>-0.95399999999999996</v>
      </c>
      <c r="F202" s="47">
        <v>-2.3E-2</v>
      </c>
      <c r="G202" s="47">
        <v>-6.2E-2</v>
      </c>
      <c r="H202" s="47">
        <v>7.0999999999999994E-2</v>
      </c>
      <c r="I202" s="47">
        <v>-1.095</v>
      </c>
      <c r="J202" s="47">
        <v>-0.81299999999999994</v>
      </c>
      <c r="K202" s="47">
        <v>0.38</v>
      </c>
      <c r="L202" s="47">
        <v>-1.7030000000000001</v>
      </c>
      <c r="M202" s="47">
        <v>-0.20399999999999999</v>
      </c>
      <c r="N202" s="1"/>
      <c r="O202" s="1"/>
      <c r="P202" s="1"/>
      <c r="Q202" s="1"/>
    </row>
    <row r="203" spans="1:17" x14ac:dyDescent="0.2">
      <c r="A203" s="1"/>
      <c r="B203" s="46" t="s">
        <v>2429</v>
      </c>
      <c r="C203" s="2">
        <v>1</v>
      </c>
      <c r="D203" s="47">
        <v>-0.66500000000000004</v>
      </c>
      <c r="E203" s="47">
        <v>-0.67200000000000004</v>
      </c>
      <c r="F203" s="47">
        <v>7.0000000000000001E-3</v>
      </c>
      <c r="G203" s="47">
        <v>1.9E-2</v>
      </c>
      <c r="H203" s="47">
        <v>7.3999999999999996E-2</v>
      </c>
      <c r="I203" s="47">
        <v>-0.81799999999999995</v>
      </c>
      <c r="J203" s="47">
        <v>-0.52700000000000002</v>
      </c>
      <c r="K203" s="47">
        <v>0.38100000000000001</v>
      </c>
      <c r="L203" s="47">
        <v>-1.423</v>
      </c>
      <c r="M203" s="47">
        <v>7.8E-2</v>
      </c>
      <c r="N203" s="1"/>
      <c r="O203" s="1"/>
      <c r="P203" s="1"/>
      <c r="Q203" s="1"/>
    </row>
    <row r="204" spans="1:17" x14ac:dyDescent="0.2">
      <c r="A204" s="1"/>
      <c r="B204" s="46" t="s">
        <v>2430</v>
      </c>
      <c r="C204" s="2">
        <v>1</v>
      </c>
      <c r="D204" s="47">
        <v>-0.94899999999999995</v>
      </c>
      <c r="E204" s="47">
        <v>-1.014</v>
      </c>
      <c r="F204" s="47">
        <v>6.5000000000000002E-2</v>
      </c>
      <c r="G204" s="47">
        <v>0.17399999999999999</v>
      </c>
      <c r="H204" s="47">
        <v>4.5999999999999999E-2</v>
      </c>
      <c r="I204" s="47">
        <v>-1.105</v>
      </c>
      <c r="J204" s="47">
        <v>-0.92400000000000004</v>
      </c>
      <c r="K204" s="47">
        <v>0.376</v>
      </c>
      <c r="L204" s="47">
        <v>-1.756</v>
      </c>
      <c r="M204" s="47">
        <v>-0.27200000000000002</v>
      </c>
      <c r="N204" s="1"/>
      <c r="O204" s="1"/>
      <c r="P204" s="1"/>
      <c r="Q204" s="1"/>
    </row>
    <row r="205" spans="1:17" x14ac:dyDescent="0.2">
      <c r="A205" s="1"/>
      <c r="B205" s="46" t="s">
        <v>2431</v>
      </c>
      <c r="C205" s="2">
        <v>1</v>
      </c>
      <c r="D205" s="47">
        <v>0.84399999999999997</v>
      </c>
      <c r="E205" s="47">
        <v>0.13800000000000001</v>
      </c>
      <c r="F205" s="47">
        <v>0.70599999999999996</v>
      </c>
      <c r="G205" s="47">
        <v>1.891</v>
      </c>
      <c r="H205" s="47">
        <v>5.7000000000000002E-2</v>
      </c>
      <c r="I205" s="47">
        <v>2.5000000000000001E-2</v>
      </c>
      <c r="J205" s="47">
        <v>0.251</v>
      </c>
      <c r="K205" s="47">
        <v>0.378</v>
      </c>
      <c r="L205" s="47">
        <v>-0.60699999999999998</v>
      </c>
      <c r="M205" s="47">
        <v>0.88300000000000001</v>
      </c>
      <c r="N205" s="1"/>
      <c r="O205" s="1"/>
      <c r="P205" s="1"/>
      <c r="Q205" s="1"/>
    </row>
    <row r="206" spans="1:17" x14ac:dyDescent="0.2">
      <c r="A206" s="1"/>
      <c r="B206" s="46" t="s">
        <v>2432</v>
      </c>
      <c r="C206" s="2">
        <v>1</v>
      </c>
      <c r="D206" s="47">
        <v>-1.0049999999999999</v>
      </c>
      <c r="E206" s="47">
        <v>-1.2709999999999999</v>
      </c>
      <c r="F206" s="47">
        <v>0.26700000000000002</v>
      </c>
      <c r="G206" s="47">
        <v>0.71399999999999997</v>
      </c>
      <c r="H206" s="47">
        <v>6.6000000000000003E-2</v>
      </c>
      <c r="I206" s="47">
        <v>-1.4</v>
      </c>
      <c r="J206" s="47">
        <v>-1.1419999999999999</v>
      </c>
      <c r="K206" s="47">
        <v>0.379</v>
      </c>
      <c r="L206" s="47">
        <v>-2.0190000000000001</v>
      </c>
      <c r="M206" s="47">
        <v>-0.52300000000000002</v>
      </c>
      <c r="N206" s="1"/>
      <c r="O206" s="1"/>
      <c r="P206" s="1"/>
      <c r="Q206" s="1"/>
    </row>
    <row r="207" spans="1:17" x14ac:dyDescent="0.2">
      <c r="A207" s="1"/>
      <c r="B207" s="46" t="s">
        <v>2433</v>
      </c>
      <c r="C207" s="2">
        <v>1</v>
      </c>
      <c r="D207" s="47">
        <v>-5.6000000000000001E-2</v>
      </c>
      <c r="E207" s="47">
        <v>6.4000000000000001E-2</v>
      </c>
      <c r="F207" s="47">
        <v>-0.12</v>
      </c>
      <c r="G207" s="47">
        <v>-0.32300000000000001</v>
      </c>
      <c r="H207" s="47">
        <v>8.3000000000000004E-2</v>
      </c>
      <c r="I207" s="47">
        <v>-0.1</v>
      </c>
      <c r="J207" s="47">
        <v>0.22800000000000001</v>
      </c>
      <c r="K207" s="47">
        <v>0.38300000000000001</v>
      </c>
      <c r="L207" s="47">
        <v>-0.69099999999999995</v>
      </c>
      <c r="M207" s="47">
        <v>0.81899999999999995</v>
      </c>
      <c r="N207" s="1"/>
      <c r="O207" s="1"/>
      <c r="P207" s="1"/>
      <c r="Q207" s="1"/>
    </row>
    <row r="208" spans="1:17" x14ac:dyDescent="0.2">
      <c r="A208" s="1"/>
      <c r="B208" s="46" t="s">
        <v>2434</v>
      </c>
      <c r="C208" s="2">
        <v>1</v>
      </c>
      <c r="D208" s="47">
        <v>-1.091</v>
      </c>
      <c r="E208" s="47">
        <v>-0.53900000000000003</v>
      </c>
      <c r="F208" s="47">
        <v>-0.55200000000000005</v>
      </c>
      <c r="G208" s="47">
        <v>-1.48</v>
      </c>
      <c r="H208" s="47">
        <v>6.9000000000000006E-2</v>
      </c>
      <c r="I208" s="47">
        <v>-0.67400000000000004</v>
      </c>
      <c r="J208" s="47">
        <v>-0.40300000000000002</v>
      </c>
      <c r="K208" s="47">
        <v>0.38</v>
      </c>
      <c r="L208" s="47">
        <v>-1.2869999999999999</v>
      </c>
      <c r="M208" s="47">
        <v>0.21</v>
      </c>
      <c r="N208" s="1"/>
      <c r="O208" s="1"/>
      <c r="P208" s="1"/>
      <c r="Q208" s="1"/>
    </row>
    <row r="209" spans="1:17" x14ac:dyDescent="0.2">
      <c r="A209" s="1"/>
      <c r="B209" s="46" t="s">
        <v>2435</v>
      </c>
      <c r="C209" s="2">
        <v>1</v>
      </c>
      <c r="D209" s="47">
        <v>1.353</v>
      </c>
      <c r="E209" s="47">
        <v>0.65500000000000003</v>
      </c>
      <c r="F209" s="47">
        <v>0.69799999999999995</v>
      </c>
      <c r="G209" s="47">
        <v>1.87</v>
      </c>
      <c r="H209" s="47">
        <v>5.8000000000000003E-2</v>
      </c>
      <c r="I209" s="47">
        <v>0.54</v>
      </c>
      <c r="J209" s="47">
        <v>0.76900000000000002</v>
      </c>
      <c r="K209" s="47">
        <v>0.378</v>
      </c>
      <c r="L209" s="47">
        <v>-0.09</v>
      </c>
      <c r="M209" s="47">
        <v>1.4</v>
      </c>
      <c r="N209" s="1"/>
      <c r="O209" s="1"/>
      <c r="P209" s="1"/>
      <c r="Q209" s="1"/>
    </row>
    <row r="210" spans="1:17" x14ac:dyDescent="0.2">
      <c r="A210" s="1"/>
      <c r="B210" s="46" t="s">
        <v>2436</v>
      </c>
      <c r="C210" s="2">
        <v>1</v>
      </c>
      <c r="D210" s="47">
        <v>0.36299999999999999</v>
      </c>
      <c r="E210" s="47">
        <v>0.69</v>
      </c>
      <c r="F210" s="47">
        <v>-0.32700000000000001</v>
      </c>
      <c r="G210" s="47">
        <v>-0.875</v>
      </c>
      <c r="H210" s="47">
        <v>4.9000000000000002E-2</v>
      </c>
      <c r="I210" s="47">
        <v>0.59299999999999997</v>
      </c>
      <c r="J210" s="47">
        <v>0.78700000000000003</v>
      </c>
      <c r="K210" s="47">
        <v>0.377</v>
      </c>
      <c r="L210" s="47">
        <v>-5.2999999999999999E-2</v>
      </c>
      <c r="M210" s="47">
        <v>1.4319999999999999</v>
      </c>
      <c r="N210" s="1"/>
      <c r="O210" s="1"/>
      <c r="P210" s="1"/>
      <c r="Q210" s="1"/>
    </row>
    <row r="211" spans="1:17" x14ac:dyDescent="0.2">
      <c r="A211" s="1"/>
      <c r="B211" s="46" t="s">
        <v>2437</v>
      </c>
      <c r="C211" s="2">
        <v>1</v>
      </c>
      <c r="D211" s="47">
        <v>-0.75900000000000001</v>
      </c>
      <c r="E211" s="47">
        <v>-0.35299999999999998</v>
      </c>
      <c r="F211" s="47">
        <v>-0.40600000000000003</v>
      </c>
      <c r="G211" s="47">
        <v>-1.0880000000000001</v>
      </c>
      <c r="H211" s="47">
        <v>8.4000000000000005E-2</v>
      </c>
      <c r="I211" s="47">
        <v>-0.51900000000000002</v>
      </c>
      <c r="J211" s="47">
        <v>-0.187</v>
      </c>
      <c r="K211" s="47">
        <v>0.38300000000000001</v>
      </c>
      <c r="L211" s="47">
        <v>-1.1080000000000001</v>
      </c>
      <c r="M211" s="47">
        <v>0.40200000000000002</v>
      </c>
      <c r="N211" s="1"/>
      <c r="O211" s="1"/>
      <c r="P211" s="1"/>
      <c r="Q211" s="1"/>
    </row>
    <row r="212" spans="1:17" x14ac:dyDescent="0.2">
      <c r="A212" s="1"/>
      <c r="B212" s="46" t="s">
        <v>2438</v>
      </c>
      <c r="C212" s="2">
        <v>1</v>
      </c>
      <c r="D212" s="47">
        <v>-0.96299999999999997</v>
      </c>
      <c r="E212" s="47">
        <v>-2.1999999999999999E-2</v>
      </c>
      <c r="F212" s="47">
        <v>-0.94099999999999995</v>
      </c>
      <c r="G212" s="47">
        <v>-2.52</v>
      </c>
      <c r="H212" s="47">
        <v>4.8000000000000001E-2</v>
      </c>
      <c r="I212" s="47">
        <v>-0.11700000000000001</v>
      </c>
      <c r="J212" s="47">
        <v>7.2999999999999995E-2</v>
      </c>
      <c r="K212" s="47">
        <v>0.376</v>
      </c>
      <c r="L212" s="47">
        <v>-0.76500000000000001</v>
      </c>
      <c r="M212" s="47">
        <v>0.72</v>
      </c>
      <c r="N212" s="1"/>
      <c r="O212" s="1"/>
      <c r="P212" s="1"/>
      <c r="Q212" s="1"/>
    </row>
    <row r="213" spans="1:17" x14ac:dyDescent="0.2">
      <c r="A213" s="1"/>
      <c r="B213" s="46" t="s">
        <v>2439</v>
      </c>
      <c r="C213" s="2">
        <v>1</v>
      </c>
      <c r="D213" s="47">
        <v>8.2000000000000003E-2</v>
      </c>
      <c r="E213" s="47">
        <v>0.9</v>
      </c>
      <c r="F213" s="47">
        <v>-0.81799999999999995</v>
      </c>
      <c r="G213" s="47">
        <v>-2.1909999999999998</v>
      </c>
      <c r="H213" s="47">
        <v>6.0999999999999999E-2</v>
      </c>
      <c r="I213" s="47">
        <v>0.78</v>
      </c>
      <c r="J213" s="47">
        <v>1.0209999999999999</v>
      </c>
      <c r="K213" s="47">
        <v>0.378</v>
      </c>
      <c r="L213" s="47">
        <v>0.154</v>
      </c>
      <c r="M213" s="47">
        <v>1.647</v>
      </c>
      <c r="N213" s="1"/>
      <c r="O213" s="1"/>
      <c r="P213" s="1"/>
      <c r="Q213" s="1"/>
    </row>
    <row r="214" spans="1:17" x14ac:dyDescent="0.2">
      <c r="A214" s="1"/>
      <c r="B214" s="46" t="s">
        <v>2440</v>
      </c>
      <c r="C214" s="2">
        <v>1</v>
      </c>
      <c r="D214" s="47">
        <v>-0.8</v>
      </c>
      <c r="E214" s="47">
        <v>-0.73399999999999999</v>
      </c>
      <c r="F214" s="47">
        <v>-6.6000000000000003E-2</v>
      </c>
      <c r="G214" s="47">
        <v>-0.17599999999999999</v>
      </c>
      <c r="H214" s="47">
        <v>4.4999999999999998E-2</v>
      </c>
      <c r="I214" s="47">
        <v>-0.82299999999999995</v>
      </c>
      <c r="J214" s="47">
        <v>-0.64600000000000002</v>
      </c>
      <c r="K214" s="47">
        <v>0.376</v>
      </c>
      <c r="L214" s="47">
        <v>-1.476</v>
      </c>
      <c r="M214" s="47">
        <v>7.0000000000000001E-3</v>
      </c>
      <c r="N214" s="1"/>
      <c r="O214" s="1"/>
      <c r="P214" s="1"/>
      <c r="Q214" s="1"/>
    </row>
    <row r="215" spans="1:17" x14ac:dyDescent="0.2">
      <c r="A215" s="1"/>
      <c r="B215" s="46" t="s">
        <v>2441</v>
      </c>
      <c r="C215" s="2">
        <v>1</v>
      </c>
      <c r="D215" s="47">
        <v>0.14799999999999999</v>
      </c>
      <c r="E215" s="47">
        <v>-0.26900000000000002</v>
      </c>
      <c r="F215" s="47">
        <v>0.41699999999999998</v>
      </c>
      <c r="G215" s="47">
        <v>1.1180000000000001</v>
      </c>
      <c r="H215" s="47">
        <v>6.7000000000000004E-2</v>
      </c>
      <c r="I215" s="47">
        <v>-0.40200000000000002</v>
      </c>
      <c r="J215" s="47">
        <v>-0.13600000000000001</v>
      </c>
      <c r="K215" s="47">
        <v>0.379</v>
      </c>
      <c r="L215" s="47">
        <v>-1.018</v>
      </c>
      <c r="M215" s="47">
        <v>0.47899999999999998</v>
      </c>
      <c r="N215" s="1"/>
      <c r="O215" s="1"/>
      <c r="P215" s="1"/>
      <c r="Q215" s="1"/>
    </row>
    <row r="216" spans="1:17" x14ac:dyDescent="0.2">
      <c r="A216" s="1"/>
      <c r="B216" s="46" t="s">
        <v>2442</v>
      </c>
      <c r="C216" s="2">
        <v>1</v>
      </c>
      <c r="D216" s="47">
        <v>0.83</v>
      </c>
      <c r="E216" s="47">
        <v>1.4630000000000001</v>
      </c>
      <c r="F216" s="47">
        <v>-0.63200000000000001</v>
      </c>
      <c r="G216" s="47">
        <v>-1.694</v>
      </c>
      <c r="H216" s="47">
        <v>9.0999999999999998E-2</v>
      </c>
      <c r="I216" s="47">
        <v>1.2829999999999999</v>
      </c>
      <c r="J216" s="47">
        <v>1.643</v>
      </c>
      <c r="K216" s="47">
        <v>0.38400000000000001</v>
      </c>
      <c r="L216" s="47">
        <v>0.70399999999999996</v>
      </c>
      <c r="M216" s="47">
        <v>2.2210000000000001</v>
      </c>
      <c r="N216" s="1"/>
      <c r="O216" s="1"/>
      <c r="P216" s="1"/>
      <c r="Q216" s="1"/>
    </row>
    <row r="217" spans="1:17" x14ac:dyDescent="0.2">
      <c r="A217" s="1"/>
      <c r="B217" s="46" t="s">
        <v>2443</v>
      </c>
      <c r="C217" s="2">
        <v>1</v>
      </c>
      <c r="D217" s="47">
        <v>1.716</v>
      </c>
      <c r="E217" s="47">
        <v>1.335</v>
      </c>
      <c r="F217" s="47">
        <v>0.38100000000000001</v>
      </c>
      <c r="G217" s="47">
        <v>1.022</v>
      </c>
      <c r="H217" s="47">
        <v>8.1000000000000003E-2</v>
      </c>
      <c r="I217" s="47">
        <v>1.175</v>
      </c>
      <c r="J217" s="47">
        <v>1.4950000000000001</v>
      </c>
      <c r="K217" s="47">
        <v>0.38200000000000001</v>
      </c>
      <c r="L217" s="47">
        <v>0.58099999999999996</v>
      </c>
      <c r="M217" s="47">
        <v>2.089</v>
      </c>
      <c r="N217" s="1"/>
      <c r="O217" s="1"/>
      <c r="P217" s="1"/>
      <c r="Q217" s="1"/>
    </row>
    <row r="218" spans="1:17" x14ac:dyDescent="0.2">
      <c r="A218" s="1"/>
      <c r="B218" s="46" t="s">
        <v>2444</v>
      </c>
      <c r="C218" s="2">
        <v>1</v>
      </c>
      <c r="D218" s="47">
        <v>0.28999999999999998</v>
      </c>
      <c r="E218" s="47">
        <v>-0.23899999999999999</v>
      </c>
      <c r="F218" s="47">
        <v>0.52900000000000003</v>
      </c>
      <c r="G218" s="47">
        <v>1.4179999999999999</v>
      </c>
      <c r="H218" s="47">
        <v>8.2000000000000003E-2</v>
      </c>
      <c r="I218" s="47">
        <v>-0.4</v>
      </c>
      <c r="J218" s="47">
        <v>-7.8E-2</v>
      </c>
      <c r="K218" s="47">
        <v>0.38200000000000001</v>
      </c>
      <c r="L218" s="47">
        <v>-0.99299999999999999</v>
      </c>
      <c r="M218" s="47">
        <v>0.51500000000000001</v>
      </c>
      <c r="N218" s="1"/>
      <c r="O218" s="1"/>
      <c r="P218" s="1"/>
      <c r="Q218" s="1"/>
    </row>
    <row r="219" spans="1:17" x14ac:dyDescent="0.2">
      <c r="A219" s="1"/>
      <c r="B219" s="46" t="s">
        <v>2445</v>
      </c>
      <c r="C219" s="2">
        <v>1</v>
      </c>
      <c r="D219" s="47">
        <v>-2.4780000000000002</v>
      </c>
      <c r="E219" s="47">
        <v>-1.254</v>
      </c>
      <c r="F219" s="47">
        <v>-1.224</v>
      </c>
      <c r="G219" s="47">
        <v>-3.278</v>
      </c>
      <c r="H219" s="47">
        <v>0.06</v>
      </c>
      <c r="I219" s="47">
        <v>-1.3720000000000001</v>
      </c>
      <c r="J219" s="47">
        <v>-1.1359999999999999</v>
      </c>
      <c r="K219" s="47">
        <v>0.378</v>
      </c>
      <c r="L219" s="47">
        <v>-2</v>
      </c>
      <c r="M219" s="47">
        <v>-0.50800000000000001</v>
      </c>
      <c r="N219" s="1"/>
      <c r="O219" s="1"/>
      <c r="P219" s="1"/>
      <c r="Q219" s="1"/>
    </row>
    <row r="220" spans="1:17" x14ac:dyDescent="0.2">
      <c r="A220" s="1"/>
      <c r="B220" s="46" t="s">
        <v>2446</v>
      </c>
      <c r="C220" s="2">
        <v>1</v>
      </c>
      <c r="D220" s="47">
        <v>-0.84499999999999997</v>
      </c>
      <c r="E220" s="47">
        <v>-0.76900000000000002</v>
      </c>
      <c r="F220" s="47">
        <v>-7.5999999999999998E-2</v>
      </c>
      <c r="G220" s="47">
        <v>-0.20399999999999999</v>
      </c>
      <c r="H220" s="47">
        <v>4.7E-2</v>
      </c>
      <c r="I220" s="47">
        <v>-0.86099999999999999</v>
      </c>
      <c r="J220" s="47">
        <v>-0.67700000000000005</v>
      </c>
      <c r="K220" s="47">
        <v>0.376</v>
      </c>
      <c r="L220" s="47">
        <v>-1.5109999999999999</v>
      </c>
      <c r="M220" s="47">
        <v>-2.7E-2</v>
      </c>
      <c r="N220" s="1"/>
      <c r="O220" s="1"/>
      <c r="P220" s="1"/>
      <c r="Q220" s="1"/>
    </row>
    <row r="221" spans="1:17" x14ac:dyDescent="0.2">
      <c r="A221" s="1"/>
      <c r="B221" s="46" t="s">
        <v>2447</v>
      </c>
      <c r="C221" s="2">
        <v>1</v>
      </c>
      <c r="D221" s="47">
        <v>-1.077</v>
      </c>
      <c r="E221" s="47">
        <v>-0.92900000000000005</v>
      </c>
      <c r="F221" s="47">
        <v>-0.14799999999999999</v>
      </c>
      <c r="G221" s="47">
        <v>-0.39600000000000002</v>
      </c>
      <c r="H221" s="47">
        <v>5.8000000000000003E-2</v>
      </c>
      <c r="I221" s="47">
        <v>-1.0429999999999999</v>
      </c>
      <c r="J221" s="47">
        <v>-0.81499999999999995</v>
      </c>
      <c r="K221" s="47">
        <v>0.378</v>
      </c>
      <c r="L221" s="47">
        <v>-1.675</v>
      </c>
      <c r="M221" s="47">
        <v>-0.184</v>
      </c>
      <c r="N221" s="1"/>
      <c r="O221" s="1"/>
      <c r="P221" s="1"/>
      <c r="Q221" s="1"/>
    </row>
    <row r="222" spans="1:17" x14ac:dyDescent="0.2">
      <c r="A222" s="1"/>
      <c r="B222" s="46" t="s">
        <v>2448</v>
      </c>
      <c r="C222" s="2">
        <v>1</v>
      </c>
      <c r="D222" s="47">
        <v>1.1279999999999999</v>
      </c>
      <c r="E222" s="47">
        <v>1.1180000000000001</v>
      </c>
      <c r="F222" s="47">
        <v>0.01</v>
      </c>
      <c r="G222" s="47">
        <v>2.7E-2</v>
      </c>
      <c r="H222" s="47">
        <v>6.8000000000000005E-2</v>
      </c>
      <c r="I222" s="47">
        <v>0.98399999999999999</v>
      </c>
      <c r="J222" s="47">
        <v>1.252</v>
      </c>
      <c r="K222" s="47">
        <v>0.379</v>
      </c>
      <c r="L222" s="47">
        <v>0.36899999999999999</v>
      </c>
      <c r="M222" s="47">
        <v>1.8660000000000001</v>
      </c>
      <c r="N222" s="1"/>
      <c r="O222" s="1"/>
      <c r="P222" s="1"/>
      <c r="Q222" s="1"/>
    </row>
    <row r="223" spans="1:17" x14ac:dyDescent="0.2">
      <c r="A223" s="1"/>
      <c r="B223" s="46" t="s">
        <v>2449</v>
      </c>
      <c r="C223" s="2">
        <v>1</v>
      </c>
      <c r="D223" s="47">
        <v>1.6990000000000001</v>
      </c>
      <c r="E223" s="47">
        <v>1.05</v>
      </c>
      <c r="F223" s="47">
        <v>0.64900000000000002</v>
      </c>
      <c r="G223" s="47">
        <v>1.74</v>
      </c>
      <c r="H223" s="47">
        <v>6.3E-2</v>
      </c>
      <c r="I223" s="47">
        <v>0.92600000000000005</v>
      </c>
      <c r="J223" s="47">
        <v>1.173</v>
      </c>
      <c r="K223" s="47">
        <v>0.379</v>
      </c>
      <c r="L223" s="47">
        <v>0.30299999999999999</v>
      </c>
      <c r="M223" s="47">
        <v>1.796</v>
      </c>
      <c r="N223" s="1"/>
      <c r="O223" s="1"/>
      <c r="P223" s="1"/>
      <c r="Q223" s="1"/>
    </row>
    <row r="224" spans="1:17" x14ac:dyDescent="0.2">
      <c r="A224" s="1"/>
      <c r="B224" s="46" t="s">
        <v>2450</v>
      </c>
      <c r="C224" s="2">
        <v>1</v>
      </c>
      <c r="D224" s="47">
        <v>-0.56799999999999995</v>
      </c>
      <c r="E224" s="47">
        <v>-0.29499999999999998</v>
      </c>
      <c r="F224" s="47">
        <v>-0.27300000000000002</v>
      </c>
      <c r="G224" s="47">
        <v>-0.73299999999999998</v>
      </c>
      <c r="H224" s="47">
        <v>7.2999999999999995E-2</v>
      </c>
      <c r="I224" s="47">
        <v>-0.439</v>
      </c>
      <c r="J224" s="47">
        <v>-0.151</v>
      </c>
      <c r="K224" s="47">
        <v>0.38</v>
      </c>
      <c r="L224" s="47">
        <v>-1.0449999999999999</v>
      </c>
      <c r="M224" s="47">
        <v>0.45500000000000002</v>
      </c>
      <c r="N224" s="1"/>
      <c r="O224" s="1"/>
      <c r="P224" s="1"/>
      <c r="Q224" s="1"/>
    </row>
    <row r="225" spans="1:17" x14ac:dyDescent="0.2">
      <c r="A225" s="1"/>
      <c r="B225" s="46" t="s">
        <v>2451</v>
      </c>
      <c r="C225" s="2">
        <v>1</v>
      </c>
      <c r="D225" s="47">
        <v>-0.65100000000000002</v>
      </c>
      <c r="E225" s="47">
        <v>-0.30399999999999999</v>
      </c>
      <c r="F225" s="47">
        <v>-0.34799999999999998</v>
      </c>
      <c r="G225" s="47">
        <v>-0.93200000000000005</v>
      </c>
      <c r="H225" s="47">
        <v>5.8999999999999997E-2</v>
      </c>
      <c r="I225" s="47">
        <v>-0.42</v>
      </c>
      <c r="J225" s="47">
        <v>-0.187</v>
      </c>
      <c r="K225" s="47">
        <v>0.378</v>
      </c>
      <c r="L225" s="47">
        <v>-1.0489999999999999</v>
      </c>
      <c r="M225" s="47">
        <v>0.442</v>
      </c>
      <c r="N225" s="1"/>
      <c r="O225" s="1"/>
      <c r="P225" s="1"/>
      <c r="Q225" s="1"/>
    </row>
    <row r="226" spans="1:17" x14ac:dyDescent="0.2">
      <c r="A226" s="1"/>
      <c r="B226" s="46" t="s">
        <v>2452</v>
      </c>
      <c r="C226" s="2">
        <v>1</v>
      </c>
      <c r="D226" s="47">
        <v>1.359</v>
      </c>
      <c r="E226" s="47">
        <v>1.542</v>
      </c>
      <c r="F226" s="47">
        <v>-0.183</v>
      </c>
      <c r="G226" s="47">
        <v>-0.48899999999999999</v>
      </c>
      <c r="H226" s="47">
        <v>8.1000000000000003E-2</v>
      </c>
      <c r="I226" s="47">
        <v>1.3819999999999999</v>
      </c>
      <c r="J226" s="47">
        <v>1.702</v>
      </c>
      <c r="K226" s="47">
        <v>0.38200000000000001</v>
      </c>
      <c r="L226" s="47">
        <v>0.78800000000000003</v>
      </c>
      <c r="M226" s="47">
        <v>2.2949999999999999</v>
      </c>
      <c r="N226" s="1"/>
      <c r="O226" s="1"/>
      <c r="P226" s="1"/>
      <c r="Q226" s="1"/>
    </row>
    <row r="227" spans="1:17" x14ac:dyDescent="0.2">
      <c r="A227" s="1"/>
      <c r="B227" s="46" t="s">
        <v>2453</v>
      </c>
      <c r="C227" s="2">
        <v>1</v>
      </c>
      <c r="D227" s="47">
        <v>-0.90400000000000003</v>
      </c>
      <c r="E227" s="47">
        <v>-0.82199999999999995</v>
      </c>
      <c r="F227" s="47">
        <v>-8.2000000000000003E-2</v>
      </c>
      <c r="G227" s="47">
        <v>-0.219</v>
      </c>
      <c r="H227" s="47">
        <v>5.3999999999999999E-2</v>
      </c>
      <c r="I227" s="47">
        <v>-0.92900000000000005</v>
      </c>
      <c r="J227" s="47">
        <v>-0.71599999999999997</v>
      </c>
      <c r="K227" s="47">
        <v>0.377</v>
      </c>
      <c r="L227" s="47">
        <v>-1.5669999999999999</v>
      </c>
      <c r="M227" s="47">
        <v>-7.8E-2</v>
      </c>
      <c r="N227" s="1"/>
      <c r="O227" s="1"/>
      <c r="P227" s="1"/>
      <c r="Q227" s="1"/>
    </row>
    <row r="228" spans="1:17" x14ac:dyDescent="0.2">
      <c r="A228" s="1"/>
      <c r="B228" s="46" t="s">
        <v>2454</v>
      </c>
      <c r="C228" s="2">
        <v>1</v>
      </c>
      <c r="D228" s="47">
        <v>0.318</v>
      </c>
      <c r="E228" s="47">
        <v>0.371</v>
      </c>
      <c r="F228" s="47">
        <v>-5.2999999999999999E-2</v>
      </c>
      <c r="G228" s="47">
        <v>-0.14099999999999999</v>
      </c>
      <c r="H228" s="47">
        <v>5.0999999999999997E-2</v>
      </c>
      <c r="I228" s="47">
        <v>0.27</v>
      </c>
      <c r="J228" s="47">
        <v>0.47099999999999997</v>
      </c>
      <c r="K228" s="47">
        <v>0.377</v>
      </c>
      <c r="L228" s="47">
        <v>-0.373</v>
      </c>
      <c r="M228" s="47">
        <v>1.1140000000000001</v>
      </c>
      <c r="N228" s="1"/>
      <c r="O228" s="1"/>
      <c r="P228" s="1"/>
      <c r="Q228" s="1"/>
    </row>
    <row r="229" spans="1:17" x14ac:dyDescent="0.2">
      <c r="A229" s="1"/>
      <c r="B229" s="46" t="s">
        <v>2455</v>
      </c>
      <c r="C229" s="2">
        <v>1</v>
      </c>
      <c r="D229" s="47">
        <v>0.72299999999999998</v>
      </c>
      <c r="E229" s="47">
        <v>1.036</v>
      </c>
      <c r="F229" s="47">
        <v>-0.313</v>
      </c>
      <c r="G229" s="47">
        <v>-0.83799999999999997</v>
      </c>
      <c r="H229" s="47">
        <v>7.0000000000000007E-2</v>
      </c>
      <c r="I229" s="47">
        <v>0.89800000000000002</v>
      </c>
      <c r="J229" s="47">
        <v>1.1739999999999999</v>
      </c>
      <c r="K229" s="47">
        <v>0.38</v>
      </c>
      <c r="L229" s="47">
        <v>0.28599999999999998</v>
      </c>
      <c r="M229" s="47">
        <v>1.7849999999999999</v>
      </c>
      <c r="N229" s="1"/>
      <c r="O229" s="1"/>
      <c r="P229" s="1"/>
      <c r="Q229" s="1"/>
    </row>
    <row r="230" spans="1:17" x14ac:dyDescent="0.2">
      <c r="A230" s="1"/>
      <c r="B230" s="46" t="s">
        <v>2456</v>
      </c>
      <c r="C230" s="2">
        <v>1</v>
      </c>
      <c r="D230" s="47">
        <v>1.2999999999999999E-2</v>
      </c>
      <c r="E230" s="47">
        <v>-0.08</v>
      </c>
      <c r="F230" s="47">
        <v>9.2999999999999999E-2</v>
      </c>
      <c r="G230" s="47">
        <v>0.249</v>
      </c>
      <c r="H230" s="47">
        <v>5.8000000000000003E-2</v>
      </c>
      <c r="I230" s="47">
        <v>-0.193</v>
      </c>
      <c r="J230" s="47">
        <v>3.4000000000000002E-2</v>
      </c>
      <c r="K230" s="47">
        <v>0.378</v>
      </c>
      <c r="L230" s="47">
        <v>-0.82499999999999996</v>
      </c>
      <c r="M230" s="47">
        <v>0.66500000000000004</v>
      </c>
      <c r="N230" s="1"/>
      <c r="O230" s="1"/>
      <c r="P230" s="1"/>
      <c r="Q230" s="1"/>
    </row>
    <row r="231" spans="1:17" x14ac:dyDescent="0.2">
      <c r="A231" s="1"/>
      <c r="B231" s="46" t="s">
        <v>2457</v>
      </c>
      <c r="C231" s="2">
        <v>1</v>
      </c>
      <c r="D231" s="47">
        <v>-0.215</v>
      </c>
      <c r="E231" s="47">
        <v>-0.45500000000000002</v>
      </c>
      <c r="F231" s="47">
        <v>0.23899999999999999</v>
      </c>
      <c r="G231" s="47">
        <v>0.64100000000000001</v>
      </c>
      <c r="H231" s="47">
        <v>5.7000000000000002E-2</v>
      </c>
      <c r="I231" s="47">
        <v>-0.56799999999999995</v>
      </c>
      <c r="J231" s="47">
        <v>-0.34100000000000003</v>
      </c>
      <c r="K231" s="47">
        <v>0.378</v>
      </c>
      <c r="L231" s="47">
        <v>-1.2</v>
      </c>
      <c r="M231" s="47">
        <v>0.28999999999999998</v>
      </c>
      <c r="N231" s="1"/>
      <c r="O231" s="1"/>
      <c r="P231" s="1"/>
      <c r="Q231" s="1"/>
    </row>
    <row r="232" spans="1:17" x14ac:dyDescent="0.2">
      <c r="A232" s="1"/>
      <c r="B232" s="46" t="s">
        <v>2458</v>
      </c>
      <c r="C232" s="2">
        <v>1</v>
      </c>
      <c r="D232" s="47">
        <v>0.318</v>
      </c>
      <c r="E232" s="47">
        <v>0.36299999999999999</v>
      </c>
      <c r="F232" s="47">
        <v>-4.4999999999999998E-2</v>
      </c>
      <c r="G232" s="47">
        <v>-0.121</v>
      </c>
      <c r="H232" s="47">
        <v>4.8000000000000001E-2</v>
      </c>
      <c r="I232" s="47">
        <v>0.26800000000000002</v>
      </c>
      <c r="J232" s="47">
        <v>0.45700000000000002</v>
      </c>
      <c r="K232" s="47">
        <v>0.376</v>
      </c>
      <c r="L232" s="47">
        <v>-0.38</v>
      </c>
      <c r="M232" s="47">
        <v>1.105</v>
      </c>
      <c r="N232" s="1"/>
      <c r="O232" s="1"/>
      <c r="P232" s="1"/>
      <c r="Q232" s="1"/>
    </row>
    <row r="233" spans="1:17" x14ac:dyDescent="0.2">
      <c r="A233" s="1"/>
      <c r="B233" s="46" t="s">
        <v>2459</v>
      </c>
      <c r="C233" s="2">
        <v>1</v>
      </c>
      <c r="D233" s="47">
        <v>-0.30499999999999999</v>
      </c>
      <c r="E233" s="47">
        <v>-0.27800000000000002</v>
      </c>
      <c r="F233" s="47">
        <v>-2.8000000000000001E-2</v>
      </c>
      <c r="G233" s="47">
        <v>-7.3999999999999996E-2</v>
      </c>
      <c r="H233" s="47">
        <v>5.8999999999999997E-2</v>
      </c>
      <c r="I233" s="47">
        <v>-0.39500000000000002</v>
      </c>
      <c r="J233" s="47">
        <v>-0.161</v>
      </c>
      <c r="K233" s="47">
        <v>0.378</v>
      </c>
      <c r="L233" s="47">
        <v>-1.024</v>
      </c>
      <c r="M233" s="47">
        <v>0.46800000000000003</v>
      </c>
      <c r="N233" s="1"/>
      <c r="O233" s="1"/>
      <c r="P233" s="1"/>
      <c r="Q233" s="1"/>
    </row>
    <row r="234" spans="1:17" x14ac:dyDescent="0.2">
      <c r="A234" s="1"/>
      <c r="B234" s="46" t="s">
        <v>2460</v>
      </c>
      <c r="C234" s="2">
        <v>1</v>
      </c>
      <c r="D234" s="47">
        <v>-2.12</v>
      </c>
      <c r="E234" s="47">
        <v>-1.4870000000000001</v>
      </c>
      <c r="F234" s="47">
        <v>-0.63300000000000001</v>
      </c>
      <c r="G234" s="47">
        <v>-1.6950000000000001</v>
      </c>
      <c r="H234" s="47">
        <v>0.11899999999999999</v>
      </c>
      <c r="I234" s="47">
        <v>-1.7210000000000001</v>
      </c>
      <c r="J234" s="47">
        <v>-1.2529999999999999</v>
      </c>
      <c r="K234" s="47">
        <v>0.39200000000000002</v>
      </c>
      <c r="L234" s="47">
        <v>-2.2599999999999998</v>
      </c>
      <c r="M234" s="47">
        <v>-0.71499999999999997</v>
      </c>
      <c r="N234" s="1"/>
      <c r="O234" s="1"/>
      <c r="P234" s="1"/>
      <c r="Q234" s="1"/>
    </row>
    <row r="235" spans="1:17" x14ac:dyDescent="0.2">
      <c r="A235" s="1"/>
      <c r="B235" s="46" t="s">
        <v>2461</v>
      </c>
      <c r="C235" s="2">
        <v>1</v>
      </c>
      <c r="D235" s="47">
        <v>-0.97699999999999998</v>
      </c>
      <c r="E235" s="47">
        <v>-0.20100000000000001</v>
      </c>
      <c r="F235" s="47">
        <v>-0.77500000000000002</v>
      </c>
      <c r="G235" s="47">
        <v>-2.077</v>
      </c>
      <c r="H235" s="47">
        <v>5.8999999999999997E-2</v>
      </c>
      <c r="I235" s="47">
        <v>-0.318</v>
      </c>
      <c r="J235" s="47">
        <v>-8.5000000000000006E-2</v>
      </c>
      <c r="K235" s="47">
        <v>0.378</v>
      </c>
      <c r="L235" s="47">
        <v>-0.94699999999999995</v>
      </c>
      <c r="M235" s="47">
        <v>0.54400000000000004</v>
      </c>
      <c r="N235" s="1"/>
      <c r="O235" s="1"/>
      <c r="P235" s="1"/>
      <c r="Q235" s="1"/>
    </row>
    <row r="236" spans="1:17" x14ac:dyDescent="0.2">
      <c r="A236" s="1"/>
      <c r="B236" s="46" t="s">
        <v>2462</v>
      </c>
      <c r="C236" s="2">
        <v>1</v>
      </c>
      <c r="D236" s="47">
        <v>-0.66900000000000004</v>
      </c>
      <c r="E236" s="47">
        <v>-0.65500000000000003</v>
      </c>
      <c r="F236" s="47">
        <v>-1.4E-2</v>
      </c>
      <c r="G236" s="47">
        <v>-3.6999999999999998E-2</v>
      </c>
      <c r="H236" s="47">
        <v>4.9000000000000002E-2</v>
      </c>
      <c r="I236" s="47">
        <v>-0.752</v>
      </c>
      <c r="J236" s="47">
        <v>-0.55800000000000005</v>
      </c>
      <c r="K236" s="47">
        <v>0.377</v>
      </c>
      <c r="L236" s="47">
        <v>-1.3979999999999999</v>
      </c>
      <c r="M236" s="47">
        <v>8.7999999999999995E-2</v>
      </c>
      <c r="N236" s="1"/>
      <c r="O236" s="1"/>
      <c r="P236" s="1"/>
      <c r="Q236" s="1"/>
    </row>
    <row r="237" spans="1:17" x14ac:dyDescent="0.2">
      <c r="A237" s="1"/>
      <c r="B237" s="46" t="s">
        <v>2463</v>
      </c>
      <c r="C237" s="2">
        <v>1</v>
      </c>
      <c r="D237" s="47">
        <v>8.6999999999999994E-2</v>
      </c>
      <c r="E237" s="47">
        <v>-5.8999999999999997E-2</v>
      </c>
      <c r="F237" s="47">
        <v>0.14599999999999999</v>
      </c>
      <c r="G237" s="47">
        <v>0.39100000000000001</v>
      </c>
      <c r="H237" s="47">
        <v>5.6000000000000001E-2</v>
      </c>
      <c r="I237" s="47">
        <v>-0.17</v>
      </c>
      <c r="J237" s="47">
        <v>5.0999999999999997E-2</v>
      </c>
      <c r="K237" s="47">
        <v>0.378</v>
      </c>
      <c r="L237" s="47">
        <v>-0.80400000000000005</v>
      </c>
      <c r="M237" s="47">
        <v>0.68600000000000005</v>
      </c>
      <c r="N237" s="1"/>
      <c r="O237" s="1"/>
      <c r="P237" s="1"/>
      <c r="Q237" s="1"/>
    </row>
    <row r="238" spans="1:17" x14ac:dyDescent="0.2">
      <c r="A238" s="1"/>
      <c r="B238" s="46" t="s">
        <v>2464</v>
      </c>
      <c r="C238" s="2">
        <v>1</v>
      </c>
      <c r="D238" s="47">
        <v>1.54</v>
      </c>
      <c r="E238" s="47">
        <v>1.56</v>
      </c>
      <c r="F238" s="47">
        <v>-0.02</v>
      </c>
      <c r="G238" s="47">
        <v>-5.3999999999999999E-2</v>
      </c>
      <c r="H238" s="47">
        <v>6.5000000000000002E-2</v>
      </c>
      <c r="I238" s="47">
        <v>1.4319999999999999</v>
      </c>
      <c r="J238" s="47">
        <v>1.6890000000000001</v>
      </c>
      <c r="K238" s="47">
        <v>0.379</v>
      </c>
      <c r="L238" s="47">
        <v>0.81200000000000006</v>
      </c>
      <c r="M238" s="47">
        <v>2.3079999999999998</v>
      </c>
      <c r="N238" s="1"/>
      <c r="O238" s="1"/>
      <c r="P238" s="1"/>
      <c r="Q238" s="1"/>
    </row>
    <row r="239" spans="1:17" x14ac:dyDescent="0.2">
      <c r="A239" s="1"/>
      <c r="B239" s="46" t="s">
        <v>2465</v>
      </c>
      <c r="C239" s="2">
        <v>1</v>
      </c>
      <c r="D239" s="47">
        <v>-6.6000000000000003E-2</v>
      </c>
      <c r="E239" s="47">
        <v>0.78700000000000003</v>
      </c>
      <c r="F239" s="47">
        <v>-0.85399999999999998</v>
      </c>
      <c r="G239" s="47">
        <v>-2.286</v>
      </c>
      <c r="H239" s="47">
        <v>5.6000000000000001E-2</v>
      </c>
      <c r="I239" s="47">
        <v>0.67600000000000005</v>
      </c>
      <c r="J239" s="47">
        <v>0.89800000000000002</v>
      </c>
      <c r="K239" s="47">
        <v>0.378</v>
      </c>
      <c r="L239" s="47">
        <v>4.2000000000000003E-2</v>
      </c>
      <c r="M239" s="47">
        <v>1.532</v>
      </c>
      <c r="N239" s="1"/>
      <c r="O239" s="1"/>
      <c r="P239" s="1"/>
      <c r="Q239" s="1"/>
    </row>
    <row r="240" spans="1:17" x14ac:dyDescent="0.2">
      <c r="A240" s="1"/>
      <c r="B240" s="46" t="s">
        <v>2466</v>
      </c>
      <c r="C240" s="2">
        <v>1</v>
      </c>
      <c r="D240" s="47">
        <v>0.879</v>
      </c>
      <c r="E240" s="47">
        <v>0.68</v>
      </c>
      <c r="F240" s="47">
        <v>0.19900000000000001</v>
      </c>
      <c r="G240" s="47">
        <v>0.53200000000000003</v>
      </c>
      <c r="H240" s="47">
        <v>6.3E-2</v>
      </c>
      <c r="I240" s="47">
        <v>0.55500000000000005</v>
      </c>
      <c r="J240" s="47">
        <v>0.80500000000000005</v>
      </c>
      <c r="K240" s="47">
        <v>0.379</v>
      </c>
      <c r="L240" s="47">
        <v>-6.7000000000000004E-2</v>
      </c>
      <c r="M240" s="47">
        <v>1.427</v>
      </c>
      <c r="N240" s="1"/>
      <c r="O240" s="1"/>
      <c r="P240" s="1"/>
      <c r="Q240" s="1"/>
    </row>
    <row r="241" spans="1:17" x14ac:dyDescent="0.2">
      <c r="A241" s="1"/>
      <c r="B241" s="46" t="s">
        <v>2467</v>
      </c>
      <c r="C241" s="2">
        <v>1</v>
      </c>
      <c r="D241" s="47">
        <v>-1.4999999999999999E-2</v>
      </c>
      <c r="E241" s="47">
        <v>7.0000000000000001E-3</v>
      </c>
      <c r="F241" s="47">
        <v>-2.1999999999999999E-2</v>
      </c>
      <c r="G241" s="47">
        <v>-0.06</v>
      </c>
      <c r="H241" s="47">
        <v>3.5999999999999997E-2</v>
      </c>
      <c r="I241" s="47">
        <v>-6.4000000000000001E-2</v>
      </c>
      <c r="J241" s="47">
        <v>7.9000000000000001E-2</v>
      </c>
      <c r="K241" s="47">
        <v>0.375</v>
      </c>
      <c r="L241" s="47">
        <v>-0.73299999999999998</v>
      </c>
      <c r="M241" s="47">
        <v>0.747</v>
      </c>
      <c r="N241" s="1"/>
      <c r="O241" s="1"/>
      <c r="P241" s="1"/>
      <c r="Q241" s="1"/>
    </row>
    <row r="242" spans="1:17" x14ac:dyDescent="0.2">
      <c r="A242" s="1"/>
      <c r="B242" s="46" t="s">
        <v>2468</v>
      </c>
      <c r="C242" s="2">
        <v>1</v>
      </c>
      <c r="D242" s="47">
        <v>0.2</v>
      </c>
      <c r="E242" s="47">
        <v>0.60899999999999999</v>
      </c>
      <c r="F242" s="47">
        <v>-0.40899999999999997</v>
      </c>
      <c r="G242" s="47">
        <v>-1.0960000000000001</v>
      </c>
      <c r="H242" s="47">
        <v>5.1999999999999998E-2</v>
      </c>
      <c r="I242" s="47">
        <v>0.50700000000000001</v>
      </c>
      <c r="J242" s="47">
        <v>0.71099999999999997</v>
      </c>
      <c r="K242" s="47">
        <v>0.377</v>
      </c>
      <c r="L242" s="47">
        <v>-0.13400000000000001</v>
      </c>
      <c r="M242" s="47">
        <v>1.353</v>
      </c>
      <c r="N242" s="1"/>
      <c r="O242" s="1"/>
      <c r="P242" s="1"/>
      <c r="Q242" s="1"/>
    </row>
    <row r="243" spans="1:17" x14ac:dyDescent="0.2">
      <c r="A243" s="1"/>
      <c r="B243" s="46" t="s">
        <v>2469</v>
      </c>
      <c r="C243" s="2">
        <v>1</v>
      </c>
      <c r="D243" s="47">
        <v>-0.99399999999999999</v>
      </c>
      <c r="E243" s="47">
        <v>-0.98299999999999998</v>
      </c>
      <c r="F243" s="47">
        <v>-1.0999999999999999E-2</v>
      </c>
      <c r="G243" s="47">
        <v>-2.9000000000000001E-2</v>
      </c>
      <c r="H243" s="47">
        <v>0.06</v>
      </c>
      <c r="I243" s="47">
        <v>-1.101</v>
      </c>
      <c r="J243" s="47">
        <v>-0.86499999999999999</v>
      </c>
      <c r="K243" s="47">
        <v>0.378</v>
      </c>
      <c r="L243" s="47">
        <v>-1.7290000000000001</v>
      </c>
      <c r="M243" s="47">
        <v>-0.23699999999999999</v>
      </c>
      <c r="N243" s="1"/>
      <c r="O243" s="1"/>
      <c r="P243" s="1"/>
      <c r="Q243" s="1"/>
    </row>
    <row r="244" spans="1:17" x14ac:dyDescent="0.2">
      <c r="A244" s="1"/>
      <c r="B244" s="46" t="s">
        <v>2470</v>
      </c>
      <c r="C244" s="2">
        <v>1</v>
      </c>
      <c r="D244" s="47">
        <v>-0.61</v>
      </c>
      <c r="E244" s="47">
        <v>-0.88400000000000001</v>
      </c>
      <c r="F244" s="47">
        <v>0.27400000000000002</v>
      </c>
      <c r="G244" s="47">
        <v>0.73299999999999998</v>
      </c>
      <c r="H244" s="47">
        <v>6.4000000000000001E-2</v>
      </c>
      <c r="I244" s="47">
        <v>-1.0089999999999999</v>
      </c>
      <c r="J244" s="47">
        <v>-0.75800000000000001</v>
      </c>
      <c r="K244" s="47">
        <v>0.379</v>
      </c>
      <c r="L244" s="47">
        <v>-1.631</v>
      </c>
      <c r="M244" s="47">
        <v>-0.13700000000000001</v>
      </c>
      <c r="N244" s="1"/>
      <c r="O244" s="1"/>
      <c r="P244" s="1"/>
      <c r="Q244" s="1"/>
    </row>
    <row r="245" spans="1:17" x14ac:dyDescent="0.2">
      <c r="A245" s="1"/>
      <c r="B245" s="46" t="s">
        <v>2471</v>
      </c>
      <c r="C245" s="2">
        <v>1</v>
      </c>
      <c r="D245" s="47">
        <v>0.318</v>
      </c>
      <c r="E245" s="47">
        <v>0.31</v>
      </c>
      <c r="F245" s="47">
        <v>8.0000000000000002E-3</v>
      </c>
      <c r="G245" s="47">
        <v>2.1000000000000001E-2</v>
      </c>
      <c r="H245" s="47">
        <v>6.3E-2</v>
      </c>
      <c r="I245" s="47">
        <v>0.187</v>
      </c>
      <c r="J245" s="47">
        <v>0.434</v>
      </c>
      <c r="K245" s="47">
        <v>0.379</v>
      </c>
      <c r="L245" s="47">
        <v>-0.436</v>
      </c>
      <c r="M245" s="47">
        <v>1.0569999999999999</v>
      </c>
      <c r="N245" s="1"/>
      <c r="O245" s="1"/>
      <c r="P245" s="1"/>
      <c r="Q245" s="1"/>
    </row>
    <row r="246" spans="1:17" x14ac:dyDescent="0.2">
      <c r="A246" s="1"/>
      <c r="B246" s="46" t="s">
        <v>2472</v>
      </c>
      <c r="C246" s="2">
        <v>1</v>
      </c>
      <c r="D246" s="47">
        <v>1.415</v>
      </c>
      <c r="E246" s="47">
        <v>1.3169999999999999</v>
      </c>
      <c r="F246" s="47">
        <v>9.9000000000000005E-2</v>
      </c>
      <c r="G246" s="47">
        <v>0.26400000000000001</v>
      </c>
      <c r="H246" s="47">
        <v>8.8999999999999996E-2</v>
      </c>
      <c r="I246" s="47">
        <v>1.1419999999999999</v>
      </c>
      <c r="J246" s="47">
        <v>1.492</v>
      </c>
      <c r="K246" s="47">
        <v>0.38400000000000001</v>
      </c>
      <c r="L246" s="47">
        <v>0.56000000000000005</v>
      </c>
      <c r="M246" s="47">
        <v>2.0739999999999998</v>
      </c>
      <c r="N246" s="1"/>
      <c r="O246" s="1"/>
      <c r="P246" s="1"/>
      <c r="Q246" s="1"/>
    </row>
    <row r="247" spans="1:17" x14ac:dyDescent="0.2">
      <c r="A247" s="1"/>
      <c r="B247" s="46" t="s">
        <v>2473</v>
      </c>
      <c r="C247" s="2">
        <v>1</v>
      </c>
      <c r="D247" s="47">
        <v>1.2909999999999999</v>
      </c>
      <c r="E247" s="47">
        <v>1.18</v>
      </c>
      <c r="F247" s="47">
        <v>0.111</v>
      </c>
      <c r="G247" s="47">
        <v>0.29699999999999999</v>
      </c>
      <c r="H247" s="47">
        <v>0.126</v>
      </c>
      <c r="I247" s="47">
        <v>0.93100000000000005</v>
      </c>
      <c r="J247" s="47">
        <v>1.4279999999999999</v>
      </c>
      <c r="K247" s="47">
        <v>0.39400000000000002</v>
      </c>
      <c r="L247" s="47">
        <v>0.40200000000000002</v>
      </c>
      <c r="M247" s="47">
        <v>1.9570000000000001</v>
      </c>
      <c r="N247" s="1"/>
      <c r="O247" s="1"/>
      <c r="P247" s="1"/>
      <c r="Q247" s="1"/>
    </row>
    <row r="248" spans="1:17" x14ac:dyDescent="0.2">
      <c r="A248" s="1"/>
      <c r="B248" s="46" t="s">
        <v>2474</v>
      </c>
      <c r="C248" s="2">
        <v>1</v>
      </c>
      <c r="D248" s="47">
        <v>-0.122</v>
      </c>
      <c r="E248" s="47">
        <v>-0.246</v>
      </c>
      <c r="F248" s="47">
        <v>0.125</v>
      </c>
      <c r="G248" s="47">
        <v>0.33400000000000002</v>
      </c>
      <c r="H248" s="47">
        <v>4.8000000000000001E-2</v>
      </c>
      <c r="I248" s="47">
        <v>-0.34100000000000003</v>
      </c>
      <c r="J248" s="47">
        <v>-0.152</v>
      </c>
      <c r="K248" s="47">
        <v>0.376</v>
      </c>
      <c r="L248" s="47">
        <v>-0.98899999999999999</v>
      </c>
      <c r="M248" s="47">
        <v>0.496</v>
      </c>
      <c r="N248" s="1"/>
      <c r="O248" s="1"/>
      <c r="P248" s="1"/>
      <c r="Q248" s="1"/>
    </row>
    <row r="249" spans="1:17" x14ac:dyDescent="0.2">
      <c r="A249" s="1"/>
      <c r="B249" s="46" t="s">
        <v>2475</v>
      </c>
      <c r="C249" s="2">
        <v>1</v>
      </c>
      <c r="D249" s="47">
        <v>-0.29499999999999998</v>
      </c>
      <c r="E249" s="47">
        <v>-0.26600000000000001</v>
      </c>
      <c r="F249" s="47">
        <v>-2.9000000000000001E-2</v>
      </c>
      <c r="G249" s="47">
        <v>-7.8E-2</v>
      </c>
      <c r="H249" s="47">
        <v>3.9E-2</v>
      </c>
      <c r="I249" s="47">
        <v>-0.34300000000000003</v>
      </c>
      <c r="J249" s="47">
        <v>-0.188</v>
      </c>
      <c r="K249" s="47">
        <v>0.375</v>
      </c>
      <c r="L249" s="47">
        <v>-1.006</v>
      </c>
      <c r="M249" s="47">
        <v>0.47499999999999998</v>
      </c>
      <c r="N249" s="1"/>
      <c r="O249" s="1"/>
      <c r="P249" s="1"/>
      <c r="Q249" s="1"/>
    </row>
    <row r="250" spans="1:17" x14ac:dyDescent="0.2">
      <c r="A250" s="1"/>
      <c r="B250" s="46" t="s">
        <v>2476</v>
      </c>
      <c r="C250" s="2">
        <v>1</v>
      </c>
      <c r="D250" s="47">
        <v>-0.96699999999999997</v>
      </c>
      <c r="E250" s="47">
        <v>-1.0109999999999999</v>
      </c>
      <c r="F250" s="47">
        <v>4.3999999999999997E-2</v>
      </c>
      <c r="G250" s="47">
        <v>0.11799999999999999</v>
      </c>
      <c r="H250" s="47">
        <v>6.8000000000000005E-2</v>
      </c>
      <c r="I250" s="47">
        <v>-1.145</v>
      </c>
      <c r="J250" s="47">
        <v>-0.876</v>
      </c>
      <c r="K250" s="47">
        <v>0.379</v>
      </c>
      <c r="L250" s="47">
        <v>-1.7589999999999999</v>
      </c>
      <c r="M250" s="47">
        <v>-0.26200000000000001</v>
      </c>
      <c r="N250" s="1"/>
      <c r="O250" s="1"/>
      <c r="P250" s="1"/>
      <c r="Q250" s="1"/>
    </row>
    <row r="251" spans="1:17" x14ac:dyDescent="0.2">
      <c r="A251" s="1"/>
      <c r="B251" s="46" t="s">
        <v>2477</v>
      </c>
      <c r="C251" s="2">
        <v>1</v>
      </c>
      <c r="D251" s="47">
        <v>-0.13300000000000001</v>
      </c>
      <c r="E251" s="47">
        <v>-0.25600000000000001</v>
      </c>
      <c r="F251" s="47">
        <v>0.123</v>
      </c>
      <c r="G251" s="47">
        <v>0.32900000000000001</v>
      </c>
      <c r="H251" s="47">
        <v>8.5999999999999993E-2</v>
      </c>
      <c r="I251" s="47">
        <v>-0.42599999999999999</v>
      </c>
      <c r="J251" s="47">
        <v>-8.5999999999999993E-2</v>
      </c>
      <c r="K251" s="47">
        <v>0.38300000000000001</v>
      </c>
      <c r="L251" s="47">
        <v>-1.0109999999999999</v>
      </c>
      <c r="M251" s="47">
        <v>0.5</v>
      </c>
      <c r="N251" s="1"/>
      <c r="O251" s="1"/>
      <c r="P251" s="1"/>
      <c r="Q251" s="1"/>
    </row>
    <row r="252" spans="1:17" x14ac:dyDescent="0.2">
      <c r="A252" s="1"/>
      <c r="B252" s="46" t="s">
        <v>2478</v>
      </c>
      <c r="C252" s="2">
        <v>1</v>
      </c>
      <c r="D252" s="47">
        <v>0.318</v>
      </c>
      <c r="E252" s="47">
        <v>0.71299999999999997</v>
      </c>
      <c r="F252" s="47">
        <v>-0.39600000000000002</v>
      </c>
      <c r="G252" s="47">
        <v>-1.06</v>
      </c>
      <c r="H252" s="47">
        <v>8.6999999999999994E-2</v>
      </c>
      <c r="I252" s="47">
        <v>0.54100000000000004</v>
      </c>
      <c r="J252" s="47">
        <v>0.88600000000000001</v>
      </c>
      <c r="K252" s="47">
        <v>0.38300000000000001</v>
      </c>
      <c r="L252" s="47">
        <v>-4.2999999999999997E-2</v>
      </c>
      <c r="M252" s="47">
        <v>1.47</v>
      </c>
      <c r="N252" s="1"/>
      <c r="O252" s="1"/>
      <c r="P252" s="1"/>
      <c r="Q252" s="1"/>
    </row>
    <row r="253" spans="1:17" x14ac:dyDescent="0.2">
      <c r="A253" s="1"/>
      <c r="B253" s="46" t="s">
        <v>2479</v>
      </c>
      <c r="C253" s="2">
        <v>1</v>
      </c>
      <c r="D253" s="47">
        <v>-8.1000000000000003E-2</v>
      </c>
      <c r="E253" s="47">
        <v>-0.19</v>
      </c>
      <c r="F253" s="47">
        <v>0.109</v>
      </c>
      <c r="G253" s="47">
        <v>0.29099999999999998</v>
      </c>
      <c r="H253" s="47">
        <v>5.0999999999999997E-2</v>
      </c>
      <c r="I253" s="47">
        <v>-0.28999999999999998</v>
      </c>
      <c r="J253" s="47">
        <v>-0.09</v>
      </c>
      <c r="K253" s="47">
        <v>0.377</v>
      </c>
      <c r="L253" s="47">
        <v>-0.93300000000000005</v>
      </c>
      <c r="M253" s="47">
        <v>0.55300000000000005</v>
      </c>
      <c r="N253" s="1"/>
      <c r="O253" s="1"/>
      <c r="P253" s="1"/>
      <c r="Q253" s="1"/>
    </row>
    <row r="254" spans="1:17" x14ac:dyDescent="0.2">
      <c r="A254" s="1"/>
      <c r="B254" s="46" t="s">
        <v>2480</v>
      </c>
      <c r="C254" s="2">
        <v>1</v>
      </c>
      <c r="D254" s="47">
        <v>-0.11799999999999999</v>
      </c>
      <c r="E254" s="47">
        <v>-0.13600000000000001</v>
      </c>
      <c r="F254" s="47">
        <v>1.7999999999999999E-2</v>
      </c>
      <c r="G254" s="47">
        <v>4.9000000000000002E-2</v>
      </c>
      <c r="H254" s="47">
        <v>3.6999999999999998E-2</v>
      </c>
      <c r="I254" s="47">
        <v>-0.21</v>
      </c>
      <c r="J254" s="47">
        <v>-6.3E-2</v>
      </c>
      <c r="K254" s="47">
        <v>0.375</v>
      </c>
      <c r="L254" s="47">
        <v>-0.877</v>
      </c>
      <c r="M254" s="47">
        <v>0.60399999999999998</v>
      </c>
      <c r="N254" s="1"/>
      <c r="O254" s="1"/>
      <c r="P254" s="1"/>
      <c r="Q254" s="1"/>
    </row>
    <row r="255" spans="1:17" x14ac:dyDescent="0.2">
      <c r="A255" s="1"/>
      <c r="B255" s="46" t="s">
        <v>2481</v>
      </c>
      <c r="C255" s="2">
        <v>1</v>
      </c>
      <c r="D255" s="47">
        <v>0.28199999999999997</v>
      </c>
      <c r="E255" s="47">
        <v>-8.5000000000000006E-2</v>
      </c>
      <c r="F255" s="47">
        <v>0.36699999999999999</v>
      </c>
      <c r="G255" s="47">
        <v>0.98199999999999998</v>
      </c>
      <c r="H255" s="47">
        <v>7.4999999999999997E-2</v>
      </c>
      <c r="I255" s="47">
        <v>-0.23200000000000001</v>
      </c>
      <c r="J255" s="47">
        <v>6.2E-2</v>
      </c>
      <c r="K255" s="47">
        <v>0.38100000000000001</v>
      </c>
      <c r="L255" s="47">
        <v>-0.83599999999999997</v>
      </c>
      <c r="M255" s="47">
        <v>0.66600000000000004</v>
      </c>
      <c r="N255" s="1"/>
      <c r="O255" s="1"/>
      <c r="P255" s="1"/>
      <c r="Q255" s="1"/>
    </row>
    <row r="256" spans="1:17" x14ac:dyDescent="0.2">
      <c r="A256" s="1"/>
      <c r="B256" s="46" t="s">
        <v>2482</v>
      </c>
      <c r="C256" s="2">
        <v>1</v>
      </c>
      <c r="D256" s="47">
        <v>0.873</v>
      </c>
      <c r="E256" s="47">
        <v>1.0669999999999999</v>
      </c>
      <c r="F256" s="47">
        <v>-0.19500000000000001</v>
      </c>
      <c r="G256" s="47">
        <v>-0.52100000000000002</v>
      </c>
      <c r="H256" s="47">
        <v>8.6999999999999994E-2</v>
      </c>
      <c r="I256" s="47">
        <v>0.89700000000000002</v>
      </c>
      <c r="J256" s="47">
        <v>1.238</v>
      </c>
      <c r="K256" s="47">
        <v>0.38300000000000001</v>
      </c>
      <c r="L256" s="47">
        <v>0.311</v>
      </c>
      <c r="M256" s="47">
        <v>1.823</v>
      </c>
      <c r="N256" s="1"/>
      <c r="O256" s="1"/>
      <c r="P256" s="1"/>
      <c r="Q256" s="1"/>
    </row>
    <row r="257" spans="1:17" x14ac:dyDescent="0.2">
      <c r="A257" s="1"/>
      <c r="B257" s="46" t="s">
        <v>2483</v>
      </c>
      <c r="C257" s="2">
        <v>1</v>
      </c>
      <c r="D257" s="47">
        <v>-0.19500000000000001</v>
      </c>
      <c r="E257" s="47">
        <v>0.17599999999999999</v>
      </c>
      <c r="F257" s="47">
        <v>-0.37</v>
      </c>
      <c r="G257" s="47">
        <v>-0.99199999999999999</v>
      </c>
      <c r="H257" s="47">
        <v>5.1999999999999998E-2</v>
      </c>
      <c r="I257" s="47">
        <v>7.2999999999999995E-2</v>
      </c>
      <c r="J257" s="47">
        <v>0.27900000000000003</v>
      </c>
      <c r="K257" s="47">
        <v>0.377</v>
      </c>
      <c r="L257" s="47">
        <v>-0.56799999999999995</v>
      </c>
      <c r="M257" s="47">
        <v>0.91900000000000004</v>
      </c>
      <c r="N257" s="1"/>
      <c r="O257" s="1"/>
      <c r="P257" s="1"/>
      <c r="Q257" s="1"/>
    </row>
    <row r="258" spans="1:17" x14ac:dyDescent="0.2">
      <c r="A258" s="1"/>
      <c r="B258" s="46" t="s">
        <v>2484</v>
      </c>
      <c r="C258" s="2">
        <v>1</v>
      </c>
      <c r="D258" s="47">
        <v>-9.5000000000000001E-2</v>
      </c>
      <c r="E258" s="47">
        <v>-0.13800000000000001</v>
      </c>
      <c r="F258" s="47">
        <v>4.2000000000000003E-2</v>
      </c>
      <c r="G258" s="47">
        <v>0.114</v>
      </c>
      <c r="H258" s="47">
        <v>5.1999999999999998E-2</v>
      </c>
      <c r="I258" s="47">
        <v>-0.24</v>
      </c>
      <c r="J258" s="47">
        <v>-3.5999999999999997E-2</v>
      </c>
      <c r="K258" s="47">
        <v>0.377</v>
      </c>
      <c r="L258" s="47">
        <v>-0.88100000000000001</v>
      </c>
      <c r="M258" s="47">
        <v>0.60599999999999998</v>
      </c>
      <c r="N258" s="1"/>
      <c r="O258" s="1"/>
      <c r="P258" s="1"/>
      <c r="Q258" s="1"/>
    </row>
    <row r="259" spans="1:17" x14ac:dyDescent="0.2">
      <c r="A259" s="1"/>
      <c r="B259" s="46" t="s">
        <v>2485</v>
      </c>
      <c r="C259" s="2">
        <v>1</v>
      </c>
      <c r="D259" s="47">
        <v>0.39400000000000002</v>
      </c>
      <c r="E259" s="47">
        <v>1.7999999999999999E-2</v>
      </c>
      <c r="F259" s="47">
        <v>0.376</v>
      </c>
      <c r="G259" s="47">
        <v>1.006</v>
      </c>
      <c r="H259" s="47">
        <v>5.8000000000000003E-2</v>
      </c>
      <c r="I259" s="47">
        <v>-9.7000000000000003E-2</v>
      </c>
      <c r="J259" s="47">
        <v>0.13400000000000001</v>
      </c>
      <c r="K259" s="47">
        <v>0.378</v>
      </c>
      <c r="L259" s="47">
        <v>-0.72699999999999998</v>
      </c>
      <c r="M259" s="47">
        <v>0.76400000000000001</v>
      </c>
      <c r="N259" s="1"/>
      <c r="O259" s="1"/>
      <c r="P259" s="1"/>
      <c r="Q259" s="1"/>
    </row>
    <row r="260" spans="1:17" x14ac:dyDescent="0.2">
      <c r="A260" s="1"/>
      <c r="B260" s="46" t="s">
        <v>2486</v>
      </c>
      <c r="C260" s="2">
        <v>1</v>
      </c>
      <c r="D260" s="47">
        <v>-0.88700000000000001</v>
      </c>
      <c r="E260" s="47">
        <v>-0.86899999999999999</v>
      </c>
      <c r="F260" s="47">
        <v>-1.7999999999999999E-2</v>
      </c>
      <c r="G260" s="47">
        <v>-4.8000000000000001E-2</v>
      </c>
      <c r="H260" s="47">
        <v>4.5999999999999999E-2</v>
      </c>
      <c r="I260" s="47">
        <v>-0.95899999999999996</v>
      </c>
      <c r="J260" s="47">
        <v>-0.77900000000000003</v>
      </c>
      <c r="K260" s="47">
        <v>0.376</v>
      </c>
      <c r="L260" s="47">
        <v>-1.611</v>
      </c>
      <c r="M260" s="47">
        <v>-0.127</v>
      </c>
      <c r="N260" s="1"/>
      <c r="O260" s="1"/>
      <c r="P260" s="1"/>
      <c r="Q260" s="1"/>
    </row>
    <row r="261" spans="1:17" x14ac:dyDescent="0.2">
      <c r="A261" s="1"/>
      <c r="B261" s="46" t="s">
        <v>2487</v>
      </c>
      <c r="C261" s="2">
        <v>1</v>
      </c>
      <c r="D261" s="47">
        <v>-0.68300000000000005</v>
      </c>
      <c r="E261" s="47">
        <v>-0.76800000000000002</v>
      </c>
      <c r="F261" s="47">
        <v>8.5000000000000006E-2</v>
      </c>
      <c r="G261" s="47">
        <v>0.22900000000000001</v>
      </c>
      <c r="H261" s="47">
        <v>4.2999999999999997E-2</v>
      </c>
      <c r="I261" s="47">
        <v>-0.85199999999999998</v>
      </c>
      <c r="J261" s="47">
        <v>-0.68400000000000005</v>
      </c>
      <c r="K261" s="47">
        <v>0.376</v>
      </c>
      <c r="L261" s="47">
        <v>-1.5089999999999999</v>
      </c>
      <c r="M261" s="47">
        <v>-2.7E-2</v>
      </c>
      <c r="N261" s="1"/>
      <c r="O261" s="1"/>
      <c r="P261" s="1"/>
      <c r="Q261" s="1"/>
    </row>
    <row r="262" spans="1:17" x14ac:dyDescent="0.2">
      <c r="A262" s="1"/>
      <c r="B262" s="46" t="s">
        <v>2488</v>
      </c>
      <c r="C262" s="2">
        <v>1</v>
      </c>
      <c r="D262" s="47">
        <v>-0.69</v>
      </c>
      <c r="E262" s="47">
        <v>-0.43099999999999999</v>
      </c>
      <c r="F262" s="47">
        <v>-0.25900000000000001</v>
      </c>
      <c r="G262" s="47">
        <v>-0.69199999999999995</v>
      </c>
      <c r="H262" s="47">
        <v>8.7999999999999995E-2</v>
      </c>
      <c r="I262" s="47">
        <v>-0.60399999999999998</v>
      </c>
      <c r="J262" s="47">
        <v>-0.25800000000000001</v>
      </c>
      <c r="K262" s="47">
        <v>0.38400000000000001</v>
      </c>
      <c r="L262" s="47">
        <v>-1.1879999999999999</v>
      </c>
      <c r="M262" s="47">
        <v>0.32500000000000001</v>
      </c>
      <c r="N262" s="1"/>
      <c r="O262" s="1"/>
      <c r="P262" s="1"/>
      <c r="Q262" s="1"/>
    </row>
    <row r="263" spans="1:17" x14ac:dyDescent="0.2">
      <c r="A263" s="1"/>
      <c r="B263" s="46" t="s">
        <v>2489</v>
      </c>
      <c r="C263" s="2">
        <v>1</v>
      </c>
      <c r="D263" s="47">
        <v>-0.55800000000000005</v>
      </c>
      <c r="E263" s="47">
        <v>-0.623</v>
      </c>
      <c r="F263" s="47">
        <v>6.5000000000000002E-2</v>
      </c>
      <c r="G263" s="47">
        <v>0.17499999999999999</v>
      </c>
      <c r="H263" s="47">
        <v>4.9000000000000002E-2</v>
      </c>
      <c r="I263" s="47">
        <v>-0.72</v>
      </c>
      <c r="J263" s="47">
        <v>-0.52600000000000002</v>
      </c>
      <c r="K263" s="47">
        <v>0.377</v>
      </c>
      <c r="L263" s="47">
        <v>-1.3660000000000001</v>
      </c>
      <c r="M263" s="47">
        <v>0.12</v>
      </c>
      <c r="N263" s="1"/>
      <c r="O263" s="1"/>
      <c r="P263" s="1"/>
      <c r="Q263" s="1"/>
    </row>
    <row r="264" spans="1:17" x14ac:dyDescent="0.2">
      <c r="A264" s="1"/>
      <c r="B264" s="46" t="s">
        <v>2490</v>
      </c>
      <c r="C264" s="2">
        <v>1</v>
      </c>
      <c r="D264" s="47">
        <v>-1.0009999999999999</v>
      </c>
      <c r="E264" s="47">
        <v>-0.97</v>
      </c>
      <c r="F264" s="47">
        <v>-3.1E-2</v>
      </c>
      <c r="G264" s="47">
        <v>-8.3000000000000004E-2</v>
      </c>
      <c r="H264" s="47">
        <v>8.1000000000000003E-2</v>
      </c>
      <c r="I264" s="47">
        <v>-1.131</v>
      </c>
      <c r="J264" s="47">
        <v>-0.80900000000000005</v>
      </c>
      <c r="K264" s="47">
        <v>0.38200000000000001</v>
      </c>
      <c r="L264" s="47">
        <v>-1.724</v>
      </c>
      <c r="M264" s="47">
        <v>-0.216</v>
      </c>
      <c r="N264" s="1"/>
      <c r="O264" s="1"/>
      <c r="P264" s="1"/>
      <c r="Q264" s="1"/>
    </row>
    <row r="265" spans="1:17" x14ac:dyDescent="0.2">
      <c r="A265" s="1"/>
      <c r="B265" s="46" t="s">
        <v>2491</v>
      </c>
      <c r="C265" s="2">
        <v>1</v>
      </c>
      <c r="D265" s="47">
        <v>0.55400000000000005</v>
      </c>
      <c r="E265" s="47">
        <v>0.84499999999999997</v>
      </c>
      <c r="F265" s="47">
        <v>-0.28999999999999998</v>
      </c>
      <c r="G265" s="47">
        <v>-0.77800000000000002</v>
      </c>
      <c r="H265" s="47">
        <v>7.6999999999999999E-2</v>
      </c>
      <c r="I265" s="47">
        <v>0.69399999999999995</v>
      </c>
      <c r="J265" s="47">
        <v>0.996</v>
      </c>
      <c r="K265" s="47">
        <v>0.38100000000000001</v>
      </c>
      <c r="L265" s="47">
        <v>9.2999999999999999E-2</v>
      </c>
      <c r="M265" s="47">
        <v>1.5960000000000001</v>
      </c>
      <c r="N265" s="1"/>
      <c r="O265" s="1"/>
      <c r="P265" s="1"/>
      <c r="Q265" s="1"/>
    </row>
    <row r="266" spans="1:17" x14ac:dyDescent="0.2">
      <c r="A266" s="1"/>
      <c r="B266" s="46" t="s">
        <v>2492</v>
      </c>
      <c r="C266" s="2">
        <v>1</v>
      </c>
      <c r="D266" s="47">
        <v>-1E-3</v>
      </c>
      <c r="E266" s="47">
        <v>-0.34799999999999998</v>
      </c>
      <c r="F266" s="47">
        <v>0.34699999999999998</v>
      </c>
      <c r="G266" s="47">
        <v>0.93</v>
      </c>
      <c r="H266" s="47">
        <v>4.4999999999999998E-2</v>
      </c>
      <c r="I266" s="47">
        <v>-0.436</v>
      </c>
      <c r="J266" s="47">
        <v>-0.25900000000000001</v>
      </c>
      <c r="K266" s="47">
        <v>0.376</v>
      </c>
      <c r="L266" s="47">
        <v>-1.089</v>
      </c>
      <c r="M266" s="47">
        <v>0.39400000000000002</v>
      </c>
      <c r="N266" s="1"/>
      <c r="O266" s="1"/>
      <c r="P266" s="1"/>
      <c r="Q266" s="1"/>
    </row>
    <row r="267" spans="1:17" x14ac:dyDescent="0.2">
      <c r="A267" s="1"/>
      <c r="B267" s="46" t="s">
        <v>2493</v>
      </c>
      <c r="C267" s="2">
        <v>1</v>
      </c>
      <c r="D267" s="47">
        <v>-0.30499999999999999</v>
      </c>
      <c r="E267" s="47">
        <v>-5.7000000000000002E-2</v>
      </c>
      <c r="F267" s="47">
        <v>-0.249</v>
      </c>
      <c r="G267" s="47">
        <v>-0.66600000000000004</v>
      </c>
      <c r="H267" s="47">
        <v>6.5000000000000002E-2</v>
      </c>
      <c r="I267" s="47">
        <v>-0.184</v>
      </c>
      <c r="J267" s="47">
        <v>7.0999999999999994E-2</v>
      </c>
      <c r="K267" s="47">
        <v>0.379</v>
      </c>
      <c r="L267" s="47">
        <v>-0.80400000000000005</v>
      </c>
      <c r="M267" s="47">
        <v>0.69099999999999995</v>
      </c>
      <c r="N267" s="1"/>
      <c r="O267" s="1"/>
      <c r="P267" s="1"/>
      <c r="Q267" s="1"/>
    </row>
    <row r="268" spans="1:17" x14ac:dyDescent="0.2">
      <c r="A268" s="1"/>
      <c r="B268" s="46" t="s">
        <v>2494</v>
      </c>
      <c r="C268" s="2">
        <v>1</v>
      </c>
      <c r="D268" s="47">
        <v>-1.0999999999999999E-2</v>
      </c>
      <c r="E268" s="47">
        <v>-0.17299999999999999</v>
      </c>
      <c r="F268" s="47">
        <v>0.16200000000000001</v>
      </c>
      <c r="G268" s="47">
        <v>0.434</v>
      </c>
      <c r="H268" s="47">
        <v>4.3999999999999997E-2</v>
      </c>
      <c r="I268" s="47">
        <v>-0.26</v>
      </c>
      <c r="J268" s="47">
        <v>-8.6999999999999994E-2</v>
      </c>
      <c r="K268" s="47">
        <v>0.376</v>
      </c>
      <c r="L268" s="47">
        <v>-0.91500000000000004</v>
      </c>
      <c r="M268" s="47">
        <v>0.56799999999999995</v>
      </c>
      <c r="N268" s="1"/>
      <c r="O268" s="1"/>
      <c r="P268" s="1"/>
      <c r="Q268" s="1"/>
    </row>
    <row r="269" spans="1:17" x14ac:dyDescent="0.2">
      <c r="A269" s="1"/>
      <c r="B269" s="46" t="s">
        <v>2495</v>
      </c>
      <c r="C269" s="2">
        <v>1</v>
      </c>
      <c r="D269" s="47">
        <v>-0.38100000000000001</v>
      </c>
      <c r="E269" s="47">
        <v>-4.7E-2</v>
      </c>
      <c r="F269" s="47">
        <v>-0.33500000000000002</v>
      </c>
      <c r="G269" s="47">
        <v>-0.89700000000000002</v>
      </c>
      <c r="H269" s="47">
        <v>8.3000000000000004E-2</v>
      </c>
      <c r="I269" s="47">
        <v>-0.21099999999999999</v>
      </c>
      <c r="J269" s="47">
        <v>0.11799999999999999</v>
      </c>
      <c r="K269" s="47">
        <v>0.38300000000000001</v>
      </c>
      <c r="L269" s="47">
        <v>-0.80100000000000005</v>
      </c>
      <c r="M269" s="47">
        <v>0.70799999999999996</v>
      </c>
      <c r="N269" s="1"/>
      <c r="O269" s="1"/>
      <c r="P269" s="1"/>
      <c r="Q269" s="1"/>
    </row>
    <row r="270" spans="1:17" x14ac:dyDescent="0.2">
      <c r="A270" s="1"/>
      <c r="B270" s="46" t="s">
        <v>2496</v>
      </c>
      <c r="C270" s="2">
        <v>1</v>
      </c>
      <c r="D270" s="47">
        <v>-0.86199999999999999</v>
      </c>
      <c r="E270" s="47">
        <v>-0.72299999999999998</v>
      </c>
      <c r="F270" s="47">
        <v>-0.13900000000000001</v>
      </c>
      <c r="G270" s="47">
        <v>-0.373</v>
      </c>
      <c r="H270" s="47">
        <v>0.05</v>
      </c>
      <c r="I270" s="47">
        <v>-0.82199999999999995</v>
      </c>
      <c r="J270" s="47">
        <v>-0.624</v>
      </c>
      <c r="K270" s="47">
        <v>0.377</v>
      </c>
      <c r="L270" s="47">
        <v>-1.466</v>
      </c>
      <c r="M270" s="47">
        <v>0.02</v>
      </c>
      <c r="N270" s="1"/>
      <c r="O270" s="1"/>
      <c r="P270" s="1"/>
      <c r="Q270" s="1"/>
    </row>
    <row r="271" spans="1:17" x14ac:dyDescent="0.2">
      <c r="A271" s="1"/>
      <c r="B271" s="46" t="s">
        <v>2497</v>
      </c>
      <c r="C271" s="2">
        <v>1</v>
      </c>
      <c r="D271" s="47">
        <v>0.83399999999999996</v>
      </c>
      <c r="E271" s="47">
        <v>0.41799999999999998</v>
      </c>
      <c r="F271" s="47">
        <v>0.41499999999999998</v>
      </c>
      <c r="G271" s="47">
        <v>1.113</v>
      </c>
      <c r="H271" s="47">
        <v>9.8000000000000004E-2</v>
      </c>
      <c r="I271" s="47">
        <v>0.22500000000000001</v>
      </c>
      <c r="J271" s="47">
        <v>0.61199999999999999</v>
      </c>
      <c r="K271" s="47">
        <v>0.38600000000000001</v>
      </c>
      <c r="L271" s="47">
        <v>-0.34300000000000003</v>
      </c>
      <c r="M271" s="47">
        <v>1.18</v>
      </c>
      <c r="N271" s="1"/>
      <c r="O271" s="1"/>
      <c r="P271" s="1"/>
      <c r="Q271" s="1"/>
    </row>
    <row r="272" spans="1:17" x14ac:dyDescent="0.2">
      <c r="A272" s="1"/>
      <c r="B272" s="46" t="s">
        <v>2498</v>
      </c>
      <c r="C272" s="2">
        <v>1</v>
      </c>
      <c r="D272" s="47">
        <v>-0.47</v>
      </c>
      <c r="E272" s="47">
        <v>-0.56299999999999994</v>
      </c>
      <c r="F272" s="47">
        <v>9.2999999999999999E-2</v>
      </c>
      <c r="G272" s="47">
        <v>0.248</v>
      </c>
      <c r="H272" s="47">
        <v>9.6000000000000002E-2</v>
      </c>
      <c r="I272" s="47">
        <v>-0.752</v>
      </c>
      <c r="J272" s="47">
        <v>-0.373</v>
      </c>
      <c r="K272" s="47">
        <v>0.38500000000000001</v>
      </c>
      <c r="L272" s="47">
        <v>-1.323</v>
      </c>
      <c r="M272" s="47">
        <v>0.19800000000000001</v>
      </c>
      <c r="N272" s="1"/>
      <c r="O272" s="1"/>
      <c r="P272" s="1"/>
      <c r="Q272" s="1"/>
    </row>
    <row r="273" spans="1:17" x14ac:dyDescent="0.2">
      <c r="A273" s="1"/>
      <c r="B273" s="46" t="s">
        <v>2499</v>
      </c>
      <c r="C273" s="2">
        <v>1</v>
      </c>
      <c r="D273" s="47">
        <v>0.60499999999999998</v>
      </c>
      <c r="E273" s="47">
        <v>0.73199999999999998</v>
      </c>
      <c r="F273" s="47">
        <v>-0.127</v>
      </c>
      <c r="G273" s="47">
        <v>-0.33900000000000002</v>
      </c>
      <c r="H273" s="47">
        <v>6.8000000000000005E-2</v>
      </c>
      <c r="I273" s="47">
        <v>0.59699999999999998</v>
      </c>
      <c r="J273" s="47">
        <v>0.86699999999999999</v>
      </c>
      <c r="K273" s="47">
        <v>0.38</v>
      </c>
      <c r="L273" s="47">
        <v>-1.7000000000000001E-2</v>
      </c>
      <c r="M273" s="47">
        <v>1.4810000000000001</v>
      </c>
      <c r="N273" s="1"/>
      <c r="O273" s="1"/>
      <c r="P273" s="1"/>
      <c r="Q273" s="1"/>
    </row>
    <row r="274" spans="1:17" x14ac:dyDescent="0.2">
      <c r="A274" s="1"/>
      <c r="B274" s="46" t="s">
        <v>2500</v>
      </c>
      <c r="C274" s="2">
        <v>1</v>
      </c>
      <c r="D274" s="47">
        <v>-0.59599999999999997</v>
      </c>
      <c r="E274" s="47">
        <v>-0.54400000000000004</v>
      </c>
      <c r="F274" s="47">
        <v>-5.2999999999999999E-2</v>
      </c>
      <c r="G274" s="47">
        <v>-0.14099999999999999</v>
      </c>
      <c r="H274" s="47">
        <v>4.2999999999999997E-2</v>
      </c>
      <c r="I274" s="47">
        <v>-0.629</v>
      </c>
      <c r="J274" s="47">
        <v>-0.45800000000000002</v>
      </c>
      <c r="K274" s="47">
        <v>0.376</v>
      </c>
      <c r="L274" s="47">
        <v>-1.2849999999999999</v>
      </c>
      <c r="M274" s="47">
        <v>0.19800000000000001</v>
      </c>
      <c r="N274" s="1"/>
      <c r="O274" s="1"/>
      <c r="P274" s="1"/>
      <c r="Q274" s="1"/>
    </row>
    <row r="275" spans="1:17" x14ac:dyDescent="0.2">
      <c r="A275" s="1"/>
      <c r="B275" s="46" t="s">
        <v>2501</v>
      </c>
      <c r="C275" s="2">
        <v>1</v>
      </c>
      <c r="D275" s="47">
        <v>-0.56100000000000005</v>
      </c>
      <c r="E275" s="47">
        <v>-4.8000000000000001E-2</v>
      </c>
      <c r="F275" s="47">
        <v>-0.51400000000000001</v>
      </c>
      <c r="G275" s="47">
        <v>-1.375</v>
      </c>
      <c r="H275" s="47">
        <v>6.5000000000000002E-2</v>
      </c>
      <c r="I275" s="47">
        <v>-0.17599999999999999</v>
      </c>
      <c r="J275" s="47">
        <v>0.08</v>
      </c>
      <c r="K275" s="47">
        <v>0.379</v>
      </c>
      <c r="L275" s="47">
        <v>-0.79600000000000004</v>
      </c>
      <c r="M275" s="47">
        <v>0.7</v>
      </c>
      <c r="N275" s="1"/>
      <c r="O275" s="1"/>
      <c r="P275" s="1"/>
      <c r="Q275" s="1"/>
    </row>
    <row r="276" spans="1:17" x14ac:dyDescent="0.2">
      <c r="A276" s="1"/>
      <c r="B276" s="46" t="s">
        <v>2502</v>
      </c>
      <c r="C276" s="2">
        <v>1</v>
      </c>
      <c r="D276" s="47">
        <v>1.99</v>
      </c>
      <c r="E276" s="47">
        <v>1.8460000000000001</v>
      </c>
      <c r="F276" s="47">
        <v>0.14399999999999999</v>
      </c>
      <c r="G276" s="47">
        <v>0.38500000000000001</v>
      </c>
      <c r="H276" s="47">
        <v>0.123</v>
      </c>
      <c r="I276" s="47">
        <v>1.603</v>
      </c>
      <c r="J276" s="47">
        <v>2.09</v>
      </c>
      <c r="K276" s="47">
        <v>0.39300000000000002</v>
      </c>
      <c r="L276" s="47">
        <v>1.07</v>
      </c>
      <c r="M276" s="47">
        <v>2.6219999999999999</v>
      </c>
      <c r="N276" s="1"/>
      <c r="O276" s="1"/>
      <c r="P276" s="1"/>
      <c r="Q276" s="1"/>
    </row>
    <row r="277" spans="1:17" x14ac:dyDescent="0.2">
      <c r="A277" s="1"/>
      <c r="B277" s="46" t="s">
        <v>2503</v>
      </c>
      <c r="C277" s="2">
        <v>1</v>
      </c>
      <c r="D277" s="47">
        <v>-0.95599999999999996</v>
      </c>
      <c r="E277" s="47">
        <v>-0.67600000000000005</v>
      </c>
      <c r="F277" s="47">
        <v>-0.28000000000000003</v>
      </c>
      <c r="G277" s="47">
        <v>-0.751</v>
      </c>
      <c r="H277" s="47">
        <v>0.08</v>
      </c>
      <c r="I277" s="47">
        <v>-0.83399999999999996</v>
      </c>
      <c r="J277" s="47">
        <v>-0.51800000000000002</v>
      </c>
      <c r="K277" s="47">
        <v>0.38200000000000001</v>
      </c>
      <c r="L277" s="47">
        <v>-1.429</v>
      </c>
      <c r="M277" s="47">
        <v>7.6999999999999999E-2</v>
      </c>
      <c r="N277" s="1"/>
      <c r="O277" s="1"/>
      <c r="P277" s="1"/>
      <c r="Q277" s="1"/>
    </row>
    <row r="278" spans="1:17" x14ac:dyDescent="0.2">
      <c r="A278" s="1"/>
      <c r="B278" s="46" t="s">
        <v>2504</v>
      </c>
      <c r="C278" s="2">
        <v>1</v>
      </c>
      <c r="D278" s="47">
        <v>-0.87</v>
      </c>
      <c r="E278" s="47">
        <v>-0.67500000000000004</v>
      </c>
      <c r="F278" s="47">
        <v>-0.19500000000000001</v>
      </c>
      <c r="G278" s="47">
        <v>-0.52200000000000002</v>
      </c>
      <c r="H278" s="47">
        <v>4.1000000000000002E-2</v>
      </c>
      <c r="I278" s="47">
        <v>-0.75600000000000001</v>
      </c>
      <c r="J278" s="47">
        <v>-0.59299999999999997</v>
      </c>
      <c r="K278" s="47">
        <v>0.376</v>
      </c>
      <c r="L278" s="47">
        <v>-1.4159999999999999</v>
      </c>
      <c r="M278" s="47">
        <v>6.6000000000000003E-2</v>
      </c>
      <c r="N278" s="1"/>
      <c r="O278" s="1"/>
      <c r="P278" s="1"/>
      <c r="Q278" s="1"/>
    </row>
    <row r="279" spans="1:17" x14ac:dyDescent="0.2">
      <c r="A279" s="1"/>
      <c r="B279" s="46" t="s">
        <v>2505</v>
      </c>
      <c r="C279" s="2">
        <v>1</v>
      </c>
      <c r="D279" s="47">
        <v>-0.89700000000000002</v>
      </c>
      <c r="E279" s="47">
        <v>-0.90100000000000002</v>
      </c>
      <c r="F279" s="47">
        <v>3.0000000000000001E-3</v>
      </c>
      <c r="G279" s="47">
        <v>8.9999999999999993E-3</v>
      </c>
      <c r="H279" s="47">
        <v>4.8000000000000001E-2</v>
      </c>
      <c r="I279" s="47">
        <v>-0.996</v>
      </c>
      <c r="J279" s="47">
        <v>-0.80500000000000005</v>
      </c>
      <c r="K279" s="47">
        <v>0.376</v>
      </c>
      <c r="L279" s="47">
        <v>-1.643</v>
      </c>
      <c r="M279" s="47">
        <v>-0.158</v>
      </c>
      <c r="N279" s="1"/>
      <c r="O279" s="1"/>
      <c r="P279" s="1"/>
      <c r="Q279" s="1"/>
    </row>
    <row r="280" spans="1:17" x14ac:dyDescent="0.2">
      <c r="A280" s="1"/>
      <c r="B280" s="46" t="s">
        <v>2506</v>
      </c>
      <c r="C280" s="2">
        <v>1</v>
      </c>
      <c r="D280" s="47">
        <v>6.6000000000000003E-2</v>
      </c>
      <c r="E280" s="47">
        <v>0.40699999999999997</v>
      </c>
      <c r="F280" s="47">
        <v>-0.34200000000000003</v>
      </c>
      <c r="G280" s="47">
        <v>-0.91500000000000004</v>
      </c>
      <c r="H280" s="47">
        <v>0.113</v>
      </c>
      <c r="I280" s="47">
        <v>0.184</v>
      </c>
      <c r="J280" s="47">
        <v>0.63100000000000001</v>
      </c>
      <c r="K280" s="47">
        <v>0.39</v>
      </c>
      <c r="L280" s="47">
        <v>-0.36199999999999999</v>
      </c>
      <c r="M280" s="47">
        <v>1.177</v>
      </c>
      <c r="N280" s="1"/>
      <c r="O280" s="1"/>
      <c r="P280" s="1"/>
      <c r="Q280" s="1"/>
    </row>
    <row r="281" spans="1:17" x14ac:dyDescent="0.2">
      <c r="A281" s="1"/>
      <c r="B281" s="46" t="s">
        <v>2507</v>
      </c>
      <c r="C281" s="2">
        <v>1</v>
      </c>
      <c r="D281" s="47">
        <v>1.637</v>
      </c>
      <c r="E281" s="47">
        <v>1.909</v>
      </c>
      <c r="F281" s="47">
        <v>-0.27200000000000002</v>
      </c>
      <c r="G281" s="47">
        <v>-0.72899999999999998</v>
      </c>
      <c r="H281" s="47">
        <v>9.6000000000000002E-2</v>
      </c>
      <c r="I281" s="47">
        <v>1.72</v>
      </c>
      <c r="J281" s="47">
        <v>2.0979999999999999</v>
      </c>
      <c r="K281" s="47">
        <v>0.38500000000000001</v>
      </c>
      <c r="L281" s="47">
        <v>1.149</v>
      </c>
      <c r="M281" s="47">
        <v>2.669</v>
      </c>
      <c r="N281" s="1"/>
      <c r="O281" s="1"/>
      <c r="P281" s="1"/>
      <c r="Q281" s="1"/>
    </row>
    <row r="282" spans="1:17" x14ac:dyDescent="0.2">
      <c r="A282" s="1"/>
      <c r="B282" s="46" t="s">
        <v>2508</v>
      </c>
      <c r="C282" s="2">
        <v>1</v>
      </c>
      <c r="D282" s="47">
        <v>-0.46100000000000002</v>
      </c>
      <c r="E282" s="47">
        <v>2E-3</v>
      </c>
      <c r="F282" s="47">
        <v>-0.46300000000000002</v>
      </c>
      <c r="G282" s="47">
        <v>-1.2410000000000001</v>
      </c>
      <c r="H282" s="47">
        <v>6.5000000000000002E-2</v>
      </c>
      <c r="I282" s="47">
        <v>-0.126</v>
      </c>
      <c r="J282" s="47">
        <v>0.13</v>
      </c>
      <c r="K282" s="47">
        <v>0.379</v>
      </c>
      <c r="L282" s="47">
        <v>-0.745</v>
      </c>
      <c r="M282" s="47">
        <v>0.75</v>
      </c>
      <c r="N282" s="1"/>
      <c r="O282" s="1"/>
      <c r="P282" s="1"/>
      <c r="Q282" s="1"/>
    </row>
    <row r="283" spans="1:17" x14ac:dyDescent="0.2">
      <c r="A283" s="1"/>
      <c r="B283" s="46" t="s">
        <v>2509</v>
      </c>
      <c r="C283" s="2">
        <v>1</v>
      </c>
      <c r="D283" s="47">
        <v>-0.96299999999999997</v>
      </c>
      <c r="E283" s="47">
        <v>-1.034</v>
      </c>
      <c r="F283" s="47">
        <v>7.0999999999999994E-2</v>
      </c>
      <c r="G283" s="47">
        <v>0.19</v>
      </c>
      <c r="H283" s="47">
        <v>5.3999999999999999E-2</v>
      </c>
      <c r="I283" s="47">
        <v>-1.141</v>
      </c>
      <c r="J283" s="47">
        <v>-0.92700000000000005</v>
      </c>
      <c r="K283" s="47">
        <v>0.377</v>
      </c>
      <c r="L283" s="47">
        <v>-1.778</v>
      </c>
      <c r="M283" s="47">
        <v>-0.28999999999999998</v>
      </c>
      <c r="N283" s="1"/>
      <c r="O283" s="1"/>
      <c r="P283" s="1"/>
      <c r="Q283" s="1"/>
    </row>
    <row r="284" spans="1:17" x14ac:dyDescent="0.2">
      <c r="A284" s="1"/>
      <c r="B284" s="46" t="s">
        <v>2510</v>
      </c>
      <c r="C284" s="2">
        <v>1</v>
      </c>
      <c r="D284" s="47">
        <v>1.865</v>
      </c>
      <c r="E284" s="47">
        <v>1.7370000000000001</v>
      </c>
      <c r="F284" s="47">
        <v>0.128</v>
      </c>
      <c r="G284" s="47">
        <v>0.34399999999999997</v>
      </c>
      <c r="H284" s="47">
        <v>7.6999999999999999E-2</v>
      </c>
      <c r="I284" s="47">
        <v>1.585</v>
      </c>
      <c r="J284" s="47">
        <v>1.889</v>
      </c>
      <c r="K284" s="47">
        <v>0.38100000000000001</v>
      </c>
      <c r="L284" s="47">
        <v>0.98499999999999999</v>
      </c>
      <c r="M284" s="47">
        <v>2.4889999999999999</v>
      </c>
      <c r="N284" s="1"/>
      <c r="O284" s="1"/>
      <c r="P284" s="1"/>
      <c r="Q284" s="1"/>
    </row>
    <row r="285" spans="1:17" x14ac:dyDescent="0.2">
      <c r="A285" s="1"/>
      <c r="B285" s="46" t="s">
        <v>2511</v>
      </c>
      <c r="C285" s="2">
        <v>1</v>
      </c>
      <c r="D285" s="47">
        <v>-0.87</v>
      </c>
      <c r="E285" s="47">
        <v>-1.006</v>
      </c>
      <c r="F285" s="47">
        <v>0.13700000000000001</v>
      </c>
      <c r="G285" s="47">
        <v>0.36699999999999999</v>
      </c>
      <c r="H285" s="47">
        <v>5.1999999999999998E-2</v>
      </c>
      <c r="I285" s="47">
        <v>-1.109</v>
      </c>
      <c r="J285" s="47">
        <v>-0.90400000000000003</v>
      </c>
      <c r="K285" s="47">
        <v>0.377</v>
      </c>
      <c r="L285" s="47">
        <v>-1.75</v>
      </c>
      <c r="M285" s="47">
        <v>-0.26300000000000001</v>
      </c>
      <c r="N285" s="1"/>
      <c r="O285" s="1"/>
      <c r="P285" s="1"/>
      <c r="Q285" s="1"/>
    </row>
    <row r="286" spans="1:17" x14ac:dyDescent="0.2">
      <c r="A286" s="1"/>
      <c r="B286" s="46" t="s">
        <v>2512</v>
      </c>
      <c r="C286" s="2">
        <v>1</v>
      </c>
      <c r="D286" s="47">
        <v>-0.81399999999999995</v>
      </c>
      <c r="E286" s="47">
        <v>-0.251</v>
      </c>
      <c r="F286" s="47">
        <v>-0.56299999999999994</v>
      </c>
      <c r="G286" s="47">
        <v>-1.508</v>
      </c>
      <c r="H286" s="47">
        <v>5.3999999999999999E-2</v>
      </c>
      <c r="I286" s="47">
        <v>-0.35799999999999998</v>
      </c>
      <c r="J286" s="47">
        <v>-0.14399999999999999</v>
      </c>
      <c r="K286" s="47">
        <v>0.377</v>
      </c>
      <c r="L286" s="47">
        <v>-0.996</v>
      </c>
      <c r="M286" s="47">
        <v>0.49299999999999999</v>
      </c>
      <c r="N286" s="1"/>
      <c r="O286" s="1"/>
      <c r="P286" s="1"/>
      <c r="Q286" s="1"/>
    </row>
    <row r="287" spans="1:17" x14ac:dyDescent="0.2">
      <c r="A287" s="1"/>
      <c r="B287" s="46" t="s">
        <v>2513</v>
      </c>
      <c r="C287" s="2">
        <v>1</v>
      </c>
      <c r="D287" s="47">
        <v>0.59799999999999998</v>
      </c>
      <c r="E287" s="47">
        <v>0.84499999999999997</v>
      </c>
      <c r="F287" s="47">
        <v>-0.247</v>
      </c>
      <c r="G287" s="47">
        <v>-0.66100000000000003</v>
      </c>
      <c r="H287" s="47">
        <v>7.1999999999999995E-2</v>
      </c>
      <c r="I287" s="47">
        <v>0.70299999999999996</v>
      </c>
      <c r="J287" s="47">
        <v>0.98799999999999999</v>
      </c>
      <c r="K287" s="47">
        <v>0.38</v>
      </c>
      <c r="L287" s="47">
        <v>9.5000000000000001E-2</v>
      </c>
      <c r="M287" s="47">
        <v>1.595</v>
      </c>
      <c r="N287" s="1"/>
      <c r="O287" s="1"/>
      <c r="P287" s="1"/>
      <c r="Q287" s="1"/>
    </row>
    <row r="288" spans="1:17" x14ac:dyDescent="0.2">
      <c r="A288" s="1"/>
      <c r="B288" s="46" t="s">
        <v>2514</v>
      </c>
      <c r="C288" s="2">
        <v>1</v>
      </c>
      <c r="D288" s="47">
        <v>0.221</v>
      </c>
      <c r="E288" s="47">
        <v>0.188</v>
      </c>
      <c r="F288" s="47">
        <v>3.3000000000000002E-2</v>
      </c>
      <c r="G288" s="47">
        <v>8.7999999999999995E-2</v>
      </c>
      <c r="H288" s="47">
        <v>6.7000000000000004E-2</v>
      </c>
      <c r="I288" s="47">
        <v>5.6000000000000001E-2</v>
      </c>
      <c r="J288" s="47">
        <v>0.32</v>
      </c>
      <c r="K288" s="47">
        <v>0.379</v>
      </c>
      <c r="L288" s="47">
        <v>-0.56000000000000005</v>
      </c>
      <c r="M288" s="47">
        <v>0.93600000000000005</v>
      </c>
      <c r="N288" s="1"/>
      <c r="O288" s="1"/>
      <c r="P288" s="1"/>
      <c r="Q288" s="1"/>
    </row>
    <row r="289" spans="1:17" x14ac:dyDescent="0.2">
      <c r="A289" s="1"/>
      <c r="B289" s="46" t="s">
        <v>2515</v>
      </c>
      <c r="C289" s="2">
        <v>1</v>
      </c>
      <c r="D289" s="47">
        <v>-0.96299999999999997</v>
      </c>
      <c r="E289" s="47">
        <v>-1.0089999999999999</v>
      </c>
      <c r="F289" s="47">
        <v>4.5999999999999999E-2</v>
      </c>
      <c r="G289" s="47">
        <v>0.123</v>
      </c>
      <c r="H289" s="47">
        <v>6.7000000000000004E-2</v>
      </c>
      <c r="I289" s="47">
        <v>-1.141</v>
      </c>
      <c r="J289" s="47">
        <v>-0.877</v>
      </c>
      <c r="K289" s="47">
        <v>0.379</v>
      </c>
      <c r="L289" s="47">
        <v>-1.7569999999999999</v>
      </c>
      <c r="M289" s="47">
        <v>-0.26100000000000001</v>
      </c>
      <c r="N289" s="1"/>
      <c r="O289" s="1"/>
      <c r="P289" s="1"/>
      <c r="Q289" s="1"/>
    </row>
    <row r="290" spans="1:17" x14ac:dyDescent="0.2">
      <c r="A290" s="1"/>
      <c r="B290" s="46" t="s">
        <v>2516</v>
      </c>
      <c r="C290" s="2">
        <v>1</v>
      </c>
      <c r="D290" s="47">
        <v>-1.1080000000000001</v>
      </c>
      <c r="E290" s="47">
        <v>-0.98899999999999999</v>
      </c>
      <c r="F290" s="47">
        <v>-0.12</v>
      </c>
      <c r="G290" s="47">
        <v>-0.32100000000000001</v>
      </c>
      <c r="H290" s="47">
        <v>6.5000000000000002E-2</v>
      </c>
      <c r="I290" s="47">
        <v>-1.117</v>
      </c>
      <c r="J290" s="47">
        <v>-0.86099999999999999</v>
      </c>
      <c r="K290" s="47">
        <v>0.379</v>
      </c>
      <c r="L290" s="47">
        <v>-1.736</v>
      </c>
      <c r="M290" s="47">
        <v>-0.24099999999999999</v>
      </c>
      <c r="N290" s="1"/>
      <c r="O290" s="1"/>
      <c r="P290" s="1"/>
      <c r="Q290" s="1"/>
    </row>
    <row r="291" spans="1:17" x14ac:dyDescent="0.2">
      <c r="A291" s="1"/>
      <c r="B291" s="46" t="s">
        <v>2517</v>
      </c>
      <c r="C291" s="2">
        <v>1</v>
      </c>
      <c r="D291" s="47">
        <v>-0.14399999999999999</v>
      </c>
      <c r="E291" s="47">
        <v>0.183</v>
      </c>
      <c r="F291" s="47">
        <v>-0.32600000000000001</v>
      </c>
      <c r="G291" s="47">
        <v>-0.874</v>
      </c>
      <c r="H291" s="47">
        <v>9.2999999999999999E-2</v>
      </c>
      <c r="I291" s="47">
        <v>0</v>
      </c>
      <c r="J291" s="47">
        <v>0.36599999999999999</v>
      </c>
      <c r="K291" s="47">
        <v>0.38500000000000001</v>
      </c>
      <c r="L291" s="47">
        <v>-0.57599999999999996</v>
      </c>
      <c r="M291" s="47">
        <v>0.94199999999999995</v>
      </c>
      <c r="N291" s="1"/>
      <c r="O291" s="1"/>
      <c r="P291" s="1"/>
      <c r="Q291" s="1"/>
    </row>
    <row r="292" spans="1:17" x14ac:dyDescent="0.2">
      <c r="A292" s="1"/>
      <c r="B292" s="46" t="s">
        <v>2518</v>
      </c>
      <c r="C292" s="2">
        <v>1</v>
      </c>
      <c r="D292" s="47">
        <v>0.20599999999999999</v>
      </c>
      <c r="E292" s="47">
        <v>0.26400000000000001</v>
      </c>
      <c r="F292" s="47">
        <v>-5.8000000000000003E-2</v>
      </c>
      <c r="G292" s="47">
        <v>-0.154</v>
      </c>
      <c r="H292" s="47">
        <v>4.2999999999999997E-2</v>
      </c>
      <c r="I292" s="47">
        <v>0.17899999999999999</v>
      </c>
      <c r="J292" s="47">
        <v>0.34799999999999998</v>
      </c>
      <c r="K292" s="47">
        <v>0.376</v>
      </c>
      <c r="L292" s="47">
        <v>-0.47799999999999998</v>
      </c>
      <c r="M292" s="47">
        <v>1.0049999999999999</v>
      </c>
      <c r="N292" s="1"/>
      <c r="O292" s="1"/>
      <c r="P292" s="1"/>
      <c r="Q292" s="1"/>
    </row>
    <row r="293" spans="1:17" x14ac:dyDescent="0.2">
      <c r="A293" s="1"/>
      <c r="B293" s="46" t="s">
        <v>2519</v>
      </c>
      <c r="C293" s="2">
        <v>1</v>
      </c>
      <c r="D293" s="47">
        <v>0.90600000000000003</v>
      </c>
      <c r="E293" s="47">
        <v>0.85799999999999998</v>
      </c>
      <c r="F293" s="47">
        <v>4.8000000000000001E-2</v>
      </c>
      <c r="G293" s="47">
        <v>0.129</v>
      </c>
      <c r="H293" s="47">
        <v>5.0999999999999997E-2</v>
      </c>
      <c r="I293" s="47">
        <v>0.75900000000000001</v>
      </c>
      <c r="J293" s="47">
        <v>0.95799999999999996</v>
      </c>
      <c r="K293" s="47">
        <v>0.377</v>
      </c>
      <c r="L293" s="47">
        <v>0.115</v>
      </c>
      <c r="M293" s="47">
        <v>1.601</v>
      </c>
      <c r="N293" s="1"/>
      <c r="O293" s="1"/>
      <c r="P293" s="1"/>
      <c r="Q293" s="1"/>
    </row>
    <row r="294" spans="1:17" x14ac:dyDescent="0.2">
      <c r="A294" s="1"/>
      <c r="B294" s="46" t="s">
        <v>2520</v>
      </c>
      <c r="C294" s="2">
        <v>1</v>
      </c>
      <c r="D294" s="47">
        <v>-0.94199999999999995</v>
      </c>
      <c r="E294" s="47">
        <v>-0.42499999999999999</v>
      </c>
      <c r="F294" s="47">
        <v>-0.51800000000000002</v>
      </c>
      <c r="G294" s="47">
        <v>-1.387</v>
      </c>
      <c r="H294" s="47">
        <v>5.1999999999999998E-2</v>
      </c>
      <c r="I294" s="47">
        <v>-0.52600000000000002</v>
      </c>
      <c r="J294" s="47">
        <v>-0.32300000000000001</v>
      </c>
      <c r="K294" s="47">
        <v>0.377</v>
      </c>
      <c r="L294" s="47">
        <v>-1.1679999999999999</v>
      </c>
      <c r="M294" s="47">
        <v>0.31900000000000001</v>
      </c>
      <c r="N294" s="1"/>
      <c r="O294" s="1"/>
      <c r="P294" s="1"/>
      <c r="Q294" s="1"/>
    </row>
    <row r="295" spans="1:17" x14ac:dyDescent="0.2">
      <c r="A295" s="1"/>
      <c r="B295" s="46" t="s">
        <v>2521</v>
      </c>
      <c r="C295" s="2">
        <v>1</v>
      </c>
      <c r="D295" s="47">
        <v>0.66300000000000003</v>
      </c>
      <c r="E295" s="47">
        <v>0.93799999999999994</v>
      </c>
      <c r="F295" s="47">
        <v>-0.27500000000000002</v>
      </c>
      <c r="G295" s="47">
        <v>-0.73699999999999999</v>
      </c>
      <c r="H295" s="47">
        <v>5.2999999999999999E-2</v>
      </c>
      <c r="I295" s="47">
        <v>0.83399999999999996</v>
      </c>
      <c r="J295" s="47">
        <v>1.042</v>
      </c>
      <c r="K295" s="47">
        <v>0.377</v>
      </c>
      <c r="L295" s="47">
        <v>0.19400000000000001</v>
      </c>
      <c r="M295" s="47">
        <v>1.6819999999999999</v>
      </c>
      <c r="N295" s="1"/>
      <c r="O295" s="1"/>
      <c r="P295" s="1"/>
      <c r="Q295" s="1"/>
    </row>
    <row r="296" spans="1:17" x14ac:dyDescent="0.2">
      <c r="A296" s="1"/>
      <c r="B296" s="46" t="s">
        <v>2522</v>
      </c>
      <c r="C296" s="2">
        <v>1</v>
      </c>
      <c r="D296" s="47">
        <v>1.0589999999999999</v>
      </c>
      <c r="E296" s="47">
        <v>1.2589999999999999</v>
      </c>
      <c r="F296" s="47">
        <v>-0.20100000000000001</v>
      </c>
      <c r="G296" s="47">
        <v>-0.53800000000000003</v>
      </c>
      <c r="H296" s="47">
        <v>6.6000000000000003E-2</v>
      </c>
      <c r="I296" s="47">
        <v>1.1299999999999999</v>
      </c>
      <c r="J296" s="47">
        <v>1.389</v>
      </c>
      <c r="K296" s="47">
        <v>0.379</v>
      </c>
      <c r="L296" s="47">
        <v>0.51200000000000001</v>
      </c>
      <c r="M296" s="47">
        <v>2.0070000000000001</v>
      </c>
      <c r="N296" s="1"/>
      <c r="O296" s="1"/>
      <c r="P296" s="1"/>
      <c r="Q296" s="1"/>
    </row>
    <row r="297" spans="1:17" x14ac:dyDescent="0.2">
      <c r="A297" s="1"/>
      <c r="B297" s="46" t="s">
        <v>2523</v>
      </c>
      <c r="C297" s="2">
        <v>1</v>
      </c>
      <c r="D297" s="47">
        <v>-0.47799999999999998</v>
      </c>
      <c r="E297" s="47">
        <v>-0.19600000000000001</v>
      </c>
      <c r="F297" s="47">
        <v>-0.28199999999999997</v>
      </c>
      <c r="G297" s="47">
        <v>-0.75600000000000001</v>
      </c>
      <c r="H297" s="47">
        <v>0.04</v>
      </c>
      <c r="I297" s="47">
        <v>-0.27500000000000002</v>
      </c>
      <c r="J297" s="47">
        <v>-0.11700000000000001</v>
      </c>
      <c r="K297" s="47">
        <v>0.375</v>
      </c>
      <c r="L297" s="47">
        <v>-0.93700000000000006</v>
      </c>
      <c r="M297" s="47">
        <v>0.54500000000000004</v>
      </c>
      <c r="N297" s="1"/>
      <c r="O297" s="1"/>
      <c r="P297" s="1"/>
      <c r="Q297" s="1"/>
    </row>
    <row r="298" spans="1:17" x14ac:dyDescent="0.2">
      <c r="A298" s="1"/>
      <c r="B298" s="46" t="s">
        <v>2524</v>
      </c>
      <c r="C298" s="2">
        <v>1</v>
      </c>
      <c r="D298" s="47">
        <v>0.42499999999999999</v>
      </c>
      <c r="E298" s="47">
        <v>-0.28399999999999997</v>
      </c>
      <c r="F298" s="47">
        <v>0.70899999999999996</v>
      </c>
      <c r="G298" s="47">
        <v>1.899</v>
      </c>
      <c r="H298" s="47">
        <v>6.3E-2</v>
      </c>
      <c r="I298" s="47">
        <v>-0.40899999999999997</v>
      </c>
      <c r="J298" s="47">
        <v>-0.159</v>
      </c>
      <c r="K298" s="47">
        <v>0.379</v>
      </c>
      <c r="L298" s="47">
        <v>-1.0309999999999999</v>
      </c>
      <c r="M298" s="47">
        <v>0.46300000000000002</v>
      </c>
      <c r="N298" s="1"/>
      <c r="O298" s="1"/>
      <c r="P298" s="1"/>
      <c r="Q298" s="1"/>
    </row>
    <row r="299" spans="1:17" x14ac:dyDescent="0.2">
      <c r="A299" s="1"/>
      <c r="B299" s="46" t="s">
        <v>2525</v>
      </c>
      <c r="C299" s="2">
        <v>1</v>
      </c>
      <c r="D299" s="47">
        <v>-0.108</v>
      </c>
      <c r="E299" s="47">
        <v>4.7E-2</v>
      </c>
      <c r="F299" s="47">
        <v>-0.155</v>
      </c>
      <c r="G299" s="47">
        <v>-0.41499999999999998</v>
      </c>
      <c r="H299" s="47">
        <v>7.0000000000000007E-2</v>
      </c>
      <c r="I299" s="47">
        <v>-9.1999999999999998E-2</v>
      </c>
      <c r="J299" s="47">
        <v>0.186</v>
      </c>
      <c r="K299" s="47">
        <v>0.38</v>
      </c>
      <c r="L299" s="47">
        <v>-0.70299999999999996</v>
      </c>
      <c r="M299" s="47">
        <v>0.79600000000000004</v>
      </c>
      <c r="N299" s="1"/>
      <c r="O299" s="1"/>
      <c r="P299" s="1"/>
      <c r="Q299" s="1"/>
    </row>
    <row r="300" spans="1:17" x14ac:dyDescent="0.2">
      <c r="A300" s="1"/>
      <c r="B300" s="46" t="s">
        <v>2526</v>
      </c>
      <c r="C300" s="2">
        <v>1</v>
      </c>
      <c r="D300" s="47">
        <v>-0.42</v>
      </c>
      <c r="E300" s="47">
        <v>-0.81399999999999995</v>
      </c>
      <c r="F300" s="47">
        <v>0.39400000000000002</v>
      </c>
      <c r="G300" s="47">
        <v>1.0549999999999999</v>
      </c>
      <c r="H300" s="47">
        <v>4.3999999999999997E-2</v>
      </c>
      <c r="I300" s="47">
        <v>-0.90200000000000002</v>
      </c>
      <c r="J300" s="47">
        <v>-0.72699999999999998</v>
      </c>
      <c r="K300" s="47">
        <v>0.376</v>
      </c>
      <c r="L300" s="47">
        <v>-1.556</v>
      </c>
      <c r="M300" s="47">
        <v>-7.2999999999999995E-2</v>
      </c>
      <c r="N300" s="1"/>
      <c r="O300" s="1"/>
      <c r="P300" s="1"/>
      <c r="Q300" s="1"/>
    </row>
    <row r="301" spans="1:17" x14ac:dyDescent="0.2">
      <c r="A301" s="1"/>
      <c r="B301" s="46" t="s">
        <v>2527</v>
      </c>
      <c r="C301" s="2">
        <v>1</v>
      </c>
      <c r="D301" s="47">
        <v>0.63900000000000001</v>
      </c>
      <c r="E301" s="47">
        <v>0.28599999999999998</v>
      </c>
      <c r="F301" s="47">
        <v>0.35199999999999998</v>
      </c>
      <c r="G301" s="47">
        <v>0.94399999999999995</v>
      </c>
      <c r="H301" s="47">
        <v>8.3000000000000004E-2</v>
      </c>
      <c r="I301" s="47">
        <v>0.122</v>
      </c>
      <c r="J301" s="47">
        <v>0.45100000000000001</v>
      </c>
      <c r="K301" s="47">
        <v>0.38300000000000001</v>
      </c>
      <c r="L301" s="47">
        <v>-0.46800000000000003</v>
      </c>
      <c r="M301" s="47">
        <v>1.0409999999999999</v>
      </c>
      <c r="N301" s="1"/>
      <c r="O301" s="1"/>
      <c r="P301" s="1"/>
      <c r="Q301" s="1"/>
    </row>
    <row r="302" spans="1:17" x14ac:dyDescent="0.2">
      <c r="A302" s="1"/>
      <c r="B302" s="46" t="s">
        <v>2528</v>
      </c>
      <c r="C302" s="2">
        <v>1</v>
      </c>
      <c r="D302" s="47">
        <v>0.19</v>
      </c>
      <c r="E302" s="47">
        <v>0.22800000000000001</v>
      </c>
      <c r="F302" s="47">
        <v>-3.6999999999999998E-2</v>
      </c>
      <c r="G302" s="47">
        <v>-0.1</v>
      </c>
      <c r="H302" s="47">
        <v>5.5E-2</v>
      </c>
      <c r="I302" s="47">
        <v>0.12</v>
      </c>
      <c r="J302" s="47">
        <v>0.33500000000000002</v>
      </c>
      <c r="K302" s="47">
        <v>0.377</v>
      </c>
      <c r="L302" s="47">
        <v>-0.51700000000000002</v>
      </c>
      <c r="M302" s="47">
        <v>0.97199999999999998</v>
      </c>
      <c r="N302" s="1"/>
      <c r="O302" s="1"/>
      <c r="P302" s="1"/>
      <c r="Q302" s="1"/>
    </row>
    <row r="303" spans="1:17" x14ac:dyDescent="0.2">
      <c r="A303" s="1"/>
      <c r="B303" s="46" t="s">
        <v>2529</v>
      </c>
      <c r="C303" s="2">
        <v>1</v>
      </c>
      <c r="D303" s="47">
        <v>1.45</v>
      </c>
      <c r="E303" s="47">
        <v>0.89600000000000002</v>
      </c>
      <c r="F303" s="47">
        <v>0.55400000000000005</v>
      </c>
      <c r="G303" s="47">
        <v>1.484</v>
      </c>
      <c r="H303" s="47">
        <v>6.7000000000000004E-2</v>
      </c>
      <c r="I303" s="47">
        <v>0.76400000000000001</v>
      </c>
      <c r="J303" s="47">
        <v>1.028</v>
      </c>
      <c r="K303" s="47">
        <v>0.379</v>
      </c>
      <c r="L303" s="47">
        <v>0.14799999999999999</v>
      </c>
      <c r="M303" s="47">
        <v>1.6439999999999999</v>
      </c>
      <c r="N303" s="1"/>
      <c r="O303" s="1"/>
      <c r="P303" s="1"/>
      <c r="Q303" s="1"/>
    </row>
    <row r="304" spans="1:17" x14ac:dyDescent="0.2">
      <c r="A304" s="1"/>
      <c r="B304" s="46" t="s">
        <v>2530</v>
      </c>
      <c r="C304" s="2">
        <v>1</v>
      </c>
      <c r="D304" s="47">
        <v>-0.125</v>
      </c>
      <c r="E304" s="47">
        <v>-0.54800000000000004</v>
      </c>
      <c r="F304" s="47">
        <v>0.42299999999999999</v>
      </c>
      <c r="G304" s="47">
        <v>1.1319999999999999</v>
      </c>
      <c r="H304" s="47">
        <v>0.06</v>
      </c>
      <c r="I304" s="47">
        <v>-0.66600000000000004</v>
      </c>
      <c r="J304" s="47">
        <v>-0.43</v>
      </c>
      <c r="K304" s="47">
        <v>0.378</v>
      </c>
      <c r="L304" s="47">
        <v>-1.294</v>
      </c>
      <c r="M304" s="47">
        <v>0.19800000000000001</v>
      </c>
      <c r="N304" s="1"/>
      <c r="O304" s="1"/>
      <c r="P304" s="1"/>
      <c r="Q304" s="1"/>
    </row>
    <row r="305" spans="1:17" x14ac:dyDescent="0.2">
      <c r="A305" s="1"/>
      <c r="B305" s="46" t="s">
        <v>2531</v>
      </c>
      <c r="C305" s="2">
        <v>1</v>
      </c>
      <c r="D305" s="47">
        <v>-0.80400000000000005</v>
      </c>
      <c r="E305" s="47">
        <v>-0.82899999999999996</v>
      </c>
      <c r="F305" s="47">
        <v>2.5000000000000001E-2</v>
      </c>
      <c r="G305" s="47">
        <v>6.8000000000000005E-2</v>
      </c>
      <c r="H305" s="47">
        <v>7.4999999999999997E-2</v>
      </c>
      <c r="I305" s="47">
        <v>-0.97799999999999998</v>
      </c>
      <c r="J305" s="47">
        <v>-0.68</v>
      </c>
      <c r="K305" s="47">
        <v>0.38100000000000001</v>
      </c>
      <c r="L305" s="47">
        <v>-1.581</v>
      </c>
      <c r="M305" s="47">
        <v>-7.8E-2</v>
      </c>
      <c r="N305" s="1"/>
      <c r="O305" s="1"/>
      <c r="P305" s="1"/>
      <c r="Q305" s="1"/>
    </row>
    <row r="306" spans="1:17" x14ac:dyDescent="0.2">
      <c r="A306" s="1"/>
      <c r="B306" s="46" t="s">
        <v>2532</v>
      </c>
      <c r="C306" s="2">
        <v>1</v>
      </c>
      <c r="D306" s="47">
        <v>-1.0289999999999999</v>
      </c>
      <c r="E306" s="47">
        <v>-1.093</v>
      </c>
      <c r="F306" s="47">
        <v>6.4000000000000001E-2</v>
      </c>
      <c r="G306" s="47">
        <v>0.17299999999999999</v>
      </c>
      <c r="H306" s="47">
        <v>7.4999999999999997E-2</v>
      </c>
      <c r="I306" s="47">
        <v>-1.242</v>
      </c>
      <c r="J306" s="47">
        <v>-0.94499999999999995</v>
      </c>
      <c r="K306" s="47">
        <v>0.38100000000000001</v>
      </c>
      <c r="L306" s="47">
        <v>-1.845</v>
      </c>
      <c r="M306" s="47">
        <v>-0.34200000000000003</v>
      </c>
      <c r="N306" s="1"/>
      <c r="O306" s="1"/>
      <c r="P306" s="1"/>
      <c r="Q306" s="1"/>
    </row>
    <row r="307" spans="1:17" x14ac:dyDescent="0.2">
      <c r="A307" s="1"/>
      <c r="B307" s="46" t="s">
        <v>2533</v>
      </c>
      <c r="C307" s="2">
        <v>1</v>
      </c>
      <c r="D307" s="47">
        <v>-0.92800000000000005</v>
      </c>
      <c r="E307" s="47">
        <v>-1.6879999999999999</v>
      </c>
      <c r="F307" s="47">
        <v>0.75900000000000001</v>
      </c>
      <c r="G307" s="47">
        <v>2.0339999999999998</v>
      </c>
      <c r="H307" s="47">
        <v>0.20599999999999999</v>
      </c>
      <c r="I307" s="47">
        <v>-2.0939999999999999</v>
      </c>
      <c r="J307" s="47">
        <v>-1.282</v>
      </c>
      <c r="K307" s="47">
        <v>0.42599999999999999</v>
      </c>
      <c r="L307" s="47">
        <v>-2.5289999999999999</v>
      </c>
      <c r="M307" s="47">
        <v>-0.84699999999999998</v>
      </c>
      <c r="N307" s="1"/>
      <c r="O307" s="1"/>
      <c r="P307" s="1"/>
      <c r="Q307" s="1"/>
    </row>
    <row r="308" spans="1:17" x14ac:dyDescent="0.2">
      <c r="A308" s="1"/>
      <c r="B308" s="46" t="s">
        <v>2534</v>
      </c>
      <c r="C308" s="2">
        <v>1</v>
      </c>
      <c r="D308" s="47">
        <v>-0.63800000000000001</v>
      </c>
      <c r="E308" s="47">
        <v>-0.27100000000000002</v>
      </c>
      <c r="F308" s="47">
        <v>-0.36699999999999999</v>
      </c>
      <c r="G308" s="47">
        <v>-0.98299999999999998</v>
      </c>
      <c r="H308" s="47">
        <v>8.4000000000000005E-2</v>
      </c>
      <c r="I308" s="47">
        <v>-0.437</v>
      </c>
      <c r="J308" s="47">
        <v>-0.105</v>
      </c>
      <c r="K308" s="47">
        <v>0.38300000000000001</v>
      </c>
      <c r="L308" s="47">
        <v>-1.026</v>
      </c>
      <c r="M308" s="47">
        <v>0.48399999999999999</v>
      </c>
      <c r="N308" s="1"/>
      <c r="O308" s="1"/>
      <c r="P308" s="1"/>
      <c r="Q308" s="1"/>
    </row>
    <row r="309" spans="1:17" x14ac:dyDescent="0.2">
      <c r="A309" s="1"/>
      <c r="B309" s="46" t="s">
        <v>2535</v>
      </c>
      <c r="C309" s="2">
        <v>1</v>
      </c>
      <c r="D309" s="47">
        <v>-0.20799999999999999</v>
      </c>
      <c r="E309" s="47">
        <v>-0.16900000000000001</v>
      </c>
      <c r="F309" s="47">
        <v>-0.04</v>
      </c>
      <c r="G309" s="47">
        <v>-0.106</v>
      </c>
      <c r="H309" s="47">
        <v>5.0999999999999997E-2</v>
      </c>
      <c r="I309" s="47">
        <v>-0.26900000000000002</v>
      </c>
      <c r="J309" s="47">
        <v>-6.8000000000000005E-2</v>
      </c>
      <c r="K309" s="47">
        <v>0.377</v>
      </c>
      <c r="L309" s="47">
        <v>-0.91200000000000003</v>
      </c>
      <c r="M309" s="47">
        <v>0.57399999999999995</v>
      </c>
      <c r="N309" s="1"/>
      <c r="O309" s="1"/>
      <c r="P309" s="1"/>
      <c r="Q309" s="1"/>
    </row>
    <row r="310" spans="1:17" x14ac:dyDescent="0.2">
      <c r="A310" s="1"/>
      <c r="B310" s="46" t="s">
        <v>2536</v>
      </c>
      <c r="C310" s="2">
        <v>1</v>
      </c>
      <c r="D310" s="47">
        <v>-0.31900000000000001</v>
      </c>
      <c r="E310" s="47">
        <v>0.373</v>
      </c>
      <c r="F310" s="47">
        <v>-0.69199999999999995</v>
      </c>
      <c r="G310" s="47">
        <v>-1.853</v>
      </c>
      <c r="H310" s="47">
        <v>7.1999999999999995E-2</v>
      </c>
      <c r="I310" s="47">
        <v>0.23100000000000001</v>
      </c>
      <c r="J310" s="47">
        <v>0.51500000000000001</v>
      </c>
      <c r="K310" s="47">
        <v>0.38</v>
      </c>
      <c r="L310" s="47">
        <v>-0.377</v>
      </c>
      <c r="M310" s="47">
        <v>1.123</v>
      </c>
      <c r="N310" s="1"/>
      <c r="O310" s="1"/>
      <c r="P310" s="1"/>
      <c r="Q310" s="1"/>
    </row>
    <row r="311" spans="1:17" x14ac:dyDescent="0.2">
      <c r="A311" s="1"/>
      <c r="B311" s="46" t="s">
        <v>2537</v>
      </c>
      <c r="C311" s="2">
        <v>1</v>
      </c>
      <c r="D311" s="47">
        <v>0.247</v>
      </c>
      <c r="E311" s="47">
        <v>4.2999999999999997E-2</v>
      </c>
      <c r="F311" s="47">
        <v>0.20399999999999999</v>
      </c>
      <c r="G311" s="47">
        <v>0.54700000000000004</v>
      </c>
      <c r="H311" s="47">
        <v>5.5E-2</v>
      </c>
      <c r="I311" s="47">
        <v>-6.5000000000000002E-2</v>
      </c>
      <c r="J311" s="47">
        <v>0.151</v>
      </c>
      <c r="K311" s="47">
        <v>0.377</v>
      </c>
      <c r="L311" s="47">
        <v>-0.70099999999999996</v>
      </c>
      <c r="M311" s="47">
        <v>0.78800000000000003</v>
      </c>
      <c r="N311" s="1"/>
      <c r="O311" s="1"/>
      <c r="P311" s="1"/>
      <c r="Q311" s="1"/>
    </row>
    <row r="312" spans="1:17" x14ac:dyDescent="0.2">
      <c r="A312" s="1"/>
      <c r="B312" s="46" t="s">
        <v>2538</v>
      </c>
      <c r="C312" s="2">
        <v>1</v>
      </c>
      <c r="D312" s="47">
        <v>-0.85599999999999998</v>
      </c>
      <c r="E312" s="47">
        <v>-8.3000000000000004E-2</v>
      </c>
      <c r="F312" s="47">
        <v>-0.77300000000000002</v>
      </c>
      <c r="G312" s="47">
        <v>-2.069</v>
      </c>
      <c r="H312" s="47">
        <v>4.9000000000000002E-2</v>
      </c>
      <c r="I312" s="47">
        <v>-0.18</v>
      </c>
      <c r="J312" s="47">
        <v>1.4E-2</v>
      </c>
      <c r="K312" s="47">
        <v>0.377</v>
      </c>
      <c r="L312" s="47">
        <v>-0.82599999999999996</v>
      </c>
      <c r="M312" s="47">
        <v>0.66</v>
      </c>
      <c r="N312" s="1"/>
      <c r="O312" s="1"/>
      <c r="P312" s="1"/>
      <c r="Q312" s="1"/>
    </row>
    <row r="313" spans="1:17" x14ac:dyDescent="0.2">
      <c r="A313" s="1"/>
      <c r="B313" s="46" t="s">
        <v>2539</v>
      </c>
      <c r="C313" s="2">
        <v>1</v>
      </c>
      <c r="D313" s="47">
        <v>1.2629999999999999</v>
      </c>
      <c r="E313" s="47">
        <v>1.0469999999999999</v>
      </c>
      <c r="F313" s="47">
        <v>0.215</v>
      </c>
      <c r="G313" s="47">
        <v>0.57699999999999996</v>
      </c>
      <c r="H313" s="47">
        <v>7.5999999999999998E-2</v>
      </c>
      <c r="I313" s="47">
        <v>0.89700000000000002</v>
      </c>
      <c r="J313" s="47">
        <v>1.198</v>
      </c>
      <c r="K313" s="47">
        <v>0.38100000000000001</v>
      </c>
      <c r="L313" s="47">
        <v>0.29599999999999999</v>
      </c>
      <c r="M313" s="47">
        <v>1.7989999999999999</v>
      </c>
      <c r="N313" s="1"/>
      <c r="O313" s="1"/>
      <c r="P313" s="1"/>
      <c r="Q313" s="1"/>
    </row>
    <row r="314" spans="1:17" x14ac:dyDescent="0.2">
      <c r="A314" s="1"/>
      <c r="B314" s="46" t="s">
        <v>2540</v>
      </c>
      <c r="C314" s="2">
        <v>1</v>
      </c>
      <c r="D314" s="47">
        <v>1.429</v>
      </c>
      <c r="E314" s="47">
        <v>1.01</v>
      </c>
      <c r="F314" s="47">
        <v>0.41899999999999998</v>
      </c>
      <c r="G314" s="47">
        <v>1.123</v>
      </c>
      <c r="H314" s="47">
        <v>5.2999999999999999E-2</v>
      </c>
      <c r="I314" s="47">
        <v>0.90500000000000003</v>
      </c>
      <c r="J314" s="47">
        <v>1.115</v>
      </c>
      <c r="K314" s="47">
        <v>0.377</v>
      </c>
      <c r="L314" s="47">
        <v>0.26600000000000001</v>
      </c>
      <c r="M314" s="47">
        <v>1.754</v>
      </c>
      <c r="N314" s="1"/>
      <c r="O314" s="1"/>
      <c r="P314" s="1"/>
      <c r="Q314" s="1"/>
    </row>
    <row r="315" spans="1:17" ht="17" thickBot="1" x14ac:dyDescent="0.25">
      <c r="A315" s="1"/>
      <c r="B315" s="48" t="s">
        <v>2541</v>
      </c>
      <c r="C315" s="49">
        <v>1</v>
      </c>
      <c r="D315" s="50">
        <v>1.4910000000000001</v>
      </c>
      <c r="E315" s="50">
        <v>0.80600000000000005</v>
      </c>
      <c r="F315" s="50">
        <v>0.68600000000000005</v>
      </c>
      <c r="G315" s="50">
        <v>1.837</v>
      </c>
      <c r="H315" s="50">
        <v>5.5E-2</v>
      </c>
      <c r="I315" s="50">
        <v>0.69799999999999995</v>
      </c>
      <c r="J315" s="50">
        <v>0.91400000000000003</v>
      </c>
      <c r="K315" s="50">
        <v>0.377</v>
      </c>
      <c r="L315" s="50">
        <v>6.0999999999999999E-2</v>
      </c>
      <c r="M315" s="50">
        <v>1.55</v>
      </c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 t="e" vm="3">
        <v>#VALUE!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 t="s">
        <v>2336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 t="e" vm="4">
        <v>#VALUE!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 t="s">
        <v>2336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</sheetData>
  <mergeCells count="1">
    <mergeCell ref="B1:L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126B-B0E7-9C4D-9DF7-2C84D87C1A5C}">
  <sheetPr codeName="Sheet4"/>
  <dimension ref="A1:Z196"/>
  <sheetViews>
    <sheetView workbookViewId="0">
      <selection activeCell="J2" sqref="J2"/>
    </sheetView>
  </sheetViews>
  <sheetFormatPr baseColWidth="10" defaultRowHeight="16" x14ac:dyDescent="0.2"/>
  <cols>
    <col min="6" max="6" width="14.33203125" customWidth="1"/>
    <col min="22" max="22" width="14" customWidth="1"/>
  </cols>
  <sheetData>
    <row r="1" spans="1:26" x14ac:dyDescent="0.2">
      <c r="A1" t="s">
        <v>16</v>
      </c>
      <c r="B1" t="s">
        <v>27</v>
      </c>
      <c r="C1" t="s">
        <v>19</v>
      </c>
      <c r="D1" t="s">
        <v>2554</v>
      </c>
      <c r="E1" t="s">
        <v>1321</v>
      </c>
      <c r="F1" t="s">
        <v>959</v>
      </c>
      <c r="G1" t="s">
        <v>2282</v>
      </c>
      <c r="H1" t="s">
        <v>2585</v>
      </c>
      <c r="V1" t="s">
        <v>2580</v>
      </c>
      <c r="W1" t="s">
        <v>2582</v>
      </c>
      <c r="Y1" t="s">
        <v>2581</v>
      </c>
      <c r="Z1">
        <v>196</v>
      </c>
    </row>
    <row r="2" spans="1:26" x14ac:dyDescent="0.2">
      <c r="A2">
        <v>-0.21115705556936401</v>
      </c>
      <c r="B2">
        <v>-1.2018674889982201E-2</v>
      </c>
      <c r="C2">
        <v>1.3717348692106499</v>
      </c>
      <c r="D2">
        <f>'Imputated, transformed, normal'!H2</f>
        <v>1.212055263013128</v>
      </c>
      <c r="E2">
        <v>0.66691007979782102</v>
      </c>
      <c r="F2">
        <v>1.65759438584418</v>
      </c>
      <c r="G2" s="55">
        <v>0.55500000000000005</v>
      </c>
      <c r="H2" s="87">
        <v>1.1021272626532224</v>
      </c>
      <c r="U2">
        <f>1</f>
        <v>1</v>
      </c>
      <c r="V2" s="55">
        <v>-1.5660000000000001</v>
      </c>
      <c r="W2">
        <f>_xlfn.NORM.S.INV(U2/($Z$1))</f>
        <v>-2.5688357277383953</v>
      </c>
      <c r="Y2">
        <f>U2/$Z$1</f>
        <v>5.1020408163265302E-3</v>
      </c>
    </row>
    <row r="3" spans="1:26" x14ac:dyDescent="0.2">
      <c r="A3">
        <v>-0.21292618794932799</v>
      </c>
      <c r="B3">
        <v>-0.24834812257300801</v>
      </c>
      <c r="C3">
        <v>-0.68893811239930902</v>
      </c>
      <c r="D3">
        <f>'Imputated, transformed, normal'!H3</f>
        <v>-0.50339252112095378</v>
      </c>
      <c r="E3">
        <v>-1.0596647870431</v>
      </c>
      <c r="F3">
        <v>-5.6032492854767302E-2</v>
      </c>
      <c r="G3" s="47">
        <v>0.52900000000000003</v>
      </c>
      <c r="H3" s="84">
        <v>-0.58540432294260836</v>
      </c>
      <c r="U3">
        <f>U2+1</f>
        <v>2</v>
      </c>
      <c r="V3" s="47">
        <v>-1.0940000000000001</v>
      </c>
      <c r="W3">
        <f t="shared" ref="W3:W66" si="0">_xlfn.NORM.S.INV(U3/($Z$1))</f>
        <v>-2.3187579709778321</v>
      </c>
      <c r="Y3">
        <f t="shared" ref="Y3:Y66" si="1">U3/$Z$1</f>
        <v>1.020408163265306E-2</v>
      </c>
    </row>
    <row r="4" spans="1:26" x14ac:dyDescent="0.2">
      <c r="A4">
        <v>-0.14133765390775099</v>
      </c>
      <c r="B4">
        <v>2.16386079736803E-2</v>
      </c>
      <c r="C4">
        <v>-5.6861362429169997E-2</v>
      </c>
      <c r="D4">
        <f>'Imputated, transformed, normal'!H4</f>
        <v>0.39128710026924857</v>
      </c>
      <c r="E4">
        <v>-1.3149214225154799</v>
      </c>
      <c r="F4">
        <v>-0.41952910348787797</v>
      </c>
      <c r="G4" s="47">
        <v>-0.13200000000000001</v>
      </c>
      <c r="H4" s="84">
        <v>-0.28795933905279081</v>
      </c>
      <c r="U4">
        <f t="shared" ref="U4:U67" si="2">U3+1</f>
        <v>3</v>
      </c>
      <c r="V4" s="47">
        <v>-1.0509999999999999</v>
      </c>
      <c r="W4">
        <f t="shared" si="0"/>
        <v>-2.1620769563983315</v>
      </c>
      <c r="Y4">
        <f t="shared" si="1"/>
        <v>1.5306122448979591E-2</v>
      </c>
    </row>
    <row r="5" spans="1:26" x14ac:dyDescent="0.2">
      <c r="A5">
        <v>-0.218536296462679</v>
      </c>
      <c r="B5">
        <v>-0.26699955507939399</v>
      </c>
      <c r="C5">
        <v>-0.95101871604546495</v>
      </c>
      <c r="D5">
        <f>'Imputated, transformed, normal'!H5</f>
        <v>-1.5060805131906096</v>
      </c>
      <c r="E5">
        <v>-0.55861450983841099</v>
      </c>
      <c r="F5">
        <v>-0.76591263603660498</v>
      </c>
      <c r="G5" s="47">
        <v>-1.2E-2</v>
      </c>
      <c r="H5" s="84">
        <v>-0.75409349394248792</v>
      </c>
      <c r="U5">
        <f t="shared" si="2"/>
        <v>4</v>
      </c>
      <c r="V5" s="47">
        <v>-0.92100000000000004</v>
      </c>
      <c r="W5">
        <f t="shared" si="0"/>
        <v>-2.045390989873288</v>
      </c>
      <c r="Y5">
        <f t="shared" si="1"/>
        <v>2.0408163265306121E-2</v>
      </c>
    </row>
    <row r="6" spans="1:26" x14ac:dyDescent="0.2">
      <c r="A6">
        <v>-0.176205422088418</v>
      </c>
      <c r="B6">
        <v>-5.3770140372663602E-2</v>
      </c>
      <c r="C6">
        <v>1.56187177773826</v>
      </c>
      <c r="D6">
        <f>'Imputated, transformed, normal'!H6</f>
        <v>1.2823805935197086</v>
      </c>
      <c r="E6">
        <v>2.0459576112041198</v>
      </c>
      <c r="F6">
        <v>1.5641238288242401</v>
      </c>
      <c r="G6" s="47">
        <v>8.9999999999999993E-3</v>
      </c>
      <c r="H6" s="84">
        <v>1.5554584023543019</v>
      </c>
      <c r="U6">
        <f t="shared" si="2"/>
        <v>5</v>
      </c>
      <c r="V6" s="47">
        <v>-0.75700000000000001</v>
      </c>
      <c r="W6">
        <f t="shared" si="0"/>
        <v>-1.9513080826283609</v>
      </c>
      <c r="Y6">
        <f t="shared" si="1"/>
        <v>2.5510204081632654E-2</v>
      </c>
    </row>
    <row r="7" spans="1:26" x14ac:dyDescent="0.2">
      <c r="A7">
        <v>-0.21919628308369499</v>
      </c>
      <c r="B7">
        <v>-0.26686539071436199</v>
      </c>
      <c r="C7">
        <v>-0.83282550263641397</v>
      </c>
      <c r="D7">
        <f>'Imputated, transformed, normal'!H7</f>
        <v>-0.92368936159402204</v>
      </c>
      <c r="E7">
        <v>5.2662074956640402E-2</v>
      </c>
      <c r="F7">
        <v>6.1671171540715997E-2</v>
      </c>
      <c r="G7" s="47">
        <v>0.52500000000000002</v>
      </c>
      <c r="H7" s="84">
        <v>-0.4630375729583856</v>
      </c>
      <c r="U7">
        <f t="shared" si="2"/>
        <v>6</v>
      </c>
      <c r="V7" s="47">
        <v>-0.73099999999999998</v>
      </c>
      <c r="W7">
        <f t="shared" si="0"/>
        <v>-1.8718707308672451</v>
      </c>
      <c r="Y7">
        <f t="shared" si="1"/>
        <v>3.0612244897959183E-2</v>
      </c>
    </row>
    <row r="8" spans="1:26" x14ac:dyDescent="0.2">
      <c r="A8">
        <v>-1.1924443636185399E-2</v>
      </c>
      <c r="B8">
        <v>3.4303210909071999E-2</v>
      </c>
      <c r="C8">
        <v>-0.63754975874319997</v>
      </c>
      <c r="D8">
        <f>'Imputated, transformed, normal'!H8</f>
        <v>-0.38938042602793155</v>
      </c>
      <c r="E8">
        <v>0.72713166126352202</v>
      </c>
      <c r="F8">
        <v>0.20014607082951999</v>
      </c>
      <c r="G8" s="47">
        <v>0.46300000000000002</v>
      </c>
      <c r="H8" s="84">
        <v>-0.26332048514392348</v>
      </c>
      <c r="U8">
        <f t="shared" si="2"/>
        <v>7</v>
      </c>
      <c r="V8" s="47">
        <v>-0.72099999999999997</v>
      </c>
      <c r="W8">
        <f t="shared" si="0"/>
        <v>-1.8027430907391901</v>
      </c>
      <c r="Y8">
        <f t="shared" si="1"/>
        <v>3.5714285714285712E-2</v>
      </c>
    </row>
    <row r="9" spans="1:26" x14ac:dyDescent="0.2">
      <c r="A9">
        <v>-0.213668991818523</v>
      </c>
      <c r="B9">
        <v>-0.247652719171155</v>
      </c>
      <c r="C9">
        <v>-0.52449538069976098</v>
      </c>
      <c r="D9">
        <f>'Imputated, transformed, normal'!H9</f>
        <v>-0.17847527658274151</v>
      </c>
      <c r="E9">
        <v>-1.27237864993675</v>
      </c>
      <c r="F9">
        <v>-0.91457686844535202</v>
      </c>
      <c r="G9" s="47">
        <v>-0.41899999999999998</v>
      </c>
      <c r="H9" s="84">
        <v>-0.49521350602022285</v>
      </c>
      <c r="U9">
        <f t="shared" si="2"/>
        <v>8</v>
      </c>
      <c r="V9" s="47">
        <v>-0.71</v>
      </c>
      <c r="W9">
        <f t="shared" si="0"/>
        <v>-1.7412906000251962</v>
      </c>
      <c r="Y9">
        <f t="shared" si="1"/>
        <v>4.0816326530612242E-2</v>
      </c>
    </row>
    <row r="10" spans="1:26" x14ac:dyDescent="0.2">
      <c r="A10">
        <v>0.42443484431519102</v>
      </c>
      <c r="B10">
        <v>-9.4461985425493E-2</v>
      </c>
      <c r="C10">
        <v>-0.93046337458302097</v>
      </c>
      <c r="D10">
        <f>'Imputated, transformed, normal'!H10</f>
        <v>-1.3755070880945246</v>
      </c>
      <c r="E10">
        <v>-0.36479950159052799</v>
      </c>
      <c r="F10">
        <v>-0.74494511681656705</v>
      </c>
      <c r="G10" s="47">
        <v>1.2E-2</v>
      </c>
      <c r="H10" s="84">
        <v>-0.7572729922516197</v>
      </c>
      <c r="U10">
        <f t="shared" si="2"/>
        <v>9</v>
      </c>
      <c r="V10" s="47">
        <v>-0.69799999999999995</v>
      </c>
      <c r="W10">
        <f t="shared" si="0"/>
        <v>-1.6857875081066798</v>
      </c>
      <c r="Y10">
        <f t="shared" si="1"/>
        <v>4.5918367346938778E-2</v>
      </c>
    </row>
    <row r="11" spans="1:26" x14ac:dyDescent="0.2">
      <c r="A11">
        <v>-1.3473980248305401E-2</v>
      </c>
      <c r="B11">
        <v>-0.20789681429276799</v>
      </c>
      <c r="C11">
        <v>-0.94074104531424296</v>
      </c>
      <c r="D11">
        <f>'Imputated, transformed, normal'!H11</f>
        <v>-1.4385407461254567</v>
      </c>
      <c r="E11">
        <v>-1.0029410902714599</v>
      </c>
      <c r="F11">
        <v>-1.0184330429119499</v>
      </c>
      <c r="G11" s="47">
        <v>-0.151</v>
      </c>
      <c r="H11" s="84">
        <v>-0.8673565644064587</v>
      </c>
      <c r="U11">
        <f t="shared" si="2"/>
        <v>10</v>
      </c>
      <c r="V11" s="47">
        <v>-0.66</v>
      </c>
      <c r="W11">
        <f t="shared" si="0"/>
        <v>-1.6350392668017106</v>
      </c>
      <c r="Y11">
        <f t="shared" si="1"/>
        <v>5.1020408163265307E-2</v>
      </c>
    </row>
    <row r="12" spans="1:26" x14ac:dyDescent="0.2">
      <c r="A12">
        <v>-0.20185363461230801</v>
      </c>
      <c r="B12">
        <v>-0.20019827416550501</v>
      </c>
      <c r="C12">
        <v>-0.10311088071966799</v>
      </c>
      <c r="D12">
        <f>'Imputated, transformed, normal'!H12</f>
        <v>0.34799000749738279</v>
      </c>
      <c r="E12">
        <v>-0.71316891381888203</v>
      </c>
      <c r="F12">
        <v>-0.78648758660320806</v>
      </c>
      <c r="G12" s="47">
        <v>-0.71</v>
      </c>
      <c r="H12" s="84">
        <v>-7.6812112915254249E-2</v>
      </c>
      <c r="U12">
        <f t="shared" si="2"/>
        <v>11</v>
      </c>
      <c r="V12" s="47">
        <v>-0.59499999999999997</v>
      </c>
      <c r="W12">
        <f t="shared" si="0"/>
        <v>-1.5881832925617605</v>
      </c>
      <c r="Y12">
        <f t="shared" si="1"/>
        <v>5.6122448979591837E-2</v>
      </c>
    </row>
    <row r="13" spans="1:26" x14ac:dyDescent="0.2">
      <c r="A13">
        <v>-0.214060367129563</v>
      </c>
      <c r="B13">
        <v>-0.26490179287604598</v>
      </c>
      <c r="C13">
        <v>-0.66324393557125505</v>
      </c>
      <c r="D13">
        <f>'Imputated, transformed, normal'!H13</f>
        <v>-0.44466838366552142</v>
      </c>
      <c r="E13">
        <v>-0.39599511834782902</v>
      </c>
      <c r="F13">
        <v>-0.47145719072117898</v>
      </c>
      <c r="G13" s="47">
        <v>-6.9000000000000006E-2</v>
      </c>
      <c r="H13" s="84">
        <v>-0.40229234404909631</v>
      </c>
      <c r="U13">
        <f t="shared" si="2"/>
        <v>12</v>
      </c>
      <c r="V13" s="47">
        <v>-0.57199999999999995</v>
      </c>
      <c r="W13">
        <f t="shared" si="0"/>
        <v>-1.5445754855632547</v>
      </c>
      <c r="Y13">
        <f t="shared" si="1"/>
        <v>6.1224489795918366E-2</v>
      </c>
    </row>
    <row r="14" spans="1:26" x14ac:dyDescent="0.2">
      <c r="A14">
        <v>-0.20214650866841399</v>
      </c>
      <c r="B14">
        <v>-0.25743226438869299</v>
      </c>
      <c r="C14">
        <v>-0.77629831361469404</v>
      </c>
      <c r="D14">
        <f>'Imputated, transformed, normal'!H14</f>
        <v>-0.7357445617826246</v>
      </c>
      <c r="E14">
        <v>-0.20690733443047801</v>
      </c>
      <c r="F14">
        <v>-0.34519592816009098</v>
      </c>
      <c r="G14" s="47">
        <v>0.123</v>
      </c>
      <c r="H14" s="84">
        <v>-0.46801427393713402</v>
      </c>
      <c r="U14">
        <f t="shared" si="2"/>
        <v>13</v>
      </c>
      <c r="V14" s="47">
        <v>-0.56599999999999995</v>
      </c>
      <c r="W14">
        <f t="shared" si="0"/>
        <v>-1.5037216153296109</v>
      </c>
      <c r="Y14">
        <f t="shared" si="1"/>
        <v>6.6326530612244902E-2</v>
      </c>
    </row>
    <row r="15" spans="1:26" x14ac:dyDescent="0.2">
      <c r="A15">
        <v>-7.9987940723629705E-2</v>
      </c>
      <c r="B15">
        <v>0.85618840225857396</v>
      </c>
      <c r="C15">
        <v>0.20008040585137399</v>
      </c>
      <c r="D15">
        <f>'Imputated, transformed, normal'!H15</f>
        <v>0.60125132919904378</v>
      </c>
      <c r="E15">
        <v>-0.71932260641327195</v>
      </c>
      <c r="F15">
        <v>-4.2185002925886901E-2</v>
      </c>
      <c r="G15" s="47">
        <v>0.33200000000000002</v>
      </c>
      <c r="H15" s="84">
        <v>-0.37379977927568653</v>
      </c>
      <c r="U15">
        <f t="shared" si="2"/>
        <v>14</v>
      </c>
      <c r="V15" s="47">
        <v>-0.53900000000000003</v>
      </c>
      <c r="W15">
        <f t="shared" si="0"/>
        <v>-1.4652337926855223</v>
      </c>
      <c r="Y15">
        <f t="shared" si="1"/>
        <v>7.1428571428571425E-2</v>
      </c>
    </row>
    <row r="16" spans="1:26" x14ac:dyDescent="0.2">
      <c r="A16">
        <v>-0.21758541975717599</v>
      </c>
      <c r="B16">
        <v>-0.265589922549057</v>
      </c>
      <c r="C16">
        <v>-0.509078874602928</v>
      </c>
      <c r="D16">
        <f>'Imputated, transformed, normal'!H16</f>
        <v>-0.15304357422861364</v>
      </c>
      <c r="E16">
        <v>2.6444660480059601E-2</v>
      </c>
      <c r="F16">
        <v>3.05143192007351E-2</v>
      </c>
      <c r="G16" s="47">
        <v>0.20699999999999999</v>
      </c>
      <c r="H16" s="84">
        <v>-0.17629136256479994</v>
      </c>
      <c r="U16">
        <f t="shared" si="2"/>
        <v>15</v>
      </c>
      <c r="V16" s="47">
        <v>-0.48899999999999999</v>
      </c>
      <c r="W16">
        <f t="shared" si="0"/>
        <v>-1.4288017429333186</v>
      </c>
      <c r="Y16">
        <f t="shared" si="1"/>
        <v>7.6530612244897961E-2</v>
      </c>
    </row>
    <row r="17" spans="1:25" x14ac:dyDescent="0.2">
      <c r="A17">
        <v>-0.19080674666151501</v>
      </c>
      <c r="B17">
        <v>-0.203935627534267</v>
      </c>
      <c r="C17">
        <v>-0.95615755141107495</v>
      </c>
      <c r="D17">
        <f>'Imputated, transformed, normal'!H17</f>
        <v>-1.5417509570212935</v>
      </c>
      <c r="E17">
        <v>-1.7687109966885901</v>
      </c>
      <c r="F17">
        <v>-0.83653817472945502</v>
      </c>
      <c r="G17" s="47">
        <v>0.23300000000000001</v>
      </c>
      <c r="H17" s="84">
        <v>-1.0697214636164454</v>
      </c>
      <c r="U17">
        <f t="shared" si="2"/>
        <v>16</v>
      </c>
      <c r="V17" s="47">
        <v>-0.48599999999999999</v>
      </c>
      <c r="W17">
        <f t="shared" si="0"/>
        <v>-1.3941732088691241</v>
      </c>
      <c r="Y17">
        <f t="shared" si="1"/>
        <v>8.1632653061224483E-2</v>
      </c>
    </row>
    <row r="18" spans="1:25" x14ac:dyDescent="0.2">
      <c r="A18">
        <v>2.5067445433619402E-2</v>
      </c>
      <c r="B18">
        <v>-0.190387558702767</v>
      </c>
      <c r="C18">
        <v>-0.94074104531424296</v>
      </c>
      <c r="D18">
        <f>'Imputated, transformed, normal'!H18</f>
        <v>-1.4385407461254567</v>
      </c>
      <c r="E18">
        <v>-1.54181620960203</v>
      </c>
      <c r="F18">
        <v>-0.94227184830311295</v>
      </c>
      <c r="G18" s="47">
        <v>5.7000000000000002E-2</v>
      </c>
      <c r="H18" s="84">
        <v>-0.9991224073211642</v>
      </c>
      <c r="U18">
        <f t="shared" si="2"/>
        <v>17</v>
      </c>
      <c r="V18" s="47">
        <v>-0.44900000000000001</v>
      </c>
      <c r="W18">
        <f t="shared" si="0"/>
        <v>-1.3611402000447494</v>
      </c>
      <c r="Y18">
        <f t="shared" si="1"/>
        <v>8.673469387755102E-2</v>
      </c>
    </row>
    <row r="19" spans="1:25" x14ac:dyDescent="0.2">
      <c r="A19">
        <v>-0.219126016013104</v>
      </c>
      <c r="B19">
        <v>-0.26489594299809499</v>
      </c>
      <c r="C19">
        <v>-0.51421770996853899</v>
      </c>
      <c r="D19">
        <f>'Imputated, transformed, normal'!H19</f>
        <v>-0.16144500358833977</v>
      </c>
      <c r="E19">
        <v>0.646078214734357</v>
      </c>
      <c r="F19">
        <v>0.508252721747109</v>
      </c>
      <c r="G19" s="47">
        <v>0.54700000000000004</v>
      </c>
      <c r="H19" s="84">
        <v>-3.8528755414913185E-2</v>
      </c>
      <c r="U19">
        <f t="shared" si="2"/>
        <v>18</v>
      </c>
      <c r="V19" s="47">
        <v>-0.41899999999999998</v>
      </c>
      <c r="W19">
        <f t="shared" si="0"/>
        <v>-1.3295291071787323</v>
      </c>
      <c r="Y19">
        <f t="shared" si="1"/>
        <v>9.1836734693877556E-2</v>
      </c>
    </row>
    <row r="20" spans="1:25" x14ac:dyDescent="0.2">
      <c r="A20">
        <v>-0.21333679705156899</v>
      </c>
      <c r="B20">
        <v>-0.18825785388227401</v>
      </c>
      <c r="C20">
        <v>2.0192281252776199</v>
      </c>
      <c r="D20">
        <f>'Imputated, transformed, normal'!H20</f>
        <v>1.4327751899551742</v>
      </c>
      <c r="E20">
        <v>0.14571376935422201</v>
      </c>
      <c r="F20">
        <v>1.4118014396065499</v>
      </c>
      <c r="G20" s="47">
        <v>-4.9000000000000002E-2</v>
      </c>
      <c r="H20" s="84">
        <v>1.461270845880261</v>
      </c>
      <c r="U20">
        <f t="shared" si="2"/>
        <v>19</v>
      </c>
      <c r="V20" s="47">
        <v>-0.40799999999999997</v>
      </c>
      <c r="W20">
        <f t="shared" si="0"/>
        <v>-1.299193443501151</v>
      </c>
      <c r="Y20">
        <f t="shared" si="1"/>
        <v>9.6938775510204078E-2</v>
      </c>
    </row>
    <row r="21" spans="1:25" x14ac:dyDescent="0.2">
      <c r="A21">
        <v>-0.21886362193210299</v>
      </c>
      <c r="B21">
        <v>-0.26263395437034998</v>
      </c>
      <c r="C21">
        <v>0.18466389975454101</v>
      </c>
      <c r="D21">
        <f>'Imputated, transformed, normal'!H21</f>
        <v>0.58988660814981098</v>
      </c>
      <c r="E21">
        <v>-1.1872931047792901</v>
      </c>
      <c r="F21">
        <v>0.100798120202541</v>
      </c>
      <c r="G21" s="47">
        <v>0.06</v>
      </c>
      <c r="H21" s="84">
        <v>4.0384507177829487E-2</v>
      </c>
      <c r="U21">
        <f t="shared" si="2"/>
        <v>20</v>
      </c>
      <c r="V21" s="47">
        <v>-0.40699999999999997</v>
      </c>
      <c r="W21">
        <f t="shared" si="0"/>
        <v>-1.2700084150701352</v>
      </c>
      <c r="Y21">
        <f t="shared" si="1"/>
        <v>0.10204081632653061</v>
      </c>
    </row>
    <row r="22" spans="1:25" x14ac:dyDescent="0.2">
      <c r="A22">
        <v>-0.20107240240549201</v>
      </c>
      <c r="B22">
        <v>-0.19019248441450301</v>
      </c>
      <c r="C22">
        <v>3.0498838786215E-2</v>
      </c>
      <c r="D22">
        <f>'Imputated, transformed, normal'!H22</f>
        <v>0.46802434683524918</v>
      </c>
      <c r="E22">
        <v>0.57114149514151402</v>
      </c>
      <c r="F22">
        <v>0.33340426850333499</v>
      </c>
      <c r="G22" s="47">
        <v>2.8000000000000001E-2</v>
      </c>
      <c r="H22" s="84">
        <v>0.30547065026854431</v>
      </c>
      <c r="U22">
        <f t="shared" si="2"/>
        <v>21</v>
      </c>
      <c r="V22" s="47">
        <v>-0.39800000000000002</v>
      </c>
      <c r="W22">
        <f t="shared" si="0"/>
        <v>-1.2418667918433208</v>
      </c>
      <c r="Y22">
        <f t="shared" si="1"/>
        <v>0.10714285714285714</v>
      </c>
    </row>
    <row r="23" spans="1:25" x14ac:dyDescent="0.2">
      <c r="A23">
        <v>-0.21071908716771001</v>
      </c>
      <c r="B23">
        <v>-0.24534722921219701</v>
      </c>
      <c r="C23">
        <v>-0.83282550263641397</v>
      </c>
      <c r="D23">
        <f>'Imputated, transformed, normal'!H23</f>
        <v>-0.92368936159402204</v>
      </c>
      <c r="E23">
        <v>-0.34856622184811598</v>
      </c>
      <c r="F23">
        <v>-0.65839830476106498</v>
      </c>
      <c r="G23" s="47">
        <v>-9.2999999999999999E-2</v>
      </c>
      <c r="H23" s="84">
        <v>-0.56531048389100369</v>
      </c>
      <c r="U23">
        <f t="shared" si="2"/>
        <v>22</v>
      </c>
      <c r="V23" s="47">
        <v>-0.39700000000000002</v>
      </c>
      <c r="W23">
        <f t="shared" si="0"/>
        <v>-1.2146757214668791</v>
      </c>
      <c r="Y23">
        <f t="shared" si="1"/>
        <v>0.11224489795918367</v>
      </c>
    </row>
    <row r="24" spans="1:25" x14ac:dyDescent="0.2">
      <c r="A24">
        <v>-0.21150911802295499</v>
      </c>
      <c r="B24">
        <v>-0.25176007228309</v>
      </c>
      <c r="C24">
        <v>0.45188333876630798</v>
      </c>
      <c r="D24">
        <f>'Imputated, transformed, normal'!H24</f>
        <v>0.76980030638776287</v>
      </c>
      <c r="E24">
        <v>2.3295760950623201</v>
      </c>
      <c r="F24">
        <v>0.87521120486243997</v>
      </c>
      <c r="G24" s="47">
        <v>-0.14299999999999999</v>
      </c>
      <c r="H24" s="84">
        <v>1.0182149161363756</v>
      </c>
      <c r="U24">
        <f t="shared" si="2"/>
        <v>23</v>
      </c>
      <c r="V24" s="47">
        <v>-0.372</v>
      </c>
      <c r="W24">
        <f t="shared" si="0"/>
        <v>-1.188354237925731</v>
      </c>
      <c r="Y24">
        <f t="shared" si="1"/>
        <v>0.11734693877551021</v>
      </c>
    </row>
    <row r="25" spans="1:25" x14ac:dyDescent="0.2">
      <c r="A25">
        <v>0.63130955486057705</v>
      </c>
      <c r="B25">
        <v>1.16009042819631</v>
      </c>
      <c r="C25">
        <v>-0.43199634411876497</v>
      </c>
      <c r="D25">
        <f>'Imputated, transformed, normal'!H25</f>
        <v>-3.5237196321511781E-2</v>
      </c>
      <c r="E25">
        <v>2.2728523982906799</v>
      </c>
      <c r="F25">
        <v>8.2442406434036705E-2</v>
      </c>
      <c r="G25" s="47">
        <v>0.35599999999999998</v>
      </c>
      <c r="H25" s="84">
        <v>-0.27400502768338197</v>
      </c>
      <c r="U25">
        <f t="shared" si="2"/>
        <v>24</v>
      </c>
      <c r="V25" s="47">
        <v>-0.371</v>
      </c>
      <c r="W25">
        <f t="shared" si="0"/>
        <v>-1.1628312902007807</v>
      </c>
      <c r="Y25">
        <f t="shared" si="1"/>
        <v>0.12244897959183673</v>
      </c>
    </row>
    <row r="26" spans="1:25" x14ac:dyDescent="0.2">
      <c r="A26">
        <v>-0.213763100829194</v>
      </c>
      <c r="B26">
        <v>-0.26460759976023202</v>
      </c>
      <c r="C26">
        <v>-0.58616140508709103</v>
      </c>
      <c r="D26">
        <f>'Imputated, transformed, normal'!H26</f>
        <v>-0.28765281085516731</v>
      </c>
      <c r="E26">
        <v>0.20057591670727001</v>
      </c>
      <c r="F26">
        <v>-0.20672401883696101</v>
      </c>
      <c r="G26" s="47">
        <v>-7.0000000000000001E-3</v>
      </c>
      <c r="H26" s="84">
        <v>-0.19951918877244845</v>
      </c>
      <c r="U26">
        <f t="shared" si="2"/>
        <v>25</v>
      </c>
      <c r="V26" s="47">
        <v>-0.35399999999999998</v>
      </c>
      <c r="W26">
        <f t="shared" si="0"/>
        <v>-1.1380441654613316</v>
      </c>
      <c r="Y26">
        <f t="shared" si="1"/>
        <v>0.12755102040816327</v>
      </c>
    </row>
    <row r="27" spans="1:25" x14ac:dyDescent="0.2">
      <c r="A27">
        <v>-0.18020126028782399</v>
      </c>
      <c r="B27">
        <v>-0.22066651354293901</v>
      </c>
      <c r="C27">
        <v>-0.78657598434591602</v>
      </c>
      <c r="D27">
        <f>'Imputated, transformed, normal'!H27</f>
        <v>-0.76725263206785521</v>
      </c>
      <c r="E27">
        <v>0.514417798369876</v>
      </c>
      <c r="F27">
        <v>-0.54415651284780098</v>
      </c>
      <c r="G27" s="47">
        <v>-0.214</v>
      </c>
      <c r="H27" s="84">
        <v>-0.33017989421624883</v>
      </c>
      <c r="U27">
        <f t="shared" si="2"/>
        <v>26</v>
      </c>
      <c r="V27" s="47">
        <v>-0.35299999999999998</v>
      </c>
      <c r="W27">
        <f t="shared" si="0"/>
        <v>-1.1139372153566887</v>
      </c>
      <c r="Y27">
        <f t="shared" si="1"/>
        <v>0.1326530612244898</v>
      </c>
    </row>
    <row r="28" spans="1:25" x14ac:dyDescent="0.2">
      <c r="A28">
        <v>-0.21270975546135701</v>
      </c>
      <c r="B28">
        <v>-0.13103364255954</v>
      </c>
      <c r="C28">
        <v>1.42826205823237</v>
      </c>
      <c r="D28">
        <f>'Imputated, transformed, normal'!H28</f>
        <v>1.233514802752913</v>
      </c>
      <c r="E28">
        <v>0.86894090319261896</v>
      </c>
      <c r="F28">
        <v>0.86828745989799905</v>
      </c>
      <c r="G28" s="47">
        <v>-0.372</v>
      </c>
      <c r="H28" s="84">
        <v>1.2399418042688095</v>
      </c>
      <c r="U28">
        <f t="shared" si="2"/>
        <v>27</v>
      </c>
      <c r="V28" s="47">
        <v>-0.35</v>
      </c>
      <c r="W28">
        <f t="shared" si="0"/>
        <v>-1.0904608178315409</v>
      </c>
      <c r="Y28">
        <f t="shared" si="1"/>
        <v>0.13775510204081631</v>
      </c>
    </row>
    <row r="29" spans="1:25" x14ac:dyDescent="0.2">
      <c r="A29">
        <v>-0.21860187553903401</v>
      </c>
      <c r="B29">
        <v>-0.19007508387882299</v>
      </c>
      <c r="C29">
        <v>1.0171552289835</v>
      </c>
      <c r="D29">
        <f>'Imputated, transformed, normal'!H29</f>
        <v>1.0650426705237594</v>
      </c>
      <c r="E29">
        <v>0.24498023870459101</v>
      </c>
      <c r="F29">
        <v>0.87983383126646098</v>
      </c>
      <c r="G29" s="47">
        <v>0.01</v>
      </c>
      <c r="H29" s="84">
        <v>0.87000675528195481</v>
      </c>
      <c r="U29">
        <f t="shared" si="2"/>
        <v>28</v>
      </c>
      <c r="V29" s="47">
        <v>-0.34300000000000003</v>
      </c>
      <c r="W29">
        <f t="shared" si="0"/>
        <v>-1.0675705238781419</v>
      </c>
      <c r="Y29">
        <f t="shared" si="1"/>
        <v>0.14285714285714285</v>
      </c>
    </row>
    <row r="30" spans="1:25" x14ac:dyDescent="0.2">
      <c r="A30">
        <v>-0.192791035424768</v>
      </c>
      <c r="B30">
        <v>-9.4798209007684806E-2</v>
      </c>
      <c r="C30">
        <v>1.9627009362559</v>
      </c>
      <c r="D30">
        <f>'Imputated, transformed, normal'!H30</f>
        <v>1.4154324175101964</v>
      </c>
      <c r="E30">
        <v>4.6447300003854601E-2</v>
      </c>
      <c r="F30">
        <v>1.38448767231575</v>
      </c>
      <c r="G30" s="47">
        <v>2.5000000000000001E-2</v>
      </c>
      <c r="H30" s="84">
        <v>1.3599250460567807</v>
      </c>
      <c r="U30">
        <f t="shared" si="2"/>
        <v>29</v>
      </c>
      <c r="V30" s="47">
        <v>-0.33</v>
      </c>
      <c r="W30">
        <f t="shared" si="0"/>
        <v>-1.0452263509067197</v>
      </c>
      <c r="Y30">
        <f t="shared" si="1"/>
        <v>0.14795918367346939</v>
      </c>
    </row>
    <row r="31" spans="1:25" x14ac:dyDescent="0.2">
      <c r="A31">
        <v>-0.21907871046345101</v>
      </c>
      <c r="B31">
        <v>-0.26426948218770502</v>
      </c>
      <c r="C31">
        <v>-0.23158176485994</v>
      </c>
      <c r="D31">
        <f>'Imputated, transformed, normal'!H31</f>
        <v>0.21613946956195343</v>
      </c>
      <c r="E31">
        <v>0.78385535803516104</v>
      </c>
      <c r="F31">
        <v>0.22437917820506001</v>
      </c>
      <c r="G31" s="47">
        <v>1.7999999999999999E-2</v>
      </c>
      <c r="H31" s="84">
        <v>0.20600993225598382</v>
      </c>
      <c r="U31">
        <f t="shared" si="2"/>
        <v>30</v>
      </c>
      <c r="V31" s="47">
        <v>-0.309</v>
      </c>
      <c r="W31">
        <f t="shared" si="0"/>
        <v>-1.0233921933915191</v>
      </c>
      <c r="Y31">
        <f t="shared" si="1"/>
        <v>0.15306122448979592</v>
      </c>
    </row>
    <row r="32" spans="1:25" x14ac:dyDescent="0.2">
      <c r="A32">
        <v>-0.20746077739541799</v>
      </c>
      <c r="B32">
        <v>-0.15678946639522301</v>
      </c>
      <c r="C32">
        <v>0.143553216829654</v>
      </c>
      <c r="D32">
        <f>'Imputated, transformed, normal'!H32</f>
        <v>0.55889515694257286</v>
      </c>
      <c r="E32">
        <v>0.68853375071709899</v>
      </c>
      <c r="F32">
        <v>0.67442260089367401</v>
      </c>
      <c r="G32" s="47">
        <v>0.28100000000000003</v>
      </c>
      <c r="H32" s="84">
        <v>0.39301242410616816</v>
      </c>
      <c r="U32">
        <f t="shared" si="2"/>
        <v>31</v>
      </c>
      <c r="V32" s="47">
        <v>-0.308</v>
      </c>
      <c r="W32">
        <f t="shared" si="0"/>
        <v>-1.0020353280965926</v>
      </c>
      <c r="Y32">
        <f t="shared" si="1"/>
        <v>0.15816326530612246</v>
      </c>
    </row>
    <row r="33" spans="1:25" x14ac:dyDescent="0.2">
      <c r="A33">
        <v>-0.20206025737532199</v>
      </c>
      <c r="B33">
        <v>-9.3724706031651395E-2</v>
      </c>
      <c r="C33">
        <v>1.5104834240821501</v>
      </c>
      <c r="D33">
        <f>'Imputated, transformed, normal'!H33</f>
        <v>1.263883827477561</v>
      </c>
      <c r="E33">
        <v>1.37945417413737</v>
      </c>
      <c r="F33">
        <v>0.99291486925792305</v>
      </c>
      <c r="G33" s="47">
        <v>-0.39700000000000002</v>
      </c>
      <c r="H33" s="84">
        <v>1.3898832833446402</v>
      </c>
      <c r="U33">
        <f t="shared" si="2"/>
        <v>32</v>
      </c>
      <c r="V33" s="47">
        <v>-0.30399999999999999</v>
      </c>
      <c r="W33">
        <f t="shared" si="0"/>
        <v>-0.98112599616217488</v>
      </c>
      <c r="Y33">
        <f t="shared" si="1"/>
        <v>0.16326530612244897</v>
      </c>
    </row>
    <row r="34" spans="1:25" x14ac:dyDescent="0.2">
      <c r="A34">
        <v>0.58349488069670796</v>
      </c>
      <c r="B34">
        <v>-1.9069241969110501E-2</v>
      </c>
      <c r="C34">
        <v>-0.86879735019569004</v>
      </c>
      <c r="D34">
        <f>'Imputated, transformed, normal'!H34</f>
        <v>-1.0662403065435218</v>
      </c>
      <c r="E34">
        <v>-0.73350353060618201</v>
      </c>
      <c r="F34">
        <v>-0.92842435837423298</v>
      </c>
      <c r="G34" s="47">
        <v>-0.13100000000000001</v>
      </c>
      <c r="H34" s="84">
        <v>-0.79731106801407092</v>
      </c>
      <c r="U34">
        <f t="shared" si="2"/>
        <v>33</v>
      </c>
      <c r="V34" s="47">
        <v>-0.29399999999999998</v>
      </c>
      <c r="W34">
        <f t="shared" si="0"/>
        <v>-0.96063704809795325</v>
      </c>
      <c r="Y34">
        <f t="shared" si="1"/>
        <v>0.1683673469387755</v>
      </c>
    </row>
    <row r="35" spans="1:25" x14ac:dyDescent="0.2">
      <c r="A35">
        <v>-0.21896836788162299</v>
      </c>
      <c r="B35">
        <v>-0.23564768157935601</v>
      </c>
      <c r="C35">
        <v>3.2525486130242398</v>
      </c>
      <c r="D35">
        <f>'Imputated, transformed, normal'!H35</f>
        <v>1.7485590562942315</v>
      </c>
      <c r="E35">
        <v>0.86894090319261896</v>
      </c>
      <c r="F35">
        <v>1.7268318354885801</v>
      </c>
      <c r="G35" s="47">
        <v>-0.66</v>
      </c>
      <c r="H35" s="84">
        <v>2.3866725221878911</v>
      </c>
      <c r="U35">
        <f t="shared" si="2"/>
        <v>34</v>
      </c>
      <c r="V35" s="47">
        <v>-0.27100000000000002</v>
      </c>
      <c r="W35">
        <f t="shared" si="0"/>
        <v>-0.94054364060541518</v>
      </c>
      <c r="Y35">
        <f t="shared" si="1"/>
        <v>0.17346938775510204</v>
      </c>
    </row>
    <row r="36" spans="1:25" x14ac:dyDescent="0.2">
      <c r="A36">
        <v>-0.214760032539308</v>
      </c>
      <c r="B36">
        <v>-0.16041401316230899</v>
      </c>
      <c r="C36">
        <v>2.5793611801292098</v>
      </c>
      <c r="D36">
        <f>'Imputated, transformed, normal'!H36</f>
        <v>1.5893443033431243</v>
      </c>
      <c r="E36">
        <v>8.8990072582583499E-2</v>
      </c>
      <c r="F36">
        <v>1.80681531986788</v>
      </c>
      <c r="G36" s="47">
        <v>3.5000000000000003E-2</v>
      </c>
      <c r="H36" s="84">
        <v>1.7715699990432834</v>
      </c>
      <c r="U36">
        <f t="shared" si="2"/>
        <v>35</v>
      </c>
      <c r="V36" s="47">
        <v>-0.26900000000000002</v>
      </c>
      <c r="W36">
        <f t="shared" si="0"/>
        <v>-0.9208229763683794</v>
      </c>
      <c r="Y36">
        <f t="shared" si="1"/>
        <v>0.17857142857142858</v>
      </c>
    </row>
    <row r="37" spans="1:25" x14ac:dyDescent="0.2">
      <c r="A37">
        <v>-8.9359589920620194E-2</v>
      </c>
      <c r="B37">
        <v>-0.140230510381568</v>
      </c>
      <c r="C37">
        <v>-0.77115947824908304</v>
      </c>
      <c r="D37">
        <f>'Imputated, transformed, normal'!H37</f>
        <v>-0.72037585601307941</v>
      </c>
      <c r="E37">
        <v>1.1383784628578999</v>
      </c>
      <c r="F37">
        <v>-0.51299966050781998</v>
      </c>
      <c r="G37" s="47">
        <v>-0.30399999999999999</v>
      </c>
      <c r="H37" s="84">
        <v>-0.20926973908695767</v>
      </c>
      <c r="U37">
        <f t="shared" si="2"/>
        <v>36</v>
      </c>
      <c r="V37" s="47">
        <v>-0.26500000000000001</v>
      </c>
      <c r="W37">
        <f t="shared" si="0"/>
        <v>-0.90145407967367686</v>
      </c>
      <c r="Y37">
        <f t="shared" si="1"/>
        <v>0.18367346938775511</v>
      </c>
    </row>
    <row r="38" spans="1:25" x14ac:dyDescent="0.2">
      <c r="A38">
        <v>8.992894472163</v>
      </c>
      <c r="B38">
        <v>9.3076871678806405</v>
      </c>
      <c r="C38">
        <v>-0.709493453861753</v>
      </c>
      <c r="D38">
        <f>'Imputated, transformed, normal'!H38</f>
        <v>-0.55314898691485748</v>
      </c>
      <c r="E38">
        <v>3.22663758109447E-2</v>
      </c>
      <c r="F38">
        <v>-5.3352366202454604</v>
      </c>
      <c r="G38" s="47">
        <v>-0.48899999999999999</v>
      </c>
      <c r="H38" s="84">
        <v>-4.8463526221458855</v>
      </c>
      <c r="U38">
        <f t="shared" si="2"/>
        <v>37</v>
      </c>
      <c r="V38" s="47">
        <v>-0.248</v>
      </c>
      <c r="W38">
        <f t="shared" si="0"/>
        <v>-0.88241760207361686</v>
      </c>
      <c r="Y38">
        <f t="shared" si="1"/>
        <v>0.18877551020408162</v>
      </c>
    </row>
    <row r="39" spans="1:25" x14ac:dyDescent="0.2">
      <c r="A39">
        <v>-7.0163532068478404E-2</v>
      </c>
      <c r="B39">
        <v>7.0576020546800997E-2</v>
      </c>
      <c r="C39">
        <v>-0.46282935631243</v>
      </c>
      <c r="D39">
        <f>'Imputated, transformed, normal'!H39</f>
        <v>-8.0613329701179307E-2</v>
      </c>
      <c r="E39">
        <v>2.0743194595899399</v>
      </c>
      <c r="F39">
        <v>0.19126236713370501</v>
      </c>
      <c r="G39" s="47">
        <v>0.02</v>
      </c>
      <c r="H39" s="84">
        <v>0.17097243280654773</v>
      </c>
      <c r="U39">
        <f t="shared" si="2"/>
        <v>38</v>
      </c>
      <c r="V39" s="47">
        <v>-0.23499999999999999</v>
      </c>
      <c r="W39">
        <f t="shared" si="0"/>
        <v>-0.86369565336703769</v>
      </c>
      <c r="Y39">
        <f t="shared" si="1"/>
        <v>0.19387755102040816</v>
      </c>
    </row>
    <row r="40" spans="1:25" x14ac:dyDescent="0.2">
      <c r="A40">
        <v>-0.21944709515081501</v>
      </c>
      <c r="B40">
        <v>-0.26180287544096398</v>
      </c>
      <c r="C40">
        <v>1.5464552716414199</v>
      </c>
      <c r="D40">
        <f>'Imputated, transformed, normal'!H40</f>
        <v>1.2768694724843566</v>
      </c>
      <c r="E40">
        <v>1.1951021596295399</v>
      </c>
      <c r="F40">
        <v>1.7302937079708001</v>
      </c>
      <c r="G40" s="47">
        <v>0.28100000000000003</v>
      </c>
      <c r="H40" s="84">
        <v>1.4495400702272727</v>
      </c>
      <c r="U40">
        <f t="shared" si="2"/>
        <v>39</v>
      </c>
      <c r="V40" s="47">
        <v>-0.22700000000000001</v>
      </c>
      <c r="W40">
        <f t="shared" si="0"/>
        <v>-0.84527165402217397</v>
      </c>
      <c r="Y40">
        <f t="shared" si="1"/>
        <v>0.19897959183673469</v>
      </c>
    </row>
    <row r="41" spans="1:25" x14ac:dyDescent="0.2">
      <c r="A41">
        <v>-0.21498878624950701</v>
      </c>
      <c r="B41">
        <v>-0.23138067582819499</v>
      </c>
      <c r="C41">
        <v>0.77049113143418302</v>
      </c>
      <c r="D41">
        <f>'Imputated, transformed, normal'!H41</f>
        <v>0.94735868761559694</v>
      </c>
      <c r="E41">
        <v>1.7056154305742901</v>
      </c>
      <c r="F41">
        <v>1.92415856697513</v>
      </c>
      <c r="G41" s="47">
        <v>0.85499999999999998</v>
      </c>
      <c r="H41" s="84">
        <v>1.0696036947536525</v>
      </c>
      <c r="U41">
        <f t="shared" si="2"/>
        <v>40</v>
      </c>
      <c r="V41" s="47">
        <v>-0.221</v>
      </c>
      <c r="W41">
        <f t="shared" si="0"/>
        <v>-0.82713020584163077</v>
      </c>
      <c r="Y41">
        <f t="shared" si="1"/>
        <v>0.20408163265306123</v>
      </c>
    </row>
    <row r="42" spans="1:25" x14ac:dyDescent="0.2">
      <c r="A42">
        <v>-0.191411305148175</v>
      </c>
      <c r="B42">
        <v>-0.23361684036785699</v>
      </c>
      <c r="C42">
        <v>-0.69921578313053101</v>
      </c>
      <c r="D42">
        <f>'Imputated, transformed, normal'!H42</f>
        <v>-0.52794337105377198</v>
      </c>
      <c r="E42">
        <v>1.46453971929482</v>
      </c>
      <c r="F42">
        <v>-0.61685583497442398</v>
      </c>
      <c r="G42" s="47">
        <v>-0.59499999999999997</v>
      </c>
      <c r="H42" s="84">
        <v>-2.2318871025159448E-2</v>
      </c>
      <c r="U42">
        <f t="shared" si="2"/>
        <v>41</v>
      </c>
      <c r="V42" s="47">
        <v>-0.214</v>
      </c>
      <c r="W42">
        <f t="shared" si="0"/>
        <v>-0.80925697821468545</v>
      </c>
      <c r="Y42">
        <f t="shared" si="1"/>
        <v>0.20918367346938777</v>
      </c>
    </row>
    <row r="43" spans="1:25" x14ac:dyDescent="0.2">
      <c r="A43">
        <v>-0.19203986910718801</v>
      </c>
      <c r="B43">
        <v>-0.24019920229004199</v>
      </c>
      <c r="C43">
        <v>-0.88421385629252303</v>
      </c>
      <c r="D43">
        <f>'Imputated, transformed, normal'!H43</f>
        <v>-1.1345945110392122</v>
      </c>
      <c r="E43">
        <v>-1.0454838628501899</v>
      </c>
      <c r="F43">
        <v>-0.80379694901430898</v>
      </c>
      <c r="G43" s="47">
        <v>-1.7000000000000001E-2</v>
      </c>
      <c r="H43" s="84">
        <v>-0.7870193363566399</v>
      </c>
      <c r="U43">
        <f t="shared" si="2"/>
        <v>42</v>
      </c>
      <c r="V43" s="47">
        <v>-0.20200000000000001</v>
      </c>
      <c r="W43">
        <f t="shared" si="0"/>
        <v>-0.79163860774337469</v>
      </c>
      <c r="Y43">
        <f t="shared" si="1"/>
        <v>0.21428571428571427</v>
      </c>
    </row>
    <row r="44" spans="1:25" x14ac:dyDescent="0.2">
      <c r="A44">
        <v>-0.173712442619535</v>
      </c>
      <c r="B44">
        <v>-0.19139884208140101</v>
      </c>
      <c r="C44">
        <v>-0.89963036238935601</v>
      </c>
      <c r="D44">
        <f>'Imputated, transformed, normal'!H44</f>
        <v>-1.2082802189963027</v>
      </c>
      <c r="E44">
        <v>0.147265342864147</v>
      </c>
      <c r="F44">
        <v>-0.29240111999631302</v>
      </c>
      <c r="G44" s="47">
        <v>0.26300000000000001</v>
      </c>
      <c r="H44" s="84">
        <v>-0.55575592513642413</v>
      </c>
      <c r="U44">
        <f t="shared" si="2"/>
        <v>43</v>
      </c>
      <c r="V44" s="47">
        <v>-0.19900000000000001</v>
      </c>
      <c r="W44">
        <f t="shared" si="0"/>
        <v>-0.77426260938789526</v>
      </c>
      <c r="Y44">
        <f t="shared" si="1"/>
        <v>0.21938775510204081</v>
      </c>
    </row>
    <row r="45" spans="1:25" x14ac:dyDescent="0.2">
      <c r="A45">
        <v>-0.20862904306874999</v>
      </c>
      <c r="B45">
        <v>-0.25946769953419702</v>
      </c>
      <c r="C45">
        <v>-0.99212939897035202</v>
      </c>
      <c r="D45">
        <f>'Imputated, transformed, normal'!H45</f>
        <v>-1.8382058352166621</v>
      </c>
      <c r="E45">
        <v>-0.73350353060618201</v>
      </c>
      <c r="F45">
        <v>-0.60193788435065698</v>
      </c>
      <c r="G45" s="47">
        <v>0.26700000000000002</v>
      </c>
      <c r="H45" s="84">
        <v>-0.86904329581600825</v>
      </c>
      <c r="U45">
        <f t="shared" si="2"/>
        <v>44</v>
      </c>
      <c r="V45" s="47">
        <v>-0.19400000000000001</v>
      </c>
      <c r="W45">
        <f t="shared" si="0"/>
        <v>-0.75711729757086121</v>
      </c>
      <c r="Y45">
        <f t="shared" si="1"/>
        <v>0.22448979591836735</v>
      </c>
    </row>
    <row r="46" spans="1:25" x14ac:dyDescent="0.2">
      <c r="A46">
        <v>-0.10593858812507</v>
      </c>
      <c r="B46">
        <v>-0.19585693265182</v>
      </c>
      <c r="C46">
        <v>-0.95101871604546495</v>
      </c>
      <c r="D46">
        <f>'Imputated, transformed, normal'!H46</f>
        <v>-1.5060805131906096</v>
      </c>
      <c r="E46">
        <v>-1.5134543612162099</v>
      </c>
      <c r="F46">
        <v>-0.85572503624761098</v>
      </c>
      <c r="G46" s="47">
        <v>0.151</v>
      </c>
      <c r="H46" s="84">
        <v>-1.0063973006236049</v>
      </c>
      <c r="U46">
        <f t="shared" si="2"/>
        <v>45</v>
      </c>
      <c r="V46" s="47">
        <v>-0.189</v>
      </c>
      <c r="W46">
        <f t="shared" si="0"/>
        <v>-0.74019171592165089</v>
      </c>
      <c r="Y46">
        <f t="shared" si="1"/>
        <v>0.22959183673469388</v>
      </c>
    </row>
    <row r="47" spans="1:25" x14ac:dyDescent="0.2">
      <c r="A47">
        <v>-0.198099706118327</v>
      </c>
      <c r="B47">
        <v>0.31539189490404101</v>
      </c>
      <c r="C47">
        <v>2.4149184484296602</v>
      </c>
      <c r="D47">
        <f>'Imputated, transformed, normal'!H47</f>
        <v>1.5460058426062815</v>
      </c>
      <c r="E47">
        <v>0.74131258545643197</v>
      </c>
      <c r="F47">
        <v>1.5225813590375901</v>
      </c>
      <c r="G47" s="47">
        <v>-7.3999999999999996E-2</v>
      </c>
      <c r="H47" s="84">
        <v>1.5963878822852129</v>
      </c>
      <c r="U47">
        <f t="shared" si="2"/>
        <v>46</v>
      </c>
      <c r="V47" s="47">
        <v>-0.17499999999999999</v>
      </c>
      <c r="W47">
        <f t="shared" si="0"/>
        <v>-0.72347557454189493</v>
      </c>
      <c r="Y47">
        <f t="shared" si="1"/>
        <v>0.23469387755102042</v>
      </c>
    </row>
    <row r="48" spans="1:25" x14ac:dyDescent="0.2">
      <c r="A48">
        <v>-5.8930742090624801E-2</v>
      </c>
      <c r="B48">
        <v>-0.228438643925892</v>
      </c>
      <c r="C48">
        <v>-0.904769197754967</v>
      </c>
      <c r="D48">
        <f>'Imputated, transformed, normal'!H48</f>
        <v>-1.2341764849280588</v>
      </c>
      <c r="E48">
        <v>-1.32910234670839</v>
      </c>
      <c r="F48">
        <v>-0.90419125099869202</v>
      </c>
      <c r="G48" s="47">
        <v>-2.1000000000000001E-2</v>
      </c>
      <c r="H48" s="84">
        <v>-0.88286383170365723</v>
      </c>
      <c r="U48">
        <f t="shared" si="2"/>
        <v>47</v>
      </c>
      <c r="V48" s="47">
        <v>-0.17499999999999999</v>
      </c>
      <c r="W48">
        <f t="shared" si="0"/>
        <v>-0.70695919383897698</v>
      </c>
      <c r="Y48">
        <f t="shared" si="1"/>
        <v>0.23979591836734693</v>
      </c>
    </row>
    <row r="49" spans="1:25" x14ac:dyDescent="0.2">
      <c r="A49">
        <v>-0.21846010462402299</v>
      </c>
      <c r="B49">
        <v>-0.26097896277997501</v>
      </c>
      <c r="C49">
        <v>1.4693727411572599</v>
      </c>
      <c r="D49">
        <f>'Imputated, transformed, normal'!H49</f>
        <v>1.2488212843162634</v>
      </c>
      <c r="E49">
        <v>0.670407964491883</v>
      </c>
      <c r="F49">
        <v>0.70904132571587497</v>
      </c>
      <c r="G49" s="47">
        <v>-0.57199999999999995</v>
      </c>
      <c r="H49" s="84">
        <v>1.281475867114892</v>
      </c>
      <c r="U49">
        <f t="shared" si="2"/>
        <v>48</v>
      </c>
      <c r="V49" s="47">
        <v>-0.153</v>
      </c>
      <c r="W49">
        <f t="shared" si="0"/>
        <v>-0.69063345411270638</v>
      </c>
      <c r="Y49">
        <f t="shared" si="1"/>
        <v>0.24489795918367346</v>
      </c>
    </row>
    <row r="50" spans="1:25" x14ac:dyDescent="0.2">
      <c r="A50">
        <v>-0.219719962979886</v>
      </c>
      <c r="B50">
        <v>-0.267035379705099</v>
      </c>
      <c r="C50">
        <v>0.60090956436902299</v>
      </c>
      <c r="D50">
        <f>'Imputated, transformed, normal'!H50</f>
        <v>0.85701470619130982</v>
      </c>
      <c r="E50">
        <v>0.31420654607326198</v>
      </c>
      <c r="F50">
        <v>0.54368773403814596</v>
      </c>
      <c r="G50" s="47">
        <v>-0.115</v>
      </c>
      <c r="H50" s="84">
        <v>0.65908992144118084</v>
      </c>
      <c r="U50">
        <f t="shared" si="2"/>
        <v>49</v>
      </c>
      <c r="V50" s="47">
        <v>-0.151</v>
      </c>
      <c r="W50">
        <f t="shared" si="0"/>
        <v>-0.67448975019608193</v>
      </c>
      <c r="Y50">
        <f t="shared" si="1"/>
        <v>0.25</v>
      </c>
    </row>
    <row r="51" spans="1:25" x14ac:dyDescent="0.2">
      <c r="A51">
        <v>-0.178840242809095</v>
      </c>
      <c r="B51">
        <v>-0.195391837131491</v>
      </c>
      <c r="C51">
        <v>0.14869205219526499</v>
      </c>
      <c r="D51">
        <f>'Imputated, transformed, normal'!H51</f>
        <v>0.56282511927683576</v>
      </c>
      <c r="E51">
        <v>0.23079931451168101</v>
      </c>
      <c r="F51">
        <v>0.72635068812697501</v>
      </c>
      <c r="G51" s="47">
        <v>0.41599999999999998</v>
      </c>
      <c r="H51" s="84">
        <v>0.30997427260080368</v>
      </c>
      <c r="U51">
        <f t="shared" si="2"/>
        <v>50</v>
      </c>
      <c r="V51" s="47">
        <v>-0.14799999999999999</v>
      </c>
      <c r="W51">
        <f t="shared" si="0"/>
        <v>-0.6585199505483369</v>
      </c>
      <c r="Y51">
        <f t="shared" si="1"/>
        <v>0.25510204081632654</v>
      </c>
    </row>
    <row r="52" spans="1:25" x14ac:dyDescent="0.2">
      <c r="A52">
        <v>-0.170282403995767</v>
      </c>
      <c r="B52">
        <v>-0.15083132204664801</v>
      </c>
      <c r="C52">
        <v>-0.46282935631243</v>
      </c>
      <c r="D52">
        <f>'Imputated, transformed, normal'!H52</f>
        <v>-8.0613329701179307E-2</v>
      </c>
      <c r="E52">
        <v>1.22346400801536</v>
      </c>
      <c r="F52">
        <v>0.20360794331174001</v>
      </c>
      <c r="G52" s="47">
        <v>0.123</v>
      </c>
      <c r="H52" s="84">
        <v>8.0506388670440021E-2</v>
      </c>
      <c r="U52">
        <f t="shared" si="2"/>
        <v>51</v>
      </c>
      <c r="V52" s="47">
        <v>-0.14299999999999999</v>
      </c>
      <c r="W52">
        <f t="shared" si="0"/>
        <v>-0.64271636028056345</v>
      </c>
      <c r="Y52">
        <f t="shared" si="1"/>
        <v>0.26020408163265307</v>
      </c>
    </row>
    <row r="53" spans="1:25" x14ac:dyDescent="0.2">
      <c r="A53">
        <v>-7.9708512297324299E-2</v>
      </c>
      <c r="B53">
        <v>0.40671652238241002</v>
      </c>
      <c r="C53">
        <v>-0.159638069741387</v>
      </c>
      <c r="D53">
        <f>'Imputated, transformed, normal'!H53</f>
        <v>0.29222745553415164</v>
      </c>
      <c r="E53">
        <v>1.34745334306437E-2</v>
      </c>
      <c r="F53">
        <v>-0.12526994249916901</v>
      </c>
      <c r="G53" s="47">
        <v>0.113</v>
      </c>
      <c r="H53" s="84">
        <v>-0.23805032885088356</v>
      </c>
      <c r="U53">
        <f t="shared" si="2"/>
        <v>52</v>
      </c>
      <c r="V53" s="47">
        <v>-0.13300000000000001</v>
      </c>
      <c r="W53">
        <f t="shared" si="0"/>
        <v>-0.62707168766368149</v>
      </c>
      <c r="Y53">
        <f t="shared" si="1"/>
        <v>0.26530612244897961</v>
      </c>
    </row>
    <row r="54" spans="1:25" x14ac:dyDescent="0.2">
      <c r="A54">
        <v>-0.207491664309576</v>
      </c>
      <c r="B54">
        <v>-0.224173807532456</v>
      </c>
      <c r="C54">
        <v>-0.48338469777487397</v>
      </c>
      <c r="D54">
        <f>'Imputated, transformed, normal'!H54</f>
        <v>-0.11212139998640991</v>
      </c>
      <c r="E54">
        <v>0.27334208709040902</v>
      </c>
      <c r="F54">
        <v>0.59826140628483104</v>
      </c>
      <c r="G54" s="47">
        <v>0.71699999999999997</v>
      </c>
      <c r="H54" s="84">
        <v>-0.11894560119445677</v>
      </c>
      <c r="U54">
        <f t="shared" si="2"/>
        <v>53</v>
      </c>
      <c r="V54" s="47">
        <v>-0.13200000000000001</v>
      </c>
      <c r="W54">
        <f t="shared" si="0"/>
        <v>-0.61157901372758072</v>
      </c>
      <c r="Y54">
        <f t="shared" si="1"/>
        <v>0.27040816326530615</v>
      </c>
    </row>
    <row r="55" spans="1:25" x14ac:dyDescent="0.2">
      <c r="A55">
        <v>-0.21489337947669099</v>
      </c>
      <c r="B55">
        <v>-0.25841048353179202</v>
      </c>
      <c r="C55">
        <v>2.1271436679554498</v>
      </c>
      <c r="D55">
        <f>'Imputated, transformed, normal'!H55</f>
        <v>1.4650256723591846</v>
      </c>
      <c r="E55">
        <v>0.78784142560620596</v>
      </c>
      <c r="F55">
        <v>1.62119579926242</v>
      </c>
      <c r="G55" s="47">
        <v>-8.5999999999999993E-2</v>
      </c>
      <c r="H55" s="84">
        <v>1.7071791336918303</v>
      </c>
      <c r="U55">
        <f t="shared" si="2"/>
        <v>54</v>
      </c>
      <c r="V55" s="47">
        <v>-0.13100000000000001</v>
      </c>
      <c r="W55">
        <f t="shared" si="0"/>
        <v>-0.59623176461058491</v>
      </c>
      <c r="Y55">
        <f t="shared" si="1"/>
        <v>0.27551020408163263</v>
      </c>
    </row>
    <row r="56" spans="1:25" x14ac:dyDescent="0.2">
      <c r="A56">
        <v>-0.21904023200835501</v>
      </c>
      <c r="B56">
        <v>-0.22498256827076299</v>
      </c>
      <c r="C56">
        <v>0.51868819851924897</v>
      </c>
      <c r="D56">
        <f>'Imputated, transformed, normal'!H56</f>
        <v>0.80989444027773971</v>
      </c>
      <c r="E56">
        <v>6.7801748555631702E-2</v>
      </c>
      <c r="F56">
        <v>0.48366925213214201</v>
      </c>
      <c r="G56" s="47">
        <v>-4.5999999999999999E-2</v>
      </c>
      <c r="H56" s="84">
        <v>0.52960801273387104</v>
      </c>
      <c r="U56">
        <f t="shared" si="2"/>
        <v>55</v>
      </c>
      <c r="V56" s="47">
        <v>-0.124</v>
      </c>
      <c r="W56">
        <f t="shared" si="0"/>
        <v>-0.58102368636143009</v>
      </c>
      <c r="Y56">
        <f t="shared" si="1"/>
        <v>0.28061224489795916</v>
      </c>
    </row>
    <row r="57" spans="1:25" x14ac:dyDescent="0.2">
      <c r="A57">
        <v>-0.20547218119507901</v>
      </c>
      <c r="B57">
        <v>-0.25857276223563103</v>
      </c>
      <c r="C57">
        <v>-0.98185172823913003</v>
      </c>
      <c r="D57">
        <f>'Imputated, transformed, normal'!H57</f>
        <v>-1.743611496013781</v>
      </c>
      <c r="E57">
        <v>-0.87531277253527895</v>
      </c>
      <c r="F57">
        <v>-0.79687320404986905</v>
      </c>
      <c r="G57" s="47">
        <v>8.5999999999999993E-2</v>
      </c>
      <c r="H57" s="84">
        <v>-0.88249190207078609</v>
      </c>
      <c r="U57">
        <f t="shared" si="2"/>
        <v>56</v>
      </c>
      <c r="V57" s="47">
        <v>-0.11799999999999999</v>
      </c>
      <c r="W57">
        <f t="shared" si="0"/>
        <v>-0.56594882193286311</v>
      </c>
      <c r="Y57">
        <f t="shared" si="1"/>
        <v>0.2857142857142857</v>
      </c>
    </row>
    <row r="58" spans="1:25" x14ac:dyDescent="0.2">
      <c r="A58">
        <v>-0.218241425504517</v>
      </c>
      <c r="B58">
        <v>-0.26017517208722901</v>
      </c>
      <c r="C58">
        <v>0.94232882297625697</v>
      </c>
      <c r="D58">
        <f>'Imputated, transformed, normal'!H58</f>
        <v>1.0308653771146836</v>
      </c>
      <c r="E58">
        <v>2.5139281095701498</v>
      </c>
      <c r="F58">
        <v>1.2871740302466299</v>
      </c>
      <c r="G58" s="47">
        <v>-0.09</v>
      </c>
      <c r="H58" s="84">
        <v>1.3772089156440632</v>
      </c>
      <c r="U58">
        <f t="shared" si="2"/>
        <v>57</v>
      </c>
      <c r="V58" s="47">
        <v>-0.11700000000000001</v>
      </c>
      <c r="W58">
        <f t="shared" si="0"/>
        <v>-0.5510014901377287</v>
      </c>
      <c r="Y58">
        <f t="shared" si="1"/>
        <v>0.29081632653061223</v>
      </c>
    </row>
    <row r="59" spans="1:25" x14ac:dyDescent="0.2">
      <c r="A59">
        <v>-0.175524174189754</v>
      </c>
      <c r="B59">
        <v>0.48523422228284602</v>
      </c>
      <c r="C59">
        <v>0.91951735703689896</v>
      </c>
      <c r="D59">
        <f>'Imputated, transformed, normal'!H59</f>
        <v>1.0201954640522144</v>
      </c>
      <c r="E59">
        <v>-0.26553303224016001</v>
      </c>
      <c r="F59">
        <v>0.95829614443572197</v>
      </c>
      <c r="G59" s="47">
        <v>0.58799999999999997</v>
      </c>
      <c r="H59" s="84">
        <v>0.37034049586825679</v>
      </c>
      <c r="U59">
        <f t="shared" si="2"/>
        <v>58</v>
      </c>
      <c r="V59" s="47">
        <v>-0.11700000000000001</v>
      </c>
      <c r="W59">
        <f t="shared" si="0"/>
        <v>-0.53617626636580651</v>
      </c>
      <c r="Y59">
        <f t="shared" si="1"/>
        <v>0.29591836734693877</v>
      </c>
    </row>
    <row r="60" spans="1:25" x14ac:dyDescent="0.2">
      <c r="A60">
        <v>-0.21743431680209699</v>
      </c>
      <c r="B60">
        <v>-0.26154049061674001</v>
      </c>
      <c r="C60">
        <v>2.0221168054993299E-2</v>
      </c>
      <c r="D60">
        <f>'Imputated, transformed, normal'!H60</f>
        <v>0.45931318305372615</v>
      </c>
      <c r="E60">
        <v>-0.87531277253527895</v>
      </c>
      <c r="F60">
        <v>-0.201431137108011</v>
      </c>
      <c r="G60" s="47">
        <v>-0.20200000000000001</v>
      </c>
      <c r="H60" s="84">
        <v>3.6400686723622733E-4</v>
      </c>
      <c r="U60">
        <f t="shared" si="2"/>
        <v>59</v>
      </c>
      <c r="V60" s="47">
        <v>-0.115</v>
      </c>
      <c r="W60">
        <f t="shared" si="0"/>
        <v>-0.521467964883363</v>
      </c>
      <c r="Y60">
        <f t="shared" si="1"/>
        <v>0.30102040816326531</v>
      </c>
    </row>
    <row r="61" spans="1:25" x14ac:dyDescent="0.2">
      <c r="A61">
        <v>-9.5632757649665404E-2</v>
      </c>
      <c r="B61">
        <v>-0.23044169989619401</v>
      </c>
      <c r="C61">
        <v>-1.0178235757984</v>
      </c>
      <c r="D61">
        <f>'Imputated, transformed, normal'!H61</f>
        <v>-2.1268386998326752</v>
      </c>
      <c r="E61">
        <v>-1.38582604348003</v>
      </c>
      <c r="F61">
        <v>-0.69994077454770598</v>
      </c>
      <c r="G61" s="47">
        <v>0.38800000000000001</v>
      </c>
      <c r="H61" s="84">
        <v>-1.0881967086976201</v>
      </c>
      <c r="U61">
        <f t="shared" si="2"/>
        <v>60</v>
      </c>
      <c r="V61" s="47">
        <v>-0.1</v>
      </c>
      <c r="W61">
        <f t="shared" si="0"/>
        <v>-0.50687162255793372</v>
      </c>
      <c r="Y61">
        <f t="shared" si="1"/>
        <v>0.30612244897959184</v>
      </c>
    </row>
    <row r="62" spans="1:25" x14ac:dyDescent="0.2">
      <c r="A62">
        <v>1.03654726976227</v>
      </c>
      <c r="B62">
        <v>0.18287516713831001</v>
      </c>
      <c r="C62">
        <v>-0.91504686848618799</v>
      </c>
      <c r="D62">
        <f>'Imputated, transformed, normal'!H62</f>
        <v>-1.2882000215347236</v>
      </c>
      <c r="E62">
        <v>-0.87531277253527895</v>
      </c>
      <c r="F62">
        <v>-0.93534810333867302</v>
      </c>
      <c r="G62" s="47">
        <v>4.5999999999999999E-2</v>
      </c>
      <c r="H62" s="84">
        <v>-0.98135096176479009</v>
      </c>
      <c r="U62">
        <f t="shared" si="2"/>
        <v>61</v>
      </c>
      <c r="V62" s="47">
        <v>-9.8000000000000004E-2</v>
      </c>
      <c r="W62">
        <f t="shared" si="0"/>
        <v>-0.49238248386872369</v>
      </c>
      <c r="Y62">
        <f t="shared" si="1"/>
        <v>0.31122448979591838</v>
      </c>
    </row>
    <row r="63" spans="1:25" x14ac:dyDescent="0.2">
      <c r="A63">
        <v>-0.21228767923011499</v>
      </c>
      <c r="B63">
        <v>-0.25292601810655502</v>
      </c>
      <c r="C63">
        <v>0.590631893637802</v>
      </c>
      <c r="D63">
        <f>'Imputated, transformed, normal'!H63</f>
        <v>0.85125155065414371</v>
      </c>
      <c r="E63">
        <v>0.15989469354713201</v>
      </c>
      <c r="F63">
        <v>0.61541530156051705</v>
      </c>
      <c r="G63" s="47">
        <v>5.0000000000000001E-3</v>
      </c>
      <c r="H63" s="84">
        <v>0.61040844457492305</v>
      </c>
      <c r="U63">
        <f t="shared" si="2"/>
        <v>62</v>
      </c>
      <c r="V63" s="47">
        <v>-9.2999999999999999E-2</v>
      </c>
      <c r="W63">
        <f t="shared" si="0"/>
        <v>-0.47799598707859048</v>
      </c>
      <c r="Y63">
        <f t="shared" si="1"/>
        <v>0.31632653061224492</v>
      </c>
    </row>
    <row r="64" spans="1:25" x14ac:dyDescent="0.2">
      <c r="A64">
        <v>-0.21917959725356001</v>
      </c>
      <c r="B64">
        <v>-0.25174981652691197</v>
      </c>
      <c r="C64">
        <v>0.91437852167128797</v>
      </c>
      <c r="D64">
        <f>'Imputated, transformed, normal'!H64</f>
        <v>1.0177750924871265</v>
      </c>
      <c r="E64">
        <v>0.27334208709040902</v>
      </c>
      <c r="F64">
        <v>0.99983861422236298</v>
      </c>
      <c r="G64" s="47">
        <v>0.158</v>
      </c>
      <c r="H64" s="84">
        <v>0.84142679602361325</v>
      </c>
      <c r="U64">
        <f t="shared" si="2"/>
        <v>63</v>
      </c>
      <c r="V64" s="47">
        <v>-9.0999999999999998E-2</v>
      </c>
      <c r="W64">
        <f t="shared" si="0"/>
        <v>-0.46370775145717902</v>
      </c>
      <c r="Y64">
        <f t="shared" si="1"/>
        <v>0.32142857142857145</v>
      </c>
    </row>
    <row r="65" spans="1:25" x14ac:dyDescent="0.2">
      <c r="A65">
        <v>-0.21178551167972001</v>
      </c>
      <c r="B65">
        <v>-0.242530543202194</v>
      </c>
      <c r="C65">
        <v>-0.64268859410881096</v>
      </c>
      <c r="D65">
        <f>'Imputated, transformed, normal'!H65</f>
        <v>-0.4001823102251173</v>
      </c>
      <c r="E65">
        <v>-0.37898042578343699</v>
      </c>
      <c r="F65">
        <v>0.165527346007319</v>
      </c>
      <c r="G65" s="47">
        <v>0.55700000000000005</v>
      </c>
      <c r="H65" s="84">
        <v>-0.39104522598257985</v>
      </c>
      <c r="U65">
        <f t="shared" si="2"/>
        <v>64</v>
      </c>
      <c r="V65" s="47">
        <v>-0.09</v>
      </c>
      <c r="W65">
        <f t="shared" si="0"/>
        <v>-0.44951356545669074</v>
      </c>
      <c r="Y65">
        <f t="shared" si="1"/>
        <v>0.32653061224489793</v>
      </c>
    </row>
    <row r="66" spans="1:25" x14ac:dyDescent="0.2">
      <c r="A66">
        <v>1.5594802465395301</v>
      </c>
      <c r="B66">
        <v>0.29082530894318198</v>
      </c>
      <c r="C66">
        <v>-0.93046337458302097</v>
      </c>
      <c r="D66">
        <f>'Imputated, transformed, normal'!H66</f>
        <v>-1.3755070880945246</v>
      </c>
      <c r="E66">
        <v>-0.73350353060618201</v>
      </c>
      <c r="F66">
        <v>-1.0184330429119499</v>
      </c>
      <c r="G66" s="47">
        <v>0</v>
      </c>
      <c r="H66" s="84">
        <v>-1.0182709307996869</v>
      </c>
      <c r="U66">
        <f t="shared" si="2"/>
        <v>65</v>
      </c>
      <c r="V66" s="47">
        <v>-8.5999999999999993E-2</v>
      </c>
      <c r="W66">
        <f t="shared" si="0"/>
        <v>-0.43540937575222288</v>
      </c>
      <c r="Y66">
        <f t="shared" si="1"/>
        <v>0.33163265306122447</v>
      </c>
    </row>
    <row r="67" spans="1:25" x14ac:dyDescent="0.2">
      <c r="A67">
        <v>-0.18900064203452299</v>
      </c>
      <c r="B67">
        <v>-6.0705953129558399E-2</v>
      </c>
      <c r="C67">
        <v>0.70368627168124098</v>
      </c>
      <c r="D67">
        <f>'Imputated, transformed, normal'!H67</f>
        <v>0.91279222058961051</v>
      </c>
      <c r="E67">
        <v>0.93984552415716804</v>
      </c>
      <c r="F67">
        <v>0.23130292316950099</v>
      </c>
      <c r="G67" s="47">
        <v>-0.53900000000000003</v>
      </c>
      <c r="H67" s="84">
        <v>0.77030543847198052</v>
      </c>
      <c r="U67">
        <f t="shared" si="2"/>
        <v>66</v>
      </c>
      <c r="V67" s="47">
        <v>-8.3000000000000004E-2</v>
      </c>
      <c r="W67">
        <f t="shared" ref="W67:W130" si="3">_xlfn.NORM.S.INV(U67/($Z$1))</f>
        <v>-0.42139127706780533</v>
      </c>
      <c r="Y67">
        <f t="shared" ref="Y67:Y130" si="4">U67/$Z$1</f>
        <v>0.33673469387755101</v>
      </c>
    </row>
    <row r="68" spans="1:25" x14ac:dyDescent="0.2">
      <c r="A68">
        <v>-0.12289127049345699</v>
      </c>
      <c r="B68">
        <v>-0.19554386679543101</v>
      </c>
      <c r="C68">
        <v>-0.904769197754967</v>
      </c>
      <c r="D68">
        <f>'Imputated, transformed, normal'!H68</f>
        <v>-1.2341764849280588</v>
      </c>
      <c r="E68">
        <v>-0.46406597094089602</v>
      </c>
      <c r="F68">
        <v>-0.93534810333867302</v>
      </c>
      <c r="G68" s="47">
        <v>-0.23499999999999999</v>
      </c>
      <c r="H68" s="84">
        <v>-0.7004044429608407</v>
      </c>
      <c r="U68">
        <f t="shared" ref="U68:U131" si="5">U67+1</f>
        <v>67</v>
      </c>
      <c r="V68" s="47">
        <v>-7.3999999999999996E-2</v>
      </c>
      <c r="W68">
        <f t="shared" si="3"/>
        <v>-0.40745550271735576</v>
      </c>
      <c r="Y68">
        <f t="shared" si="4"/>
        <v>0.34183673469387754</v>
      </c>
    </row>
    <row r="69" spans="1:25" x14ac:dyDescent="0.2">
      <c r="A69">
        <v>-0.21942745624277801</v>
      </c>
      <c r="B69">
        <v>-0.26676541891953298</v>
      </c>
      <c r="C69">
        <v>-0.38574682582826703</v>
      </c>
      <c r="D69">
        <f>'Imputated, transformed, normal'!H69</f>
        <v>2.8986682971928527E-2</v>
      </c>
      <c r="E69">
        <v>4.2051179076852902E-3</v>
      </c>
      <c r="F69">
        <v>-0.27413045923463297</v>
      </c>
      <c r="G69" s="47">
        <v>-0.189</v>
      </c>
      <c r="H69" s="84">
        <v>-8.5297941113440148E-2</v>
      </c>
      <c r="U69">
        <f t="shared" si="5"/>
        <v>68</v>
      </c>
      <c r="V69" s="47">
        <v>-7.3999999999999996E-2</v>
      </c>
      <c r="W69">
        <f t="shared" si="3"/>
        <v>-0.39359841579692401</v>
      </c>
      <c r="Y69">
        <f t="shared" si="4"/>
        <v>0.34693877551020408</v>
      </c>
    </row>
    <row r="70" spans="1:25" x14ac:dyDescent="0.2">
      <c r="A70">
        <v>-0.184499813538444</v>
      </c>
      <c r="B70">
        <v>-0.156000411215937</v>
      </c>
      <c r="C70">
        <v>4.5915344883047701E-2</v>
      </c>
      <c r="D70">
        <f>'Imputated, transformed, normal'!H70</f>
        <v>0.48094237817272079</v>
      </c>
      <c r="E70">
        <v>1.62052988541683</v>
      </c>
      <c r="F70">
        <v>0.96868176188238198</v>
      </c>
      <c r="G70" s="47">
        <v>0.42799999999999999</v>
      </c>
      <c r="H70" s="84">
        <v>0.54063666216765527</v>
      </c>
      <c r="U70">
        <f t="shared" si="5"/>
        <v>69</v>
      </c>
      <c r="V70" s="47">
        <v>-6.9000000000000006E-2</v>
      </c>
      <c r="W70">
        <f t="shared" si="3"/>
        <v>-0.37981650097091346</v>
      </c>
      <c r="Y70">
        <f t="shared" si="4"/>
        <v>0.35204081632653061</v>
      </c>
    </row>
    <row r="71" spans="1:25" x14ac:dyDescent="0.2">
      <c r="A71">
        <v>-0.21370717619409099</v>
      </c>
      <c r="B71">
        <v>-0.181742426384494</v>
      </c>
      <c r="C71">
        <v>2.2453368813645</v>
      </c>
      <c r="D71">
        <f>'Imputated, transformed, normal'!H71</f>
        <v>1.4991290665515058</v>
      </c>
      <c r="E71">
        <v>-1.0313029386572801</v>
      </c>
      <c r="F71">
        <v>1.44988203691097</v>
      </c>
      <c r="G71" s="47">
        <v>0.126</v>
      </c>
      <c r="H71" s="84">
        <v>1.3243738368848659</v>
      </c>
      <c r="U71">
        <f t="shared" si="5"/>
        <v>70</v>
      </c>
      <c r="V71" s="47">
        <v>-6.9000000000000006E-2</v>
      </c>
      <c r="W71">
        <f t="shared" si="3"/>
        <v>-0.36610635680056969</v>
      </c>
      <c r="Y71">
        <f t="shared" si="4"/>
        <v>0.35714285714285715</v>
      </c>
    </row>
    <row r="72" spans="1:25" x14ac:dyDescent="0.2">
      <c r="A72">
        <v>-0.21937552948702199</v>
      </c>
      <c r="B72">
        <v>-0.25461621642507998</v>
      </c>
      <c r="C72">
        <v>1.6852038265129199</v>
      </c>
      <c r="D72">
        <f>'Imputated, transformed, normal'!H72</f>
        <v>1.3253495645803615</v>
      </c>
      <c r="E72">
        <v>-0.29389488062598002</v>
      </c>
      <c r="F72">
        <v>1.5987425536464399</v>
      </c>
      <c r="G72" s="47">
        <v>0.41</v>
      </c>
      <c r="H72" s="84">
        <v>1.1891846545407168</v>
      </c>
      <c r="U72">
        <f t="shared" si="5"/>
        <v>71</v>
      </c>
      <c r="V72" s="47">
        <v>-6.9000000000000006E-2</v>
      </c>
      <c r="W72">
        <f t="shared" si="3"/>
        <v>-0.35246468856798852</v>
      </c>
      <c r="Y72">
        <f t="shared" si="4"/>
        <v>0.36224489795918369</v>
      </c>
    </row>
    <row r="73" spans="1:25" x14ac:dyDescent="0.2">
      <c r="A73">
        <v>-0.218015087651516</v>
      </c>
      <c r="B73">
        <v>-0.26226038828367398</v>
      </c>
      <c r="C73">
        <v>0.20008040585137399</v>
      </c>
      <c r="D73">
        <f>'Imputated, transformed, normal'!H73</f>
        <v>0.60125132919904378</v>
      </c>
      <c r="E73">
        <v>0.53813263503158604</v>
      </c>
      <c r="F73">
        <v>0.46040986888434898</v>
      </c>
      <c r="G73" s="47">
        <v>1.4E-2</v>
      </c>
      <c r="H73" s="84">
        <v>0.44647666303832345</v>
      </c>
      <c r="U73">
        <f t="shared" si="5"/>
        <v>72</v>
      </c>
      <c r="V73" s="47">
        <v>-6.4000000000000001E-2</v>
      </c>
      <c r="W73">
        <f t="shared" si="3"/>
        <v>-0.33888830155331429</v>
      </c>
      <c r="Y73">
        <f t="shared" si="4"/>
        <v>0.36734693877551022</v>
      </c>
    </row>
    <row r="74" spans="1:25" x14ac:dyDescent="0.2">
      <c r="A74">
        <v>-0.21606305705529699</v>
      </c>
      <c r="B74">
        <v>-0.19187170833512701</v>
      </c>
      <c r="C74">
        <v>1.45395623506043</v>
      </c>
      <c r="D74">
        <f>'Imputated, transformed, normal'!H74</f>
        <v>1.2431103631364924</v>
      </c>
      <c r="E74">
        <v>0.59950334352733403</v>
      </c>
      <c r="F74">
        <v>1.82376426499074</v>
      </c>
      <c r="G74" s="47">
        <v>0.60099999999999998</v>
      </c>
      <c r="H74" s="84">
        <v>1.2228452242106898</v>
      </c>
      <c r="U74">
        <f t="shared" si="5"/>
        <v>73</v>
      </c>
      <c r="V74" s="47">
        <v>-6.2E-2</v>
      </c>
      <c r="W74">
        <f t="shared" si="3"/>
        <v>-0.32537409472672818</v>
      </c>
      <c r="Y74">
        <f t="shared" si="4"/>
        <v>0.37244897959183676</v>
      </c>
    </row>
    <row r="75" spans="1:25" x14ac:dyDescent="0.2">
      <c r="A75">
        <v>-0.166333787651606</v>
      </c>
      <c r="B75">
        <v>-0.26751204737205098</v>
      </c>
      <c r="C75">
        <v>0.13049211204869801</v>
      </c>
      <c r="D75">
        <f>'Imputated, transformed, normal'!H75</f>
        <v>0.54883240760685226</v>
      </c>
      <c r="E75">
        <v>0.137125935451922</v>
      </c>
      <c r="F75">
        <v>0.30157461921782103</v>
      </c>
      <c r="G75" s="47">
        <v>-8.9999999999999993E-3</v>
      </c>
      <c r="H75" s="84">
        <v>0.31066503037970561</v>
      </c>
      <c r="U75">
        <f t="shared" si="5"/>
        <v>74</v>
      </c>
      <c r="V75" s="47">
        <v>-5.6000000000000001E-2</v>
      </c>
      <c r="W75">
        <f t="shared" si="3"/>
        <v>-0.31191905482032528</v>
      </c>
      <c r="Y75">
        <f t="shared" si="4"/>
        <v>0.37755102040816324</v>
      </c>
    </row>
    <row r="76" spans="1:25" x14ac:dyDescent="0.2">
      <c r="A76">
        <v>-0.208383451967348</v>
      </c>
      <c r="B76">
        <v>-0.20206003308376699</v>
      </c>
      <c r="C76">
        <v>-0.313803130709714</v>
      </c>
      <c r="D76">
        <f>'Imputated, transformed, normal'!H76</f>
        <v>0.12094919428658316</v>
      </c>
      <c r="E76">
        <v>1.6063489612239199</v>
      </c>
      <c r="F76">
        <v>0.81982124514691801</v>
      </c>
      <c r="G76" s="47">
        <v>0.51500000000000001</v>
      </c>
      <c r="H76" s="84">
        <v>0.30531490012882939</v>
      </c>
      <c r="U76">
        <f t="shared" si="5"/>
        <v>75</v>
      </c>
      <c r="V76" s="47">
        <v>-5.1999999999999998E-2</v>
      </c>
      <c r="W76">
        <f t="shared" si="3"/>
        <v>-0.29852025074811001</v>
      </c>
      <c r="Y76">
        <f t="shared" si="4"/>
        <v>0.38265306122448978</v>
      </c>
    </row>
    <row r="77" spans="1:25" x14ac:dyDescent="0.2">
      <c r="A77">
        <v>-0.14551194871730799</v>
      </c>
      <c r="B77">
        <v>-0.20189997075159699</v>
      </c>
      <c r="C77">
        <v>-0.904769197754967</v>
      </c>
      <c r="D77">
        <f>'Imputated, transformed, normal'!H77</f>
        <v>-1.2341764849280588</v>
      </c>
      <c r="E77">
        <v>-1.01712201446437</v>
      </c>
      <c r="F77">
        <v>-0.66878392220772498</v>
      </c>
      <c r="G77" s="47">
        <v>0.156</v>
      </c>
      <c r="H77" s="84">
        <v>-0.82444230306971322</v>
      </c>
      <c r="U77">
        <f t="shared" si="5"/>
        <v>76</v>
      </c>
      <c r="V77" s="47">
        <v>-5.0999999999999997E-2</v>
      </c>
      <c r="W77">
        <f t="shared" si="3"/>
        <v>-0.28517482834512908</v>
      </c>
      <c r="Y77">
        <f t="shared" si="4"/>
        <v>0.38775510204081631</v>
      </c>
    </row>
    <row r="78" spans="1:25" x14ac:dyDescent="0.2">
      <c r="A78">
        <v>-0.208803311618382</v>
      </c>
      <c r="B78">
        <v>-0.26509098370496997</v>
      </c>
      <c r="C78">
        <v>-1.0126847404327901</v>
      </c>
      <c r="D78">
        <f>'Imputated, transformed, normal'!H78</f>
        <v>-2.0616297713832079</v>
      </c>
      <c r="E78">
        <v>-1.52763528540912</v>
      </c>
      <c r="F78">
        <v>-0.91803874092757198</v>
      </c>
      <c r="G78" s="47">
        <v>0.17499999999999999</v>
      </c>
      <c r="H78" s="84">
        <v>-1.092594475539342</v>
      </c>
      <c r="U78">
        <f t="shared" si="5"/>
        <v>77</v>
      </c>
      <c r="V78" s="47">
        <v>-5.0999999999999997E-2</v>
      </c>
      <c r="W78">
        <f t="shared" si="3"/>
        <v>-0.27188000539926088</v>
      </c>
      <c r="Y78">
        <f t="shared" si="4"/>
        <v>0.39285714285714285</v>
      </c>
    </row>
    <row r="79" spans="1:25" x14ac:dyDescent="0.2">
      <c r="A79">
        <v>0.98818386503695099</v>
      </c>
      <c r="B79">
        <v>9.3083890054766094</v>
      </c>
      <c r="C79">
        <v>0.44674450340069699</v>
      </c>
      <c r="D79">
        <f>'Imputated, transformed, normal'!H79</f>
        <v>0.76664452856564425</v>
      </c>
      <c r="E79">
        <v>-0.37898042578343699</v>
      </c>
      <c r="F79">
        <v>-3.8823928873106301</v>
      </c>
      <c r="G79" s="47">
        <v>0.26900000000000002</v>
      </c>
      <c r="H79" s="84">
        <v>-4.1513793261677101</v>
      </c>
      <c r="U79">
        <f t="shared" si="5"/>
        <v>78</v>
      </c>
      <c r="V79" s="47">
        <v>-4.9000000000000002E-2</v>
      </c>
      <c r="W79">
        <f t="shared" si="3"/>
        <v>-0.25863306695141769</v>
      </c>
      <c r="Y79">
        <f t="shared" si="4"/>
        <v>0.39795918367346939</v>
      </c>
    </row>
    <row r="80" spans="1:25" x14ac:dyDescent="0.2">
      <c r="A80">
        <v>0.29788378519910402</v>
      </c>
      <c r="B80">
        <v>1.5472469029702001</v>
      </c>
      <c r="C80">
        <v>-5.4730087730611304E-3</v>
      </c>
      <c r="D80">
        <f>'Imputated, transformed, normal'!H80</f>
        <v>0.43717740362915697</v>
      </c>
      <c r="E80">
        <v>0.14571376935422201</v>
      </c>
      <c r="F80">
        <v>-0.99419993553641495</v>
      </c>
      <c r="G80" s="47">
        <v>-0.35299999999999998</v>
      </c>
      <c r="H80" s="84">
        <v>-0.64098356446141058</v>
      </c>
      <c r="U80">
        <f t="shared" si="5"/>
        <v>79</v>
      </c>
      <c r="V80" s="47">
        <v>-4.5999999999999999E-2</v>
      </c>
      <c r="W80">
        <f t="shared" si="3"/>
        <v>-0.24543136084192316</v>
      </c>
      <c r="Y80">
        <f t="shared" si="4"/>
        <v>0.40306122448979592</v>
      </c>
    </row>
    <row r="81" spans="1:25" x14ac:dyDescent="0.2">
      <c r="A81">
        <v>-1.3922574153904599E-2</v>
      </c>
      <c r="B81">
        <v>0.289355162750004</v>
      </c>
      <c r="C81">
        <v>-0.45255168558120801</v>
      </c>
      <c r="D81">
        <f>'Imputated, transformed, normal'!H81</f>
        <v>-6.5244623931634285E-2</v>
      </c>
      <c r="E81">
        <v>0.57114149514151402</v>
      </c>
      <c r="F81">
        <v>0.32823535267166398</v>
      </c>
      <c r="G81" s="47">
        <v>0.59799999999999998</v>
      </c>
      <c r="H81" s="84">
        <v>-0.26983009460840485</v>
      </c>
      <c r="U81">
        <f t="shared" si="5"/>
        <v>80</v>
      </c>
      <c r="V81" s="47">
        <v>-4.4999999999999998E-2</v>
      </c>
      <c r="W81">
        <f t="shared" si="3"/>
        <v>-0.23227229348262593</v>
      </c>
      <c r="Y81">
        <f t="shared" si="4"/>
        <v>0.40816326530612246</v>
      </c>
    </row>
    <row r="82" spans="1:25" x14ac:dyDescent="0.2">
      <c r="A82">
        <v>-0.11167418031984901</v>
      </c>
      <c r="B82">
        <v>-3.5022398866244001E-3</v>
      </c>
      <c r="C82">
        <v>6.6470686345491206E-2</v>
      </c>
      <c r="D82">
        <f>'Imputated, transformed, normal'!H82</f>
        <v>0.4978962781252117</v>
      </c>
      <c r="E82">
        <v>-1.0454838628501899</v>
      </c>
      <c r="F82">
        <v>-3.6416668414216903E-2</v>
      </c>
      <c r="G82" s="47">
        <v>9.2999999999999999E-2</v>
      </c>
      <c r="H82" s="84">
        <v>-0.12937806097583254</v>
      </c>
      <c r="U82">
        <f t="shared" si="5"/>
        <v>81</v>
      </c>
      <c r="V82" s="47">
        <v>-4.4999999999999998E-2</v>
      </c>
      <c r="W82">
        <f t="shared" si="3"/>
        <v>-0.21915332583592462</v>
      </c>
      <c r="Y82">
        <f t="shared" si="4"/>
        <v>0.41326530612244899</v>
      </c>
    </row>
    <row r="83" spans="1:25" x14ac:dyDescent="0.2">
      <c r="A83">
        <v>-4.0134459577337099E-2</v>
      </c>
      <c r="B83">
        <v>-0.23388879588792499</v>
      </c>
      <c r="C83">
        <v>-0.93046337458302097</v>
      </c>
      <c r="D83">
        <f>'Imputated, transformed, normal'!H83</f>
        <v>-1.3755070880945246</v>
      </c>
      <c r="E83">
        <v>-1.0880266354289201</v>
      </c>
      <c r="F83">
        <v>-0.97689057312531402</v>
      </c>
      <c r="G83" s="47">
        <v>-0.11700000000000001</v>
      </c>
      <c r="H83" s="84">
        <v>-0.8597563748039454</v>
      </c>
      <c r="U83">
        <f t="shared" si="5"/>
        <v>82</v>
      </c>
      <c r="V83" s="47">
        <v>-4.1000000000000002E-2</v>
      </c>
      <c r="W83">
        <f t="shared" si="3"/>
        <v>-0.20607196958332727</v>
      </c>
      <c r="Y83">
        <f t="shared" si="4"/>
        <v>0.41836734693877553</v>
      </c>
    </row>
    <row r="84" spans="1:25" x14ac:dyDescent="0.2">
      <c r="A84">
        <v>-3.7173029097854797E-2</v>
      </c>
      <c r="B84">
        <v>-0.20671318450989501</v>
      </c>
      <c r="C84">
        <v>-0.93560220994863197</v>
      </c>
      <c r="D84">
        <f>'Imputated, transformed, normal'!H84</f>
        <v>-1.4064985393017628</v>
      </c>
      <c r="E84">
        <v>0.24498023870459101</v>
      </c>
      <c r="F84">
        <v>-0.66532204972550502</v>
      </c>
      <c r="G84" s="47">
        <v>-9.0999999999999998E-2</v>
      </c>
      <c r="H84" s="84">
        <v>-0.57414197893683305</v>
      </c>
      <c r="U84">
        <f t="shared" si="5"/>
        <v>83</v>
      </c>
      <c r="V84" s="47">
        <v>-3.1E-2</v>
      </c>
      <c r="W84">
        <f t="shared" si="3"/>
        <v>-0.19302578346747254</v>
      </c>
      <c r="Y84">
        <f t="shared" si="4"/>
        <v>0.42346938775510207</v>
      </c>
    </row>
    <row r="85" spans="1:25" x14ac:dyDescent="0.2">
      <c r="A85">
        <v>0.70603361457299296</v>
      </c>
      <c r="B85">
        <v>0.13745639906416299</v>
      </c>
      <c r="C85">
        <v>-0.95615755141107495</v>
      </c>
      <c r="D85">
        <f>'Imputated, transformed, normal'!H85</f>
        <v>-1.5417509570212935</v>
      </c>
      <c r="E85">
        <v>-0.23717118385434</v>
      </c>
      <c r="F85">
        <v>-0.94919559326755298</v>
      </c>
      <c r="G85" s="47">
        <v>-7.3999999999999996E-2</v>
      </c>
      <c r="H85" s="84">
        <v>-0.87520747280547284</v>
      </c>
      <c r="U85">
        <f t="shared" si="5"/>
        <v>84</v>
      </c>
      <c r="V85" s="47">
        <v>-2.7E-2</v>
      </c>
      <c r="W85">
        <f t="shared" si="3"/>
        <v>-0.18001236979270516</v>
      </c>
      <c r="Y85">
        <f t="shared" si="4"/>
        <v>0.42857142857142855</v>
      </c>
    </row>
    <row r="86" spans="1:25" x14ac:dyDescent="0.2">
      <c r="A86">
        <v>-0.21238017329794001</v>
      </c>
      <c r="B86">
        <v>-0.24771620142877801</v>
      </c>
      <c r="C86">
        <v>-0.45255168558120801</v>
      </c>
      <c r="D86">
        <f>'Imputated, transformed, normal'!H86</f>
        <v>-6.5244623931634285E-2</v>
      </c>
      <c r="E86">
        <v>0.93867657049249598</v>
      </c>
      <c r="F86">
        <v>0.84405435252245897</v>
      </c>
      <c r="G86" s="47">
        <v>0.77500000000000002</v>
      </c>
      <c r="H86" s="84">
        <v>6.9010666344325733E-2</v>
      </c>
      <c r="U86">
        <f t="shared" si="5"/>
        <v>85</v>
      </c>
      <c r="V86" s="47">
        <v>-2.4E-2</v>
      </c>
      <c r="W86">
        <f t="shared" si="3"/>
        <v>-0.16702937107034718</v>
      </c>
      <c r="Y86">
        <f t="shared" si="4"/>
        <v>0.43367346938775508</v>
      </c>
    </row>
    <row r="87" spans="1:25" x14ac:dyDescent="0.2">
      <c r="A87">
        <v>2.1314751052041898</v>
      </c>
      <c r="B87">
        <v>0.58025503234715603</v>
      </c>
      <c r="C87">
        <v>-0.99726823433596301</v>
      </c>
      <c r="D87">
        <f>'Imputated, transformed, normal'!H87</f>
        <v>-1.8893077170095038</v>
      </c>
      <c r="E87">
        <v>-0.56333244029126495</v>
      </c>
      <c r="F87">
        <v>-1.0045855529830701</v>
      </c>
      <c r="G87" s="47">
        <v>0.221</v>
      </c>
      <c r="H87" s="84">
        <v>-1.2255476091286033</v>
      </c>
      <c r="U87">
        <f t="shared" si="5"/>
        <v>86</v>
      </c>
      <c r="V87" s="47">
        <v>-2.1000000000000001E-2</v>
      </c>
      <c r="W87">
        <f t="shared" si="3"/>
        <v>-0.15407446679575088</v>
      </c>
      <c r="Y87">
        <f t="shared" si="4"/>
        <v>0.43877551020408162</v>
      </c>
    </row>
    <row r="88" spans="1:25" x14ac:dyDescent="0.2">
      <c r="A88">
        <v>-0.19975439961559099</v>
      </c>
      <c r="B88">
        <v>-0.199671879177832</v>
      </c>
      <c r="C88">
        <v>-0.37546915509704498</v>
      </c>
      <c r="D88">
        <f>'Imputated, transformed, normal'!H88</f>
        <v>4.2684815196928426E-2</v>
      </c>
      <c r="E88">
        <v>-8.0094021561819398E-2</v>
      </c>
      <c r="F88">
        <v>-5.6453838035299103E-2</v>
      </c>
      <c r="G88" s="47">
        <v>7.1999999999999995E-2</v>
      </c>
      <c r="H88" s="84">
        <v>-0.12871990693962965</v>
      </c>
      <c r="U88">
        <f t="shared" si="5"/>
        <v>87</v>
      </c>
      <c r="V88" s="47">
        <v>-1.7999999999999999E-2</v>
      </c>
      <c r="W88">
        <f t="shared" si="3"/>
        <v>-0.14114537034505295</v>
      </c>
      <c r="Y88">
        <f t="shared" si="4"/>
        <v>0.44387755102040816</v>
      </c>
    </row>
    <row r="89" spans="1:25" x14ac:dyDescent="0.2">
      <c r="A89">
        <v>-0.136630100775193</v>
      </c>
      <c r="B89">
        <v>-0.14317296540937199</v>
      </c>
      <c r="C89">
        <v>-0.63754975874319997</v>
      </c>
      <c r="D89">
        <f>'Imputated, transformed, normal'!H89</f>
        <v>-0.38938042602793155</v>
      </c>
      <c r="E89">
        <v>-1.28655957412966</v>
      </c>
      <c r="F89">
        <v>-1.09113236503857</v>
      </c>
      <c r="G89" s="47">
        <v>-0.44900000000000001</v>
      </c>
      <c r="H89" s="84">
        <v>-0.64172244555406532</v>
      </c>
      <c r="U89">
        <f t="shared" si="5"/>
        <v>88</v>
      </c>
      <c r="V89" s="47">
        <v>-1.7000000000000001E-2</v>
      </c>
      <c r="W89">
        <f t="shared" si="3"/>
        <v>-0.12823982598031272</v>
      </c>
      <c r="Y89">
        <f t="shared" si="4"/>
        <v>0.44897959183673469</v>
      </c>
    </row>
    <row r="90" spans="1:25" x14ac:dyDescent="0.2">
      <c r="A90">
        <v>-0.17580392670665801</v>
      </c>
      <c r="B90">
        <v>8.5583744745579698E-2</v>
      </c>
      <c r="C90">
        <v>0.48271635095997301</v>
      </c>
      <c r="D90">
        <f>'Imputated, transformed, normal'!H90</f>
        <v>0.78851685026595575</v>
      </c>
      <c r="E90">
        <v>0.25916116289750002</v>
      </c>
      <c r="F90">
        <v>1.3529496074088101</v>
      </c>
      <c r="G90" s="47">
        <v>0.95</v>
      </c>
      <c r="H90" s="84">
        <v>0.40265444574696357</v>
      </c>
      <c r="U90">
        <f t="shared" si="5"/>
        <v>89</v>
      </c>
      <c r="V90" s="47">
        <v>-1.7000000000000001E-2</v>
      </c>
      <c r="W90">
        <f t="shared" si="3"/>
        <v>-0.11535560595238141</v>
      </c>
      <c r="Y90">
        <f t="shared" si="4"/>
        <v>0.45408163265306123</v>
      </c>
    </row>
    <row r="91" spans="1:25" x14ac:dyDescent="0.2">
      <c r="A91">
        <v>-0.21990569509274599</v>
      </c>
      <c r="B91">
        <v>-0.26672778761510402</v>
      </c>
      <c r="C91">
        <v>1.02743289971472</v>
      </c>
      <c r="D91">
        <f>'Imputated, transformed, normal'!H91</f>
        <v>1.069641971958037</v>
      </c>
      <c r="E91">
        <v>-1.28655957412966</v>
      </c>
      <c r="F91">
        <v>0.362854077493865</v>
      </c>
      <c r="G91" s="47">
        <v>-0.19900000000000001</v>
      </c>
      <c r="H91" s="84">
        <v>0.56144398336038392</v>
      </c>
      <c r="U91">
        <f t="shared" si="5"/>
        <v>90</v>
      </c>
      <c r="V91" s="47">
        <v>-1.2E-2</v>
      </c>
      <c r="W91">
        <f t="shared" si="3"/>
        <v>-0.10249050769145145</v>
      </c>
      <c r="Y91">
        <f t="shared" si="4"/>
        <v>0.45918367346938777</v>
      </c>
    </row>
    <row r="92" spans="1:25" x14ac:dyDescent="0.2">
      <c r="A92">
        <v>-0.15763814759811801</v>
      </c>
      <c r="B92">
        <v>-0.23926172408798699</v>
      </c>
      <c r="C92">
        <v>-0.74546530142102896</v>
      </c>
      <c r="D92">
        <f>'Imputated, transformed, normal'!H92</f>
        <v>-0.64707133563109109</v>
      </c>
      <c r="E92">
        <v>-0.48913623624283797</v>
      </c>
      <c r="F92">
        <v>-0.75879260674544802</v>
      </c>
      <c r="G92" s="47">
        <v>-0.248</v>
      </c>
      <c r="H92" s="84">
        <v>-0.51099997579681511</v>
      </c>
      <c r="U92">
        <f t="shared" si="5"/>
        <v>91</v>
      </c>
      <c r="V92" s="47">
        <v>-8.9999999999999993E-3</v>
      </c>
      <c r="W92">
        <f t="shared" si="3"/>
        <v>-8.9642351075762544E-2</v>
      </c>
      <c r="Y92">
        <f t="shared" si="4"/>
        <v>0.4642857142857143</v>
      </c>
    </row>
    <row r="93" spans="1:25" x14ac:dyDescent="0.2">
      <c r="A93">
        <v>-0.21608358463937399</v>
      </c>
      <c r="B93">
        <v>-0.22415132815071001</v>
      </c>
      <c r="C93">
        <v>-0.22130409412871799</v>
      </c>
      <c r="D93">
        <f>'Imputated, transformed, normal'!H93</f>
        <v>0.22739144268615069</v>
      </c>
      <c r="E93">
        <v>-1.11638848381474</v>
      </c>
      <c r="F93">
        <v>-0.96304308319643395</v>
      </c>
      <c r="G93" s="47">
        <v>-0.72099999999999997</v>
      </c>
      <c r="H93" s="84">
        <v>-0.2417763414314639</v>
      </c>
      <c r="U93">
        <f t="shared" si="5"/>
        <v>92</v>
      </c>
      <c r="V93" s="47">
        <v>-7.0000000000000001E-3</v>
      </c>
      <c r="W93">
        <f t="shared" si="3"/>
        <v>-7.6808975769408122E-2</v>
      </c>
      <c r="Y93">
        <f t="shared" si="4"/>
        <v>0.46938775510204084</v>
      </c>
    </row>
    <row r="94" spans="1:25" x14ac:dyDescent="0.2">
      <c r="A94">
        <v>-0.21158624146435101</v>
      </c>
      <c r="B94">
        <v>-0.21936561083366299</v>
      </c>
      <c r="C94">
        <v>0.84243482655273505</v>
      </c>
      <c r="D94">
        <f>'Imputated, transformed, normal'!H94</f>
        <v>0.98322251345813783</v>
      </c>
      <c r="E94">
        <v>0.27334208709040902</v>
      </c>
      <c r="F94">
        <v>8.2442406434036705E-2</v>
      </c>
      <c r="G94" s="47">
        <v>-0.69799999999999995</v>
      </c>
      <c r="H94" s="84">
        <v>0.78072476660646162</v>
      </c>
      <c r="U94">
        <f t="shared" si="5"/>
        <v>93</v>
      </c>
      <c r="V94" s="47">
        <v>-7.0000000000000001E-3</v>
      </c>
      <c r="W94">
        <f t="shared" si="3"/>
        <v>-6.3988238620593565E-2</v>
      </c>
      <c r="Y94">
        <f t="shared" si="4"/>
        <v>0.47448979591836737</v>
      </c>
    </row>
    <row r="95" spans="1:25" x14ac:dyDescent="0.2">
      <c r="A95">
        <v>-0.20420882020662701</v>
      </c>
      <c r="B95">
        <v>-0.25467083991230499</v>
      </c>
      <c r="C95">
        <v>-0.92018570385179899</v>
      </c>
      <c r="D95">
        <f>'Imputated, transformed, normal'!H95</f>
        <v>-1.3164156863719279</v>
      </c>
      <c r="E95">
        <v>-0.166266562889791</v>
      </c>
      <c r="F95">
        <v>-0.80033507653208902</v>
      </c>
      <c r="G95" s="47">
        <v>-0.17499999999999999</v>
      </c>
      <c r="H95" s="84">
        <v>-0.62500063692841512</v>
      </c>
      <c r="U95">
        <f t="shared" si="5"/>
        <v>94</v>
      </c>
      <c r="V95" s="47">
        <v>-7.0000000000000001E-3</v>
      </c>
      <c r="W95">
        <f t="shared" si="3"/>
        <v>-5.1178011112051537E-2</v>
      </c>
      <c r="Y95">
        <f t="shared" si="4"/>
        <v>0.47959183673469385</v>
      </c>
    </row>
    <row r="96" spans="1:25" x14ac:dyDescent="0.2">
      <c r="A96">
        <v>-0.19530140381445699</v>
      </c>
      <c r="B96">
        <v>-0.221472789258465</v>
      </c>
      <c r="C96">
        <v>-0.76088180751786205</v>
      </c>
      <c r="D96">
        <f>'Imputated, transformed, normal'!H96</f>
        <v>-0.69036842840295687</v>
      </c>
      <c r="E96">
        <v>-0.71932260641327195</v>
      </c>
      <c r="F96">
        <v>0.14821798359621799</v>
      </c>
      <c r="G96" s="47">
        <v>0.73599999999999999</v>
      </c>
      <c r="H96" s="84">
        <v>-0.58746001646568569</v>
      </c>
      <c r="U96">
        <f t="shared" si="5"/>
        <v>95</v>
      </c>
      <c r="V96" s="47">
        <v>-5.0000000000000001E-3</v>
      </c>
      <c r="W96">
        <f t="shared" si="3"/>
        <v>-3.8376176855620815E-2</v>
      </c>
      <c r="Y96">
        <f t="shared" si="4"/>
        <v>0.48469387755102039</v>
      </c>
    </row>
    <row r="97" spans="1:25" x14ac:dyDescent="0.2">
      <c r="A97">
        <v>-0.21885742215995899</v>
      </c>
      <c r="B97">
        <v>-0.25324377192483899</v>
      </c>
      <c r="C97">
        <v>2.2864475642893902</v>
      </c>
      <c r="D97">
        <f>'Imputated, transformed, normal'!H97</f>
        <v>1.5107084405361049</v>
      </c>
      <c r="E97">
        <v>1.1383784628578999</v>
      </c>
      <c r="F97">
        <v>0.83020686259357801</v>
      </c>
      <c r="G97" s="47">
        <v>-1.0509999999999999</v>
      </c>
      <c r="H97" s="84">
        <v>1.8810339500385462</v>
      </c>
      <c r="U97">
        <f t="shared" si="5"/>
        <v>96</v>
      </c>
      <c r="V97" s="47">
        <v>-4.0000000000000001E-3</v>
      </c>
      <c r="W97">
        <f t="shared" si="3"/>
        <v>-2.5580629123252388E-2</v>
      </c>
      <c r="Y97">
        <f t="shared" si="4"/>
        <v>0.48979591836734693</v>
      </c>
    </row>
    <row r="98" spans="1:25" x14ac:dyDescent="0.2">
      <c r="A98">
        <v>-0.21857495260578499</v>
      </c>
      <c r="B98">
        <v>-0.23435688686814601</v>
      </c>
      <c r="C98">
        <v>1.65950964968486</v>
      </c>
      <c r="D98">
        <f>'Imputated, transformed, normal'!H98</f>
        <v>1.3165573655538232</v>
      </c>
      <c r="E98">
        <v>-0.22299025966143099</v>
      </c>
      <c r="F98">
        <v>1.71644621804192</v>
      </c>
      <c r="G98" s="47">
        <v>0.53600000000000003</v>
      </c>
      <c r="H98" s="84">
        <v>1.1801416757992367</v>
      </c>
      <c r="U98">
        <f t="shared" si="5"/>
        <v>97</v>
      </c>
      <c r="V98" s="47">
        <v>0</v>
      </c>
      <c r="W98">
        <f t="shared" si="3"/>
        <v>-1.2789268406909802E-2</v>
      </c>
      <c r="Y98">
        <f t="shared" si="4"/>
        <v>0.49489795918367346</v>
      </c>
    </row>
    <row r="99" spans="1:25" x14ac:dyDescent="0.2">
      <c r="A99">
        <v>-0.19589868753044101</v>
      </c>
      <c r="B99">
        <v>-0.221998411874192</v>
      </c>
      <c r="C99">
        <v>-0.56560606362464805</v>
      </c>
      <c r="D99">
        <f>'Imputated, transformed, normal'!H99</f>
        <v>-0.24984158563438408</v>
      </c>
      <c r="E99">
        <v>6.5702113062308096E-2</v>
      </c>
      <c r="F99">
        <v>0.290154755367242</v>
      </c>
      <c r="G99" s="47">
        <v>0.52400000000000002</v>
      </c>
      <c r="H99" s="84">
        <v>-0.23363873295657345</v>
      </c>
      <c r="U99">
        <f t="shared" si="5"/>
        <v>98</v>
      </c>
      <c r="V99" s="47">
        <v>0</v>
      </c>
      <c r="W99">
        <f t="shared" si="3"/>
        <v>0</v>
      </c>
      <c r="Y99">
        <f t="shared" si="4"/>
        <v>0.5</v>
      </c>
    </row>
    <row r="100" spans="1:25" x14ac:dyDescent="0.2">
      <c r="A100">
        <v>-0.216963580327004</v>
      </c>
      <c r="B100">
        <v>-0.26726231601517397</v>
      </c>
      <c r="C100">
        <v>-1.7984258832911</v>
      </c>
      <c r="D100">
        <f>'Imputated, transformed, normal'!H100</f>
        <v>3.5193047793333022E-2</v>
      </c>
      <c r="E100">
        <v>-2.2073671850953498</v>
      </c>
      <c r="F100">
        <v>-2.47766157482098</v>
      </c>
      <c r="G100" s="47">
        <v>-1.0940000000000001</v>
      </c>
      <c r="H100" s="84">
        <v>-1.3831944865001726</v>
      </c>
      <c r="U100">
        <f t="shared" si="5"/>
        <v>99</v>
      </c>
      <c r="V100" s="47">
        <v>0</v>
      </c>
      <c r="W100">
        <f t="shared" si="3"/>
        <v>1.2789268406909662E-2</v>
      </c>
      <c r="Y100">
        <f t="shared" si="4"/>
        <v>0.50510204081632648</v>
      </c>
    </row>
    <row r="101" spans="1:25" x14ac:dyDescent="0.2">
      <c r="A101">
        <v>-0.194907034119745</v>
      </c>
      <c r="B101">
        <v>-0.24880044373299001</v>
      </c>
      <c r="C101">
        <v>-0.92018570385179899</v>
      </c>
      <c r="D101">
        <f>'Imputated, transformed, normal'!H101</f>
        <v>-1.3164156863719279</v>
      </c>
      <c r="E101">
        <v>-0.123723790311062</v>
      </c>
      <c r="F101">
        <v>-0.84533941880094998</v>
      </c>
      <c r="G101" s="47">
        <v>-0.22700000000000001</v>
      </c>
      <c r="H101" s="84">
        <v>-0.61797455315958782</v>
      </c>
      <c r="U101">
        <f t="shared" si="5"/>
        <v>100</v>
      </c>
      <c r="V101" s="47">
        <v>0</v>
      </c>
      <c r="W101">
        <f t="shared" si="3"/>
        <v>2.5580629123252388E-2</v>
      </c>
      <c r="Y101">
        <f t="shared" si="4"/>
        <v>0.51020408163265307</v>
      </c>
    </row>
    <row r="102" spans="1:25" x14ac:dyDescent="0.2">
      <c r="A102">
        <v>-0.187093613141179</v>
      </c>
      <c r="B102">
        <v>-0.26318299664671302</v>
      </c>
      <c r="C102">
        <v>-0.99212939897035202</v>
      </c>
      <c r="D102">
        <f>'Imputated, transformed, normal'!H102</f>
        <v>-1.8382058352166621</v>
      </c>
      <c r="E102">
        <v>-0.49242781932671598</v>
      </c>
      <c r="F102">
        <v>-1.07728487510969</v>
      </c>
      <c r="G102" s="47">
        <v>-0.26500000000000001</v>
      </c>
      <c r="H102" s="84">
        <v>-0.81181442439236717</v>
      </c>
      <c r="U102">
        <f t="shared" si="5"/>
        <v>101</v>
      </c>
      <c r="V102" s="47">
        <v>5.0000000000000001E-3</v>
      </c>
      <c r="W102">
        <f t="shared" si="3"/>
        <v>3.8376176855620676E-2</v>
      </c>
      <c r="Y102">
        <f t="shared" si="4"/>
        <v>0.51530612244897955</v>
      </c>
    </row>
    <row r="103" spans="1:25" x14ac:dyDescent="0.2">
      <c r="A103">
        <v>-0.213478762895327</v>
      </c>
      <c r="B103">
        <v>-8.6384304700991801E-2</v>
      </c>
      <c r="C103">
        <v>0.87326783874640102</v>
      </c>
      <c r="D103">
        <f>'Imputated, transformed, normal'!H103</f>
        <v>0.99818569531033841</v>
      </c>
      <c r="E103">
        <v>0.81221720642098105</v>
      </c>
      <c r="F103">
        <v>1.1279278960645001</v>
      </c>
      <c r="G103" s="47">
        <v>0.26700000000000002</v>
      </c>
      <c r="H103" s="84">
        <v>0.8605112500909482</v>
      </c>
      <c r="U103">
        <f t="shared" si="5"/>
        <v>102</v>
      </c>
      <c r="V103" s="47">
        <v>8.9999999999999993E-3</v>
      </c>
      <c r="W103">
        <f t="shared" si="3"/>
        <v>5.1178011112051537E-2</v>
      </c>
      <c r="Y103">
        <f t="shared" si="4"/>
        <v>0.52040816326530615</v>
      </c>
    </row>
    <row r="104" spans="1:25" x14ac:dyDescent="0.2">
      <c r="A104">
        <v>-0.21644817409580899</v>
      </c>
      <c r="B104">
        <v>-0.14240182254293901</v>
      </c>
      <c r="C104">
        <v>0.72424161314368496</v>
      </c>
      <c r="D104">
        <f>'Imputated, transformed, normal'!H104</f>
        <v>0.92356332952086151</v>
      </c>
      <c r="E104">
        <v>0.23079931451168101</v>
      </c>
      <c r="F104">
        <v>1.69913685563082</v>
      </c>
      <c r="G104" s="47">
        <v>1.04</v>
      </c>
      <c r="H104" s="84">
        <v>0.65939403994126999</v>
      </c>
      <c r="U104">
        <f t="shared" si="5"/>
        <v>103</v>
      </c>
      <c r="V104" s="47">
        <v>0.01</v>
      </c>
      <c r="W104">
        <f t="shared" si="3"/>
        <v>6.3988238620593565E-2</v>
      </c>
      <c r="Y104">
        <f t="shared" si="4"/>
        <v>0.52551020408163263</v>
      </c>
    </row>
    <row r="105" spans="1:25" x14ac:dyDescent="0.2">
      <c r="A105">
        <v>-5.1238603737750403E-2</v>
      </c>
      <c r="B105">
        <v>-4.9592011125431198E-2</v>
      </c>
      <c r="C105">
        <v>-0.74546530142102896</v>
      </c>
      <c r="D105">
        <f>'Imputated, transformed, normal'!H105</f>
        <v>-0.64707133563109109</v>
      </c>
      <c r="E105">
        <v>0.61368426772024398</v>
      </c>
      <c r="F105">
        <v>-0.56838962022334205</v>
      </c>
      <c r="G105" s="47">
        <v>-0.221</v>
      </c>
      <c r="H105" s="84">
        <v>-0.34755806202341932</v>
      </c>
      <c r="U105">
        <f t="shared" si="5"/>
        <v>104</v>
      </c>
      <c r="V105" s="47">
        <v>0.01</v>
      </c>
      <c r="W105">
        <f t="shared" si="3"/>
        <v>7.6808975769408247E-2</v>
      </c>
      <c r="Y105">
        <f t="shared" si="4"/>
        <v>0.53061224489795922</v>
      </c>
    </row>
    <row r="106" spans="1:25" x14ac:dyDescent="0.2">
      <c r="A106">
        <v>-0.217344686855728</v>
      </c>
      <c r="B106">
        <v>-0.26395163434153301</v>
      </c>
      <c r="C106">
        <v>-0.709493453861753</v>
      </c>
      <c r="D106">
        <f>'Imputated, transformed, normal'!H106</f>
        <v>-0.55314898691485748</v>
      </c>
      <c r="E106">
        <v>-1.07384571123601</v>
      </c>
      <c r="F106">
        <v>-0.65147455979662405</v>
      </c>
      <c r="G106" s="47">
        <v>-5.0999999999999997E-2</v>
      </c>
      <c r="H106" s="84">
        <v>-0.60000272525240517</v>
      </c>
      <c r="U106">
        <f t="shared" si="5"/>
        <v>105</v>
      </c>
      <c r="V106" s="47">
        <v>1.2E-2</v>
      </c>
      <c r="W106">
        <f t="shared" si="3"/>
        <v>8.9642351075762544E-2</v>
      </c>
      <c r="Y106">
        <f t="shared" si="4"/>
        <v>0.5357142857142857</v>
      </c>
    </row>
    <row r="107" spans="1:25" x14ac:dyDescent="0.2">
      <c r="A107">
        <v>-0.211893352284417</v>
      </c>
      <c r="B107">
        <v>-0.135488865279346</v>
      </c>
      <c r="C107">
        <v>2.0963106557617901</v>
      </c>
      <c r="D107">
        <f>'Imputated, transformed, normal'!H107</f>
        <v>1.4559229896764463</v>
      </c>
      <c r="E107">
        <v>-0.123723790311062</v>
      </c>
      <c r="F107">
        <v>1.3593611524046201</v>
      </c>
      <c r="G107" s="47">
        <v>-6.2E-2</v>
      </c>
      <c r="H107" s="84">
        <v>1.4208706187308051</v>
      </c>
      <c r="U107">
        <f t="shared" si="5"/>
        <v>106</v>
      </c>
      <c r="V107" s="47">
        <v>1.4E-2</v>
      </c>
      <c r="W107">
        <f t="shared" si="3"/>
        <v>0.10249050769145157</v>
      </c>
      <c r="Y107">
        <f t="shared" si="4"/>
        <v>0.54081632653061229</v>
      </c>
    </row>
    <row r="108" spans="1:25" x14ac:dyDescent="0.2">
      <c r="A108">
        <v>-0.21315381291713001</v>
      </c>
      <c r="B108">
        <v>-0.264141705002847</v>
      </c>
      <c r="C108">
        <v>-0.77629831361469404</v>
      </c>
      <c r="D108">
        <f>'Imputated, transformed, normal'!H108</f>
        <v>-0.7357445617826246</v>
      </c>
      <c r="E108">
        <v>-0.77604630318491097</v>
      </c>
      <c r="F108">
        <v>-0.90419125099869202</v>
      </c>
      <c r="G108" s="47">
        <v>-0.309</v>
      </c>
      <c r="H108" s="84">
        <v>-0.59550244531271856</v>
      </c>
      <c r="U108">
        <f t="shared" si="5"/>
        <v>107</v>
      </c>
      <c r="V108" s="47">
        <v>1.4999999999999999E-2</v>
      </c>
      <c r="W108">
        <f t="shared" si="3"/>
        <v>0.11535560595238141</v>
      </c>
      <c r="Y108">
        <f t="shared" si="4"/>
        <v>0.54591836734693877</v>
      </c>
    </row>
    <row r="109" spans="1:25" x14ac:dyDescent="0.2">
      <c r="A109">
        <v>-0.219893372309277</v>
      </c>
      <c r="B109">
        <v>-0.26712280549302497</v>
      </c>
      <c r="C109">
        <v>0.31827361926042402</v>
      </c>
      <c r="D109">
        <f>'Imputated, transformed, normal'!H109</f>
        <v>0.68411791505337383</v>
      </c>
      <c r="E109">
        <v>-0.19462841127561101</v>
      </c>
      <c r="F109">
        <v>0.31777122893816101</v>
      </c>
      <c r="G109" s="47">
        <v>-4.1000000000000002E-2</v>
      </c>
      <c r="H109" s="84">
        <v>0.35887761305184473</v>
      </c>
      <c r="U109">
        <f t="shared" si="5"/>
        <v>108</v>
      </c>
      <c r="V109" s="47">
        <v>1.7999999999999999E-2</v>
      </c>
      <c r="W109">
        <f t="shared" si="3"/>
        <v>0.12823982598031258</v>
      </c>
      <c r="Y109">
        <f t="shared" si="4"/>
        <v>0.55102040816326525</v>
      </c>
    </row>
    <row r="110" spans="1:25" x14ac:dyDescent="0.2">
      <c r="A110">
        <v>-0.216481930929389</v>
      </c>
      <c r="B110">
        <v>-0.23712183067409401</v>
      </c>
      <c r="C110">
        <v>1.5567329423726399</v>
      </c>
      <c r="D110">
        <f>'Imputated, transformed, normal'!H110</f>
        <v>1.2805471214032271</v>
      </c>
      <c r="E110">
        <v>-0.60587521286999402</v>
      </c>
      <c r="F110">
        <v>0.72288881564475505</v>
      </c>
      <c r="G110" s="47">
        <v>-0.308</v>
      </c>
      <c r="H110" s="84">
        <v>1.0307847273877266</v>
      </c>
      <c r="U110">
        <f t="shared" si="5"/>
        <v>109</v>
      </c>
      <c r="V110" s="47">
        <v>1.7999999999999999E-2</v>
      </c>
      <c r="W110">
        <f t="shared" si="3"/>
        <v>0.14114537034505295</v>
      </c>
      <c r="Y110">
        <f t="shared" si="4"/>
        <v>0.55612244897959184</v>
      </c>
    </row>
    <row r="111" spans="1:25" x14ac:dyDescent="0.2">
      <c r="A111">
        <v>-0.21343409208467101</v>
      </c>
      <c r="B111">
        <v>-0.259016795508827</v>
      </c>
      <c r="C111">
        <v>-0.39088566119387802</v>
      </c>
      <c r="D111">
        <f>'Imputated, transformed, normal'!H111</f>
        <v>2.2062442628167096E-2</v>
      </c>
      <c r="E111">
        <v>-1.02763967677851E-2</v>
      </c>
      <c r="F111">
        <v>1.3204956789634599E-2</v>
      </c>
      <c r="G111" s="47">
        <v>0.109</v>
      </c>
      <c r="H111" s="84">
        <v>-9.6158841677837989E-2</v>
      </c>
      <c r="U111">
        <f t="shared" si="5"/>
        <v>110</v>
      </c>
      <c r="V111" s="47">
        <v>0.02</v>
      </c>
      <c r="W111">
        <f t="shared" si="3"/>
        <v>0.15407446679575071</v>
      </c>
      <c r="Y111">
        <f t="shared" si="4"/>
        <v>0.56122448979591832</v>
      </c>
    </row>
    <row r="112" spans="1:25" x14ac:dyDescent="0.2">
      <c r="A112">
        <v>0.36224720026847701</v>
      </c>
      <c r="B112">
        <v>0.57882752780163405</v>
      </c>
      <c r="C112">
        <v>-0.52449538069976098</v>
      </c>
      <c r="D112">
        <f>'Imputated, transformed, normal'!H112</f>
        <v>-0.17847527658274151</v>
      </c>
      <c r="E112">
        <v>1.20928308382245</v>
      </c>
      <c r="F112">
        <v>-0.21527862703689199</v>
      </c>
      <c r="G112" s="47">
        <v>0.1</v>
      </c>
      <c r="H112" s="84">
        <v>-0.31563041482825815</v>
      </c>
      <c r="U112">
        <f t="shared" si="5"/>
        <v>111</v>
      </c>
      <c r="V112" s="47">
        <v>0.02</v>
      </c>
      <c r="W112">
        <f t="shared" si="3"/>
        <v>0.16702937107034718</v>
      </c>
      <c r="Y112">
        <f t="shared" si="4"/>
        <v>0.56632653061224492</v>
      </c>
    </row>
    <row r="113" spans="1:25" x14ac:dyDescent="0.2">
      <c r="A113">
        <v>-0.21980977873604601</v>
      </c>
      <c r="B113">
        <v>-0.26675324902418701</v>
      </c>
      <c r="C113">
        <v>0.22577458267942799</v>
      </c>
      <c r="D113">
        <f>'Imputated, transformed, normal'!H113</f>
        <v>0.61989403575993351</v>
      </c>
      <c r="E113">
        <v>0.135561444444117</v>
      </c>
      <c r="F113">
        <v>0.31756198710940697</v>
      </c>
      <c r="G113" s="47">
        <v>-5.6000000000000001E-2</v>
      </c>
      <c r="H113" s="84">
        <v>0.37332164919432331</v>
      </c>
      <c r="U113">
        <f t="shared" si="5"/>
        <v>112</v>
      </c>
      <c r="V113" s="47">
        <v>2.1000000000000001E-2</v>
      </c>
      <c r="W113">
        <f t="shared" si="3"/>
        <v>0.18001236979270496</v>
      </c>
      <c r="Y113">
        <f t="shared" si="4"/>
        <v>0.5714285714285714</v>
      </c>
    </row>
    <row r="114" spans="1:25" x14ac:dyDescent="0.2">
      <c r="A114">
        <v>-0.214463663386118</v>
      </c>
      <c r="B114">
        <v>-0.24966823383674899</v>
      </c>
      <c r="C114">
        <v>-0.39088566119387802</v>
      </c>
      <c r="D114">
        <f>'Imputated, transformed, normal'!H114</f>
        <v>2.2062442628167096E-2</v>
      </c>
      <c r="E114">
        <v>-1.58435898218076</v>
      </c>
      <c r="F114">
        <v>-0.30528731157461397</v>
      </c>
      <c r="G114" s="47">
        <v>0.157</v>
      </c>
      <c r="H114" s="84">
        <v>-0.46186007062617684</v>
      </c>
      <c r="U114">
        <f t="shared" si="5"/>
        <v>113</v>
      </c>
      <c r="V114" s="47">
        <v>2.5000000000000001E-2</v>
      </c>
      <c r="W114">
        <f t="shared" si="3"/>
        <v>0.19302578346747271</v>
      </c>
      <c r="Y114">
        <f t="shared" si="4"/>
        <v>0.57653061224489799</v>
      </c>
    </row>
    <row r="115" spans="1:25" x14ac:dyDescent="0.2">
      <c r="A115">
        <v>-0.21667114373141</v>
      </c>
      <c r="B115">
        <v>-0.26725596913266703</v>
      </c>
      <c r="C115">
        <v>-0.95615755141107495</v>
      </c>
      <c r="D115">
        <f>'Imputated, transformed, normal'!H115</f>
        <v>-1.5417509570212935</v>
      </c>
      <c r="E115">
        <v>-2.4627968745684101</v>
      </c>
      <c r="F115">
        <v>-2.1200582488522</v>
      </c>
      <c r="G115" s="47">
        <v>-0.92100000000000004</v>
      </c>
      <c r="H115" s="84">
        <v>-1.1990211838947005</v>
      </c>
      <c r="U115">
        <f t="shared" si="5"/>
        <v>114</v>
      </c>
      <c r="V115" s="47">
        <v>2.5000000000000001E-2</v>
      </c>
      <c r="W115">
        <f t="shared" si="3"/>
        <v>0.20607196958332727</v>
      </c>
      <c r="Y115">
        <f t="shared" si="4"/>
        <v>0.58163265306122447</v>
      </c>
    </row>
    <row r="116" spans="1:25" x14ac:dyDescent="0.2">
      <c r="A116">
        <v>-0.21358567874008699</v>
      </c>
      <c r="B116">
        <v>-0.245856544705462</v>
      </c>
      <c r="C116">
        <v>-0.37033031973143399</v>
      </c>
      <c r="D116">
        <f>'Imputated, transformed, normal'!H116</f>
        <v>4.9460145856850303E-2</v>
      </c>
      <c r="E116">
        <v>-0.59169428867708396</v>
      </c>
      <c r="F116">
        <v>-0.97689057312531402</v>
      </c>
      <c r="G116" s="47">
        <v>-0.75700000000000001</v>
      </c>
      <c r="H116" s="84">
        <v>-0.22036081134094981</v>
      </c>
      <c r="U116">
        <f t="shared" si="5"/>
        <v>115</v>
      </c>
      <c r="V116" s="47">
        <v>2.8000000000000001E-2</v>
      </c>
      <c r="W116">
        <f t="shared" si="3"/>
        <v>0.21915332583592478</v>
      </c>
      <c r="Y116">
        <f t="shared" si="4"/>
        <v>0.58673469387755106</v>
      </c>
    </row>
    <row r="117" spans="1:25" x14ac:dyDescent="0.2">
      <c r="A117">
        <v>-0.21745320164039</v>
      </c>
      <c r="B117">
        <v>-0.26333921726799098</v>
      </c>
      <c r="C117">
        <v>-0.97157405750790804</v>
      </c>
      <c r="D117">
        <f>'Imputated, transformed, normal'!H117</f>
        <v>-1.6576291032232453</v>
      </c>
      <c r="E117">
        <v>-1.02763967677851E-2</v>
      </c>
      <c r="F117">
        <v>-0.66878392220772498</v>
      </c>
      <c r="G117" s="47">
        <v>-5.0000000000000001E-3</v>
      </c>
      <c r="H117" s="84">
        <v>-0.66352479016772647</v>
      </c>
      <c r="U117">
        <f t="shared" si="5"/>
        <v>116</v>
      </c>
      <c r="V117" s="47">
        <v>3.4000000000000002E-2</v>
      </c>
      <c r="W117">
        <f t="shared" si="3"/>
        <v>0.23227229348262593</v>
      </c>
      <c r="Y117">
        <f t="shared" si="4"/>
        <v>0.59183673469387754</v>
      </c>
    </row>
    <row r="118" spans="1:25" x14ac:dyDescent="0.2">
      <c r="A118">
        <v>-0.16505839696027499</v>
      </c>
      <c r="B118">
        <v>-1.9616088022637999E-2</v>
      </c>
      <c r="C118">
        <v>-0.10311088071966799</v>
      </c>
      <c r="D118">
        <f>'Imputated, transformed, normal'!H118</f>
        <v>0.34799000749738279</v>
      </c>
      <c r="E118">
        <v>0.372608556440778</v>
      </c>
      <c r="F118">
        <v>8.6796188854719694E-2</v>
      </c>
      <c r="G118" s="47">
        <v>0</v>
      </c>
      <c r="H118" s="84">
        <v>8.6611748692892732E-2</v>
      </c>
      <c r="U118">
        <f t="shared" si="5"/>
        <v>117</v>
      </c>
      <c r="V118" s="47">
        <v>3.5000000000000003E-2</v>
      </c>
      <c r="W118">
        <f t="shared" si="3"/>
        <v>0.24543136084192327</v>
      </c>
      <c r="Y118">
        <f t="shared" si="4"/>
        <v>0.59693877551020413</v>
      </c>
    </row>
    <row r="119" spans="1:25" x14ac:dyDescent="0.2">
      <c r="A119">
        <v>-0.21308532779719899</v>
      </c>
      <c r="B119">
        <v>-6.3570929176835295E-2</v>
      </c>
      <c r="C119">
        <v>1.6852038265129199</v>
      </c>
      <c r="D119">
        <f>'Imputated, transformed, normal'!H119</f>
        <v>1.3253495645803615</v>
      </c>
      <c r="E119">
        <v>1.93251021766085</v>
      </c>
      <c r="F119">
        <v>1.5398907214486901</v>
      </c>
      <c r="G119" s="47">
        <v>-6.9000000000000006E-2</v>
      </c>
      <c r="H119" s="84">
        <v>1.6092041484811335</v>
      </c>
      <c r="U119">
        <f t="shared" si="5"/>
        <v>118</v>
      </c>
      <c r="V119" s="47">
        <v>3.5999999999999997E-2</v>
      </c>
      <c r="W119">
        <f t="shared" si="3"/>
        <v>0.25863306695141769</v>
      </c>
      <c r="Y119">
        <f t="shared" si="4"/>
        <v>0.60204081632653061</v>
      </c>
    </row>
    <row r="120" spans="1:25" x14ac:dyDescent="0.2">
      <c r="A120">
        <v>-0.184788801805676</v>
      </c>
      <c r="B120">
        <v>9.5466391543394202E-2</v>
      </c>
      <c r="C120">
        <v>0.80132414362784798</v>
      </c>
      <c r="D120">
        <f>'Imputated, transformed, normal'!H120</f>
        <v>0.96289582510253591</v>
      </c>
      <c r="E120">
        <v>-0.87531277253527895</v>
      </c>
      <c r="F120">
        <v>-6.6418110301427802E-2</v>
      </c>
      <c r="G120" s="47">
        <v>-0.40799999999999997</v>
      </c>
      <c r="H120" s="84">
        <v>0.34138504010890525</v>
      </c>
      <c r="U120">
        <f t="shared" si="5"/>
        <v>119</v>
      </c>
      <c r="V120" s="47">
        <v>4.1000000000000002E-2</v>
      </c>
      <c r="W120">
        <f t="shared" si="3"/>
        <v>0.27188000539926077</v>
      </c>
      <c r="Y120">
        <f t="shared" si="4"/>
        <v>0.6071428571428571</v>
      </c>
    </row>
    <row r="121" spans="1:25" x14ac:dyDescent="0.2">
      <c r="A121">
        <v>-0.21427343998649101</v>
      </c>
      <c r="B121">
        <v>-0.25076370575741702</v>
      </c>
      <c r="C121">
        <v>0.40049498511019899</v>
      </c>
      <c r="D121">
        <f>'Imputated, transformed, normal'!H121</f>
        <v>0.73775809956406924</v>
      </c>
      <c r="E121">
        <v>3.1520696982510898</v>
      </c>
      <c r="F121">
        <v>0.87867307734466005</v>
      </c>
      <c r="G121" s="47">
        <v>-0.29399999999999998</v>
      </c>
      <c r="H121" s="84">
        <v>1.1730333399242183</v>
      </c>
      <c r="U121">
        <f t="shared" si="5"/>
        <v>120</v>
      </c>
      <c r="V121" s="47">
        <v>4.2999999999999997E-2</v>
      </c>
      <c r="W121">
        <f t="shared" si="3"/>
        <v>0.28517482834512908</v>
      </c>
      <c r="Y121">
        <f t="shared" si="4"/>
        <v>0.61224489795918369</v>
      </c>
    </row>
    <row r="122" spans="1:25" x14ac:dyDescent="0.2">
      <c r="A122">
        <v>-0.21993422090416601</v>
      </c>
      <c r="B122">
        <v>-0.26744993523509603</v>
      </c>
      <c r="C122">
        <v>-2.1460123737051799E-2</v>
      </c>
      <c r="D122">
        <f>'Imputated, transformed, normal'!H122</f>
        <v>0.42313804391474991</v>
      </c>
      <c r="E122">
        <v>-0.63423706125581303</v>
      </c>
      <c r="F122">
        <v>-1.49859297355003E-2</v>
      </c>
      <c r="G122" s="47">
        <v>-4.4999999999999998E-2</v>
      </c>
      <c r="H122" s="84">
        <v>2.9878336735454675E-2</v>
      </c>
      <c r="U122">
        <f t="shared" si="5"/>
        <v>121</v>
      </c>
      <c r="V122" s="47">
        <v>4.3999999999999997E-2</v>
      </c>
      <c r="W122">
        <f t="shared" si="3"/>
        <v>0.29852025074810984</v>
      </c>
      <c r="Y122">
        <f t="shared" si="4"/>
        <v>0.61734693877551017</v>
      </c>
    </row>
    <row r="123" spans="1:25" x14ac:dyDescent="0.2">
      <c r="A123">
        <v>-0.205817176113884</v>
      </c>
      <c r="B123">
        <v>-7.5373618751530203E-2</v>
      </c>
      <c r="C123">
        <v>0.28230177170114801</v>
      </c>
      <c r="D123">
        <f>'Imputated, transformed, normal'!H123</f>
        <v>0.65965783626873187</v>
      </c>
      <c r="E123">
        <v>-0.57751336448417501</v>
      </c>
      <c r="F123">
        <v>0.20014607082951999</v>
      </c>
      <c r="G123" s="47">
        <v>4.3999999999999997E-2</v>
      </c>
      <c r="H123" s="84">
        <v>0.156084100609613</v>
      </c>
      <c r="U123">
        <f t="shared" si="5"/>
        <v>122</v>
      </c>
      <c r="V123" s="47">
        <v>4.4999999999999998E-2</v>
      </c>
      <c r="W123">
        <f t="shared" si="3"/>
        <v>0.31191905482032528</v>
      </c>
      <c r="Y123">
        <f t="shared" si="4"/>
        <v>0.62244897959183676</v>
      </c>
    </row>
    <row r="124" spans="1:25" x14ac:dyDescent="0.2">
      <c r="A124">
        <v>0.20065545527704501</v>
      </c>
      <c r="B124">
        <v>-0.15110542677560701</v>
      </c>
      <c r="C124">
        <v>-0.92018570385179899</v>
      </c>
      <c r="D124">
        <f>'Imputated, transformed, normal'!H124</f>
        <v>-1.3164156863719279</v>
      </c>
      <c r="E124">
        <v>-1.54181620960203</v>
      </c>
      <c r="F124">
        <v>-0.99419993553641495</v>
      </c>
      <c r="G124" s="47">
        <v>-7.0000000000000001E-3</v>
      </c>
      <c r="H124" s="84">
        <v>-0.98747164194406567</v>
      </c>
      <c r="U124">
        <f t="shared" si="5"/>
        <v>123</v>
      </c>
      <c r="V124" s="47">
        <v>4.5999999999999999E-2</v>
      </c>
      <c r="W124">
        <f t="shared" si="3"/>
        <v>0.32537409472672818</v>
      </c>
      <c r="Y124">
        <f t="shared" si="4"/>
        <v>0.62755102040816324</v>
      </c>
    </row>
    <row r="125" spans="1:25" x14ac:dyDescent="0.2">
      <c r="A125">
        <v>-0.124244281719311</v>
      </c>
      <c r="B125">
        <v>-0.23500416142339201</v>
      </c>
      <c r="C125">
        <v>-0.84824200873324695</v>
      </c>
      <c r="D125">
        <f>'Imputated, transformed, normal'!H125</f>
        <v>-0.98217118278619764</v>
      </c>
      <c r="E125">
        <v>-0.44952432283698901</v>
      </c>
      <c r="F125">
        <v>-0.60993209000998305</v>
      </c>
      <c r="G125" s="47">
        <v>0</v>
      </c>
      <c r="H125" s="84">
        <v>-0.6100003761463022</v>
      </c>
      <c r="U125">
        <f t="shared" si="5"/>
        <v>124</v>
      </c>
      <c r="V125" s="47">
        <v>5.6000000000000001E-2</v>
      </c>
      <c r="W125">
        <f t="shared" si="3"/>
        <v>0.33888830155331451</v>
      </c>
      <c r="Y125">
        <f t="shared" si="4"/>
        <v>0.63265306122448983</v>
      </c>
    </row>
    <row r="126" spans="1:25" x14ac:dyDescent="0.2">
      <c r="A126">
        <v>-0.21420200072207199</v>
      </c>
      <c r="B126">
        <v>-0.22355625250640801</v>
      </c>
      <c r="C126">
        <v>-0.28297011851604897</v>
      </c>
      <c r="D126">
        <f>'Imputated, transformed, normal'!H126</f>
        <v>0.15777805789661783</v>
      </c>
      <c r="E126">
        <v>1.32273047736573</v>
      </c>
      <c r="F126">
        <v>0.31838343835162097</v>
      </c>
      <c r="G126" s="47">
        <v>4.4999999999999998E-2</v>
      </c>
      <c r="H126" s="84">
        <v>0.2730516184685326</v>
      </c>
      <c r="U126">
        <f t="shared" si="5"/>
        <v>125</v>
      </c>
      <c r="V126" s="47">
        <v>5.7000000000000002E-2</v>
      </c>
      <c r="W126">
        <f t="shared" si="3"/>
        <v>0.35246468856798852</v>
      </c>
      <c r="Y126">
        <f t="shared" si="4"/>
        <v>0.63775510204081631</v>
      </c>
    </row>
    <row r="127" spans="1:25" x14ac:dyDescent="0.2">
      <c r="A127">
        <v>-0.21401356457363899</v>
      </c>
      <c r="B127">
        <v>-0.110956424874745</v>
      </c>
      <c r="C127">
        <v>1.37687370457626</v>
      </c>
      <c r="D127">
        <f>'Imputated, transformed, normal'!H127</f>
        <v>1.2140263890240182</v>
      </c>
      <c r="E127">
        <v>6.06282241967636E-2</v>
      </c>
      <c r="F127">
        <v>1.4152633120887701</v>
      </c>
      <c r="G127" s="47">
        <v>0.40200000000000002</v>
      </c>
      <c r="H127" s="84">
        <v>1.0132466101902728</v>
      </c>
      <c r="U127">
        <f t="shared" si="5"/>
        <v>126</v>
      </c>
      <c r="V127" s="47">
        <v>0.06</v>
      </c>
      <c r="W127">
        <f t="shared" si="3"/>
        <v>0.3661063568005698</v>
      </c>
      <c r="Y127">
        <f t="shared" si="4"/>
        <v>0.6428571428571429</v>
      </c>
    </row>
    <row r="128" spans="1:25" x14ac:dyDescent="0.2">
      <c r="A128">
        <v>-1.2638439434325899E-2</v>
      </c>
      <c r="B128">
        <v>1.0822096933647201</v>
      </c>
      <c r="C128">
        <v>2.8003311008504799</v>
      </c>
      <c r="D128">
        <f>'Imputated, transformed, normal'!H128</f>
        <v>1.6446172182938503</v>
      </c>
      <c r="E128">
        <v>-0.25135210804725</v>
      </c>
      <c r="F128">
        <v>1.2906359027288501</v>
      </c>
      <c r="G128" s="47">
        <v>5.6000000000000001E-2</v>
      </c>
      <c r="H128" s="84">
        <v>1.2348761703774747</v>
      </c>
      <c r="U128">
        <f t="shared" si="5"/>
        <v>127</v>
      </c>
      <c r="V128" s="47">
        <v>0.06</v>
      </c>
      <c r="W128">
        <f t="shared" si="3"/>
        <v>0.37981650097091346</v>
      </c>
      <c r="Y128">
        <f t="shared" si="4"/>
        <v>0.64795918367346939</v>
      </c>
    </row>
    <row r="129" spans="1:25" x14ac:dyDescent="0.2">
      <c r="A129">
        <v>-0.205142233854163</v>
      </c>
      <c r="B129">
        <v>-9.5136595231323395E-2</v>
      </c>
      <c r="C129">
        <v>-0.38574682582826703</v>
      </c>
      <c r="D129">
        <f>'Imputated, transformed, normal'!H129</f>
        <v>2.8986682971928527E-2</v>
      </c>
      <c r="E129">
        <v>2.1349173764119898E-2</v>
      </c>
      <c r="F129">
        <v>-0.12165814100663599</v>
      </c>
      <c r="G129" s="47">
        <v>4.1000000000000002E-2</v>
      </c>
      <c r="H129" s="84">
        <v>-0.16299675921715792</v>
      </c>
      <c r="U129">
        <f t="shared" si="5"/>
        <v>128</v>
      </c>
      <c r="V129" s="47">
        <v>6.4000000000000001E-2</v>
      </c>
      <c r="W129">
        <f t="shared" si="3"/>
        <v>0.39359841579692401</v>
      </c>
      <c r="Y129">
        <f t="shared" si="4"/>
        <v>0.65306122448979587</v>
      </c>
    </row>
    <row r="130" spans="1:25" x14ac:dyDescent="0.2">
      <c r="A130">
        <v>-0.215266334429492</v>
      </c>
      <c r="B130">
        <v>-0.25518178746107201</v>
      </c>
      <c r="C130">
        <v>-0.35237687753810498</v>
      </c>
      <c r="D130">
        <f>'Imputated, transformed, normal'!H130</f>
        <v>7.2756849178266206E-2</v>
      </c>
      <c r="E130">
        <v>-0.47824689513380603</v>
      </c>
      <c r="F130">
        <v>-0.29490169412795397</v>
      </c>
      <c r="G130" s="47">
        <v>-0.11799999999999999</v>
      </c>
      <c r="H130" s="84">
        <v>-0.17645151659218783</v>
      </c>
      <c r="U130">
        <f t="shared" si="5"/>
        <v>129</v>
      </c>
      <c r="V130" s="47">
        <v>7.1999999999999995E-2</v>
      </c>
      <c r="W130">
        <f t="shared" si="3"/>
        <v>0.40745550271735576</v>
      </c>
      <c r="Y130">
        <f t="shared" si="4"/>
        <v>0.65816326530612246</v>
      </c>
    </row>
    <row r="131" spans="1:25" x14ac:dyDescent="0.2">
      <c r="A131">
        <v>-3.3361225833584501E-2</v>
      </c>
      <c r="B131">
        <v>-0.23159970707931801</v>
      </c>
      <c r="C131">
        <v>-0.98185172823913003</v>
      </c>
      <c r="D131">
        <f>'Imputated, transformed, normal'!H131</f>
        <v>-1.743611496013781</v>
      </c>
      <c r="E131">
        <v>-1.3007404983225701</v>
      </c>
      <c r="F131">
        <v>-0.96650495567865402</v>
      </c>
      <c r="G131" s="47">
        <v>2.5000000000000001E-2</v>
      </c>
      <c r="H131" s="84">
        <v>-0.99189586828009935</v>
      </c>
      <c r="U131">
        <f t="shared" si="5"/>
        <v>130</v>
      </c>
      <c r="V131" s="47">
        <v>7.8E-2</v>
      </c>
      <c r="W131">
        <f t="shared" ref="W131:W194" si="6">_xlfn.NORM.S.INV(U131/($Z$1))</f>
        <v>0.42139127706780521</v>
      </c>
      <c r="Y131">
        <f t="shared" ref="Y131:Y194" si="7">U131/$Z$1</f>
        <v>0.66326530612244894</v>
      </c>
    </row>
    <row r="132" spans="1:25" x14ac:dyDescent="0.2">
      <c r="A132">
        <v>-0.184373623758157</v>
      </c>
      <c r="B132">
        <v>-0.23214615015617801</v>
      </c>
      <c r="C132">
        <v>-0.58616140508709103</v>
      </c>
      <c r="D132">
        <f>'Imputated, transformed, normal'!H132</f>
        <v>-0.28765281085516731</v>
      </c>
      <c r="E132">
        <v>-1.0234316711449601E-2</v>
      </c>
      <c r="F132">
        <v>-0.132733165124648</v>
      </c>
      <c r="G132" s="47">
        <v>0.13</v>
      </c>
      <c r="H132" s="84">
        <v>-0.26317256164159952</v>
      </c>
      <c r="U132">
        <f t="shared" ref="U132:U195" si="8">U131+1</f>
        <v>131</v>
      </c>
      <c r="V132" s="47">
        <v>7.9000000000000001E-2</v>
      </c>
      <c r="W132">
        <f t="shared" si="6"/>
        <v>0.43540937575222288</v>
      </c>
      <c r="Y132">
        <f t="shared" si="7"/>
        <v>0.66836734693877553</v>
      </c>
    </row>
    <row r="133" spans="1:25" x14ac:dyDescent="0.2">
      <c r="A133">
        <v>-7.9141731032010401E-2</v>
      </c>
      <c r="B133">
        <v>1.1869951720912699</v>
      </c>
      <c r="C133">
        <v>1.8496465582124699</v>
      </c>
      <c r="D133">
        <f>'Imputated, transformed, normal'!H133</f>
        <v>1.3797619736795124</v>
      </c>
      <c r="E133">
        <v>-1.0313029386572801</v>
      </c>
      <c r="F133">
        <v>0.31784973522500298</v>
      </c>
      <c r="G133" s="47">
        <v>-0.11700000000000001</v>
      </c>
      <c r="H133" s="84">
        <v>0.43443464364912648</v>
      </c>
      <c r="U133">
        <f t="shared" si="8"/>
        <v>132</v>
      </c>
      <c r="V133" s="47">
        <v>8.5999999999999993E-2</v>
      </c>
      <c r="W133">
        <f t="shared" si="6"/>
        <v>0.44951356545669063</v>
      </c>
      <c r="Y133">
        <f t="shared" si="7"/>
        <v>0.67346938775510201</v>
      </c>
    </row>
    <row r="134" spans="1:25" x14ac:dyDescent="0.2">
      <c r="A134">
        <v>-0.21986435151994399</v>
      </c>
      <c r="B134">
        <v>-0.26739520428742702</v>
      </c>
      <c r="C134">
        <v>-0.236720600225551</v>
      </c>
      <c r="D134">
        <f>'Imputated, transformed, normal'!H134</f>
        <v>0.21046284841592386</v>
      </c>
      <c r="E134">
        <v>-9.9586043955160505E-2</v>
      </c>
      <c r="F134">
        <v>-8.1482427397476104E-2</v>
      </c>
      <c r="G134" s="47">
        <v>-8.3000000000000004E-2</v>
      </c>
      <c r="H134" s="84">
        <v>1.0443599146480187E-3</v>
      </c>
      <c r="U134">
        <f t="shared" si="8"/>
        <v>133</v>
      </c>
      <c r="V134" s="47">
        <v>8.8999999999999996E-2</v>
      </c>
      <c r="W134">
        <f t="shared" si="6"/>
        <v>0.46370775145717918</v>
      </c>
      <c r="Y134">
        <f t="shared" si="7"/>
        <v>0.6785714285714286</v>
      </c>
    </row>
    <row r="135" spans="1:25" x14ac:dyDescent="0.2">
      <c r="A135" s="38">
        <v>2.4539996407862202E-13</v>
      </c>
      <c r="B135" s="38">
        <v>7.4109490212008403E-14</v>
      </c>
      <c r="C135">
        <v>-0.12724695321891799</v>
      </c>
      <c r="D135">
        <f>'Imputated, transformed, normal'!H135</f>
        <v>0.32458167779607366</v>
      </c>
      <c r="E135">
        <v>-0.110887364822968</v>
      </c>
      <c r="F135">
        <v>-0.118346197534729</v>
      </c>
      <c r="G135" s="47">
        <v>-6.9000000000000006E-2</v>
      </c>
      <c r="H135" s="84">
        <v>-4.9583634280583877E-2</v>
      </c>
      <c r="U135">
        <f t="shared" si="8"/>
        <v>134</v>
      </c>
      <c r="V135" s="47">
        <v>0.09</v>
      </c>
      <c r="W135">
        <f t="shared" si="6"/>
        <v>0.47799598707859048</v>
      </c>
      <c r="Y135">
        <f t="shared" si="7"/>
        <v>0.68367346938775508</v>
      </c>
    </row>
    <row r="136" spans="1:25" x14ac:dyDescent="0.2">
      <c r="A136">
        <v>-0.18908524432668999</v>
      </c>
      <c r="B136">
        <v>-0.23899739825948299</v>
      </c>
      <c r="C136">
        <v>-0.41657983802193199</v>
      </c>
      <c r="D136">
        <f>'Imputated, transformed, normal'!H136</f>
        <v>-1.3340744144422028E-2</v>
      </c>
      <c r="E136">
        <v>1.98923391443249</v>
      </c>
      <c r="F136">
        <v>0.28194279335841899</v>
      </c>
      <c r="G136" s="47">
        <v>-5.1999999999999998E-2</v>
      </c>
      <c r="H136" s="84">
        <v>0.33379738654127195</v>
      </c>
      <c r="U136">
        <f t="shared" si="8"/>
        <v>135</v>
      </c>
      <c r="V136" s="47">
        <v>9.2999999999999999E-2</v>
      </c>
      <c r="W136">
        <f t="shared" si="6"/>
        <v>0.49238248386872385</v>
      </c>
      <c r="Y136">
        <f t="shared" si="7"/>
        <v>0.68877551020408168</v>
      </c>
    </row>
    <row r="137" spans="1:25" x14ac:dyDescent="0.2">
      <c r="A137">
        <v>-0.20844165561144301</v>
      </c>
      <c r="B137">
        <v>-0.20857487626537999</v>
      </c>
      <c r="C137">
        <v>0.86299016801517903</v>
      </c>
      <c r="D137">
        <f>'Imputated, transformed, normal'!H137</f>
        <v>0.99322424255430874</v>
      </c>
      <c r="E137">
        <v>0.77461386445883695</v>
      </c>
      <c r="F137">
        <v>0.87251132421282296</v>
      </c>
      <c r="G137" s="47">
        <v>-3.1E-2</v>
      </c>
      <c r="H137" s="84">
        <v>0.90361551353749514</v>
      </c>
      <c r="U137">
        <f t="shared" si="8"/>
        <v>136</v>
      </c>
      <c r="V137" s="47">
        <v>0.1</v>
      </c>
      <c r="W137">
        <f t="shared" si="6"/>
        <v>0.50687162255793372</v>
      </c>
      <c r="Y137">
        <f t="shared" si="7"/>
        <v>0.69387755102040816</v>
      </c>
    </row>
    <row r="138" spans="1:25" x14ac:dyDescent="0.2">
      <c r="A138">
        <v>-0.20234491675484201</v>
      </c>
      <c r="B138">
        <v>-0.220203929910501</v>
      </c>
      <c r="C138">
        <v>-0.205887588031885</v>
      </c>
      <c r="D138">
        <f>'Imputated, transformed, normal'!H138</f>
        <v>0.24402215761936863</v>
      </c>
      <c r="E138">
        <v>1.16674031124372</v>
      </c>
      <c r="F138">
        <v>-0.19450739214357099</v>
      </c>
      <c r="G138" s="47">
        <v>-0.48599999999999999</v>
      </c>
      <c r="H138" s="84">
        <v>0.2914493943556179</v>
      </c>
      <c r="U138">
        <f t="shared" si="8"/>
        <v>137</v>
      </c>
      <c r="V138" s="47">
        <v>0.10100000000000001</v>
      </c>
      <c r="W138">
        <f t="shared" si="6"/>
        <v>0.52146796488336311</v>
      </c>
      <c r="Y138">
        <f t="shared" si="7"/>
        <v>0.69897959183673475</v>
      </c>
    </row>
    <row r="139" spans="1:25" x14ac:dyDescent="0.2">
      <c r="A139">
        <v>-0.115027094937695</v>
      </c>
      <c r="B139">
        <v>-4.9168428918090701E-2</v>
      </c>
      <c r="C139">
        <v>-0.51935654533414999</v>
      </c>
      <c r="D139">
        <f>'Imputated, transformed, normal'!H139</f>
        <v>-0.16992178309596331</v>
      </c>
      <c r="E139">
        <v>0.47187502579114698</v>
      </c>
      <c r="F139">
        <v>-9.5275535110111206E-2</v>
      </c>
      <c r="G139" s="47">
        <v>8.8999999999999996E-2</v>
      </c>
      <c r="H139" s="84">
        <v>-0.18468965228576323</v>
      </c>
      <c r="U139">
        <f t="shared" si="8"/>
        <v>138</v>
      </c>
      <c r="V139" s="47">
        <v>0.109</v>
      </c>
      <c r="W139">
        <f t="shared" si="6"/>
        <v>0.53617626636580651</v>
      </c>
      <c r="Y139">
        <f t="shared" si="7"/>
        <v>0.70408163265306123</v>
      </c>
    </row>
    <row r="140" spans="1:25" x14ac:dyDescent="0.2">
      <c r="A140">
        <v>-4.5642390247046902E-2</v>
      </c>
      <c r="B140">
        <v>0.45862355732697502</v>
      </c>
      <c r="C140">
        <v>6.6470686345491206E-2</v>
      </c>
      <c r="D140">
        <f>'Imputated, transformed, normal'!H140</f>
        <v>0.4978962781252117</v>
      </c>
      <c r="E140">
        <v>0.54277964675569601</v>
      </c>
      <c r="F140">
        <v>0.394010929833845</v>
      </c>
      <c r="G140" s="47">
        <v>0.379</v>
      </c>
      <c r="H140" s="84">
        <v>1.5486797354053172E-2</v>
      </c>
      <c r="U140">
        <f t="shared" si="8"/>
        <v>139</v>
      </c>
      <c r="V140" s="47">
        <v>0.113</v>
      </c>
      <c r="W140">
        <f t="shared" si="6"/>
        <v>0.55100149013772837</v>
      </c>
      <c r="Y140">
        <f t="shared" si="7"/>
        <v>0.70918367346938771</v>
      </c>
    </row>
    <row r="141" spans="1:25" x14ac:dyDescent="0.2">
      <c r="A141">
        <v>5.4014564160804503E-2</v>
      </c>
      <c r="B141">
        <v>-1.24947246593787E-2</v>
      </c>
      <c r="C141">
        <v>-0.89449152702374501</v>
      </c>
      <c r="D141">
        <f>'Imputated, transformed, normal'!H141</f>
        <v>-1.1830746031352171</v>
      </c>
      <c r="E141">
        <v>-1.1447503322005601</v>
      </c>
      <c r="F141">
        <v>-0.88688188858759098</v>
      </c>
      <c r="G141" s="47">
        <v>4.2999999999999997E-2</v>
      </c>
      <c r="H141" s="84">
        <v>-0.92949214425942972</v>
      </c>
      <c r="U141">
        <f t="shared" si="8"/>
        <v>140</v>
      </c>
      <c r="V141" s="47">
        <v>0.113</v>
      </c>
      <c r="W141">
        <f t="shared" si="6"/>
        <v>0.56594882193286311</v>
      </c>
      <c r="Y141">
        <f t="shared" si="7"/>
        <v>0.7142857142857143</v>
      </c>
    </row>
    <row r="142" spans="1:25" x14ac:dyDescent="0.2">
      <c r="A142">
        <v>-0.11001205058848799</v>
      </c>
      <c r="B142">
        <v>-0.19854540491890901</v>
      </c>
      <c r="C142">
        <v>-0.93046337458302097</v>
      </c>
      <c r="D142">
        <f>'Imputated, transformed, normal'!H142</f>
        <v>-1.3755070880945246</v>
      </c>
      <c r="E142">
        <v>-0.30807580481888902</v>
      </c>
      <c r="F142">
        <v>-0.68263141213660505</v>
      </c>
      <c r="G142" s="47">
        <v>1.4999999999999999E-2</v>
      </c>
      <c r="H142" s="84">
        <v>-0.69802646574000293</v>
      </c>
      <c r="U142">
        <f t="shared" si="8"/>
        <v>141</v>
      </c>
      <c r="V142" s="47">
        <v>0.123</v>
      </c>
      <c r="W142">
        <f t="shared" si="6"/>
        <v>0.58102368636142998</v>
      </c>
      <c r="Y142">
        <f t="shared" si="7"/>
        <v>0.71938775510204078</v>
      </c>
    </row>
    <row r="143" spans="1:25" x14ac:dyDescent="0.2">
      <c r="A143">
        <v>-0.13510103511031801</v>
      </c>
      <c r="B143">
        <v>-0.24849671350272201</v>
      </c>
      <c r="C143">
        <v>-0.79171481971152702</v>
      </c>
      <c r="D143">
        <f>'Imputated, transformed, normal'!H143</f>
        <v>-0.78340951404401138</v>
      </c>
      <c r="E143">
        <v>-0.66202089091416805</v>
      </c>
      <c r="F143">
        <v>-0.68965461556696295</v>
      </c>
      <c r="G143" s="47">
        <v>-9.8000000000000004E-2</v>
      </c>
      <c r="H143" s="84">
        <v>-0.59186022262270643</v>
      </c>
      <c r="U143">
        <f t="shared" si="8"/>
        <v>142</v>
      </c>
      <c r="V143" s="47">
        <v>0.123</v>
      </c>
      <c r="W143">
        <f t="shared" si="6"/>
        <v>0.59623176461058491</v>
      </c>
      <c r="Y143">
        <f t="shared" si="7"/>
        <v>0.72448979591836737</v>
      </c>
    </row>
    <row r="144" spans="1:25" x14ac:dyDescent="0.2">
      <c r="A144">
        <v>-0.104278232568707</v>
      </c>
      <c r="B144">
        <v>-0.137513735719894</v>
      </c>
      <c r="C144">
        <v>-0.77629831361469404</v>
      </c>
      <c r="D144">
        <f>'Imputated, transformed, normal'!H144</f>
        <v>-0.7357445617826246</v>
      </c>
      <c r="E144">
        <v>-0.32225672901179903</v>
      </c>
      <c r="F144">
        <v>-0.55800400277668205</v>
      </c>
      <c r="G144" s="47">
        <v>-7.0000000000000001E-3</v>
      </c>
      <c r="H144" s="84">
        <v>-0.55097638874481891</v>
      </c>
      <c r="U144">
        <f t="shared" si="8"/>
        <v>143</v>
      </c>
      <c r="V144" s="47">
        <v>0.126</v>
      </c>
      <c r="W144">
        <f t="shared" si="6"/>
        <v>0.61157901372758072</v>
      </c>
      <c r="Y144">
        <f t="shared" si="7"/>
        <v>0.72959183673469385</v>
      </c>
    </row>
    <row r="145" spans="1:25" x14ac:dyDescent="0.2">
      <c r="A145">
        <v>0.56658265609352698</v>
      </c>
      <c r="B145">
        <v>0.70213510367326903</v>
      </c>
      <c r="C145">
        <v>-0.77629831361469404</v>
      </c>
      <c r="D145">
        <f>'Imputated, transformed, normal'!H145</f>
        <v>-0.7357445617826246</v>
      </c>
      <c r="E145">
        <v>-0.123723790311062</v>
      </c>
      <c r="F145">
        <v>-1.0011236805008501</v>
      </c>
      <c r="G145" s="47">
        <v>-0.1</v>
      </c>
      <c r="H145" s="84">
        <v>-0.9010374939823127</v>
      </c>
      <c r="U145">
        <f t="shared" si="8"/>
        <v>144</v>
      </c>
      <c r="V145" s="47">
        <v>0.13</v>
      </c>
      <c r="W145">
        <f t="shared" si="6"/>
        <v>0.6270716876636816</v>
      </c>
      <c r="Y145">
        <f t="shared" si="7"/>
        <v>0.73469387755102045</v>
      </c>
    </row>
    <row r="146" spans="1:25" x14ac:dyDescent="0.2">
      <c r="A146">
        <v>-0.215311824395653</v>
      </c>
      <c r="B146">
        <v>-0.182711558403749</v>
      </c>
      <c r="C146">
        <v>0.29771827779798099</v>
      </c>
      <c r="D146">
        <f>'Imputated, transformed, normal'!H146</f>
        <v>0.67021833249891616</v>
      </c>
      <c r="E146">
        <v>0.96820737254298805</v>
      </c>
      <c r="F146">
        <v>0.55433026497208404</v>
      </c>
      <c r="G146" s="47">
        <v>-1.7999999999999999E-2</v>
      </c>
      <c r="H146" s="84">
        <v>0.57204123984601973</v>
      </c>
      <c r="U146">
        <f t="shared" si="8"/>
        <v>145</v>
      </c>
      <c r="V146" s="47">
        <v>0.14399999999999999</v>
      </c>
      <c r="W146">
        <f t="shared" si="6"/>
        <v>0.64271636028056345</v>
      </c>
      <c r="Y146">
        <f t="shared" si="7"/>
        <v>0.73979591836734693</v>
      </c>
    </row>
    <row r="147" spans="1:25" x14ac:dyDescent="0.2">
      <c r="A147">
        <v>-0.219509441145425</v>
      </c>
      <c r="B147">
        <v>-0.26716288823884599</v>
      </c>
      <c r="C147">
        <v>-0.58616140508709103</v>
      </c>
      <c r="D147">
        <f>'Imputated, transformed, normal'!H147</f>
        <v>-0.28765281085516731</v>
      </c>
      <c r="E147">
        <v>1.10029512114949E-2</v>
      </c>
      <c r="F147">
        <v>-6.4253313924567102E-4</v>
      </c>
      <c r="G147" s="47">
        <v>0.24099999999999999</v>
      </c>
      <c r="H147" s="84">
        <v>-0.24184425617095601</v>
      </c>
      <c r="U147">
        <f t="shared" si="8"/>
        <v>146</v>
      </c>
      <c r="V147" s="47">
        <v>0.151</v>
      </c>
      <c r="W147">
        <f t="shared" si="6"/>
        <v>0.65851995054833734</v>
      </c>
      <c r="Y147">
        <f t="shared" si="7"/>
        <v>0.74489795918367352</v>
      </c>
    </row>
    <row r="148" spans="1:25" x14ac:dyDescent="0.2">
      <c r="A148">
        <v>-0.21901364881558799</v>
      </c>
      <c r="B148">
        <v>-0.26628999376397</v>
      </c>
      <c r="C148">
        <v>-0.32408080144093598</v>
      </c>
      <c r="D148">
        <f>'Imputated, transformed, normal'!H148</f>
        <v>0.10834694652233146</v>
      </c>
      <c r="E148">
        <v>2.0317766870112099</v>
      </c>
      <c r="F148">
        <v>-0.30528731157461397</v>
      </c>
      <c r="G148" s="47">
        <v>-0.73099999999999998</v>
      </c>
      <c r="H148" s="84">
        <v>0.42587610420399707</v>
      </c>
      <c r="U148">
        <f t="shared" si="8"/>
        <v>147</v>
      </c>
      <c r="V148" s="47">
        <v>0.156</v>
      </c>
      <c r="W148">
        <f t="shared" si="6"/>
        <v>0.67448975019608193</v>
      </c>
      <c r="Y148">
        <f t="shared" si="7"/>
        <v>0.75</v>
      </c>
    </row>
    <row r="149" spans="1:25" x14ac:dyDescent="0.2">
      <c r="A149">
        <v>-0.219613835735394</v>
      </c>
      <c r="B149">
        <v>-0.26684297849539301</v>
      </c>
      <c r="C149">
        <v>-0.32921963680654698</v>
      </c>
      <c r="D149">
        <f>'Imputated, transformed, normal'!H149</f>
        <v>0.10198224516658744</v>
      </c>
      <c r="E149">
        <v>5.0903363873176302E-2</v>
      </c>
      <c r="F149">
        <v>-1.10281505859061E-2</v>
      </c>
      <c r="G149" s="47">
        <v>2.1000000000000001E-2</v>
      </c>
      <c r="H149" s="84">
        <v>-3.2267992836974339E-2</v>
      </c>
      <c r="U149">
        <f t="shared" si="8"/>
        <v>148</v>
      </c>
      <c r="V149" s="47">
        <v>0.157</v>
      </c>
      <c r="W149">
        <f t="shared" si="6"/>
        <v>0.69063345411270594</v>
      </c>
      <c r="Y149">
        <f t="shared" si="7"/>
        <v>0.75510204081632648</v>
      </c>
    </row>
    <row r="150" spans="1:25" x14ac:dyDescent="0.2">
      <c r="A150">
        <v>-0.21960214270734299</v>
      </c>
      <c r="B150">
        <v>-0.26615757563116299</v>
      </c>
      <c r="C150">
        <v>-0.39088566119387802</v>
      </c>
      <c r="D150">
        <f>'Imputated, transformed, normal'!H150</f>
        <v>2.2062442628167096E-2</v>
      </c>
      <c r="E150">
        <v>0.25916116289750002</v>
      </c>
      <c r="F150">
        <v>-0.38144850618345699</v>
      </c>
      <c r="G150" s="47">
        <v>-0.35</v>
      </c>
      <c r="H150" s="84">
        <v>-3.0962693495785489E-2</v>
      </c>
      <c r="U150">
        <f t="shared" si="8"/>
        <v>149</v>
      </c>
      <c r="V150" s="47">
        <v>0.158</v>
      </c>
      <c r="W150">
        <f t="shared" si="6"/>
        <v>0.70695919383897698</v>
      </c>
      <c r="Y150">
        <f t="shared" si="7"/>
        <v>0.76020408163265307</v>
      </c>
    </row>
    <row r="151" spans="1:25" x14ac:dyDescent="0.2">
      <c r="A151">
        <v>-0.21923784900920901</v>
      </c>
      <c r="B151">
        <v>-0.26729024901448101</v>
      </c>
      <c r="C151">
        <v>-1.0024070697015699</v>
      </c>
      <c r="D151">
        <f>'Imputated, transformed, normal'!H151</f>
        <v>-1.9433312536161689</v>
      </c>
      <c r="E151">
        <v>-0.67088878395337503</v>
      </c>
      <c r="F151">
        <v>-0.862186895241977</v>
      </c>
      <c r="G151" s="47">
        <v>0.01</v>
      </c>
      <c r="H151" s="84">
        <v>-0.87204730039751066</v>
      </c>
      <c r="U151">
        <f t="shared" si="8"/>
        <v>150</v>
      </c>
      <c r="V151" s="47">
        <v>0.17499999999999999</v>
      </c>
      <c r="W151">
        <f t="shared" si="6"/>
        <v>0.72347557454189493</v>
      </c>
      <c r="Y151">
        <f t="shared" si="7"/>
        <v>0.76530612244897955</v>
      </c>
    </row>
    <row r="152" spans="1:25" x14ac:dyDescent="0.2">
      <c r="A152">
        <v>-0.21979724609302501</v>
      </c>
      <c r="B152">
        <v>-0.26607328634496202</v>
      </c>
      <c r="C152">
        <v>0.164108558292098</v>
      </c>
      <c r="D152">
        <f>'Imputated, transformed, normal'!H152</f>
        <v>0.57451790238026601</v>
      </c>
      <c r="E152">
        <v>0.54277964675569601</v>
      </c>
      <c r="F152">
        <v>0.83366873507579797</v>
      </c>
      <c r="G152" s="47">
        <v>0.40799999999999997</v>
      </c>
      <c r="H152" s="84">
        <v>0.42530881539336429</v>
      </c>
      <c r="U152">
        <f t="shared" si="8"/>
        <v>151</v>
      </c>
      <c r="V152" s="47">
        <v>0.20699999999999999</v>
      </c>
      <c r="W152">
        <f t="shared" si="6"/>
        <v>0.74019171592165089</v>
      </c>
      <c r="Y152">
        <f t="shared" si="7"/>
        <v>0.77040816326530615</v>
      </c>
    </row>
    <row r="153" spans="1:25" x14ac:dyDescent="0.2">
      <c r="A153">
        <v>0.146931229932519</v>
      </c>
      <c r="B153">
        <v>-3.7360708851334801E-2</v>
      </c>
      <c r="C153">
        <v>-0.78143714898030503</v>
      </c>
      <c r="D153">
        <f>'Imputated, transformed, normal'!H153</f>
        <v>-0.75136730722031775</v>
      </c>
      <c r="E153">
        <v>-8.3623361475831395E-2</v>
      </c>
      <c r="F153">
        <v>-0.46978990877008098</v>
      </c>
      <c r="G153" s="47">
        <v>7.8E-2</v>
      </c>
      <c r="H153" s="84">
        <v>-0.54748316712070766</v>
      </c>
      <c r="U153">
        <f t="shared" si="8"/>
        <v>152</v>
      </c>
      <c r="V153" s="47">
        <v>0.221</v>
      </c>
      <c r="W153">
        <f t="shared" si="6"/>
        <v>0.75711729757086121</v>
      </c>
      <c r="Y153">
        <f t="shared" si="7"/>
        <v>0.77551020408163263</v>
      </c>
    </row>
    <row r="154" spans="1:25" x14ac:dyDescent="0.2">
      <c r="A154">
        <v>-0.20908555259986999</v>
      </c>
      <c r="B154">
        <v>-0.158066754671807</v>
      </c>
      <c r="C154">
        <v>0.54438237534730405</v>
      </c>
      <c r="D154">
        <f>'Imputated, transformed, normal'!H154</f>
        <v>0.82487343175265682</v>
      </c>
      <c r="E154">
        <v>0.202437466125861</v>
      </c>
      <c r="F154">
        <v>0.60518515124927197</v>
      </c>
      <c r="G154" s="47">
        <v>0.06</v>
      </c>
      <c r="H154" s="84">
        <v>0.54527823344988258</v>
      </c>
      <c r="U154">
        <f t="shared" si="8"/>
        <v>153</v>
      </c>
      <c r="V154" s="47">
        <v>0.23300000000000001</v>
      </c>
      <c r="W154">
        <f t="shared" si="6"/>
        <v>0.77426260938789526</v>
      </c>
      <c r="Y154">
        <f t="shared" si="7"/>
        <v>0.78061224489795922</v>
      </c>
    </row>
    <row r="155" spans="1:25" x14ac:dyDescent="0.2">
      <c r="A155">
        <v>-0.19620736497680999</v>
      </c>
      <c r="B155">
        <v>-0.220873280870826</v>
      </c>
      <c r="C155">
        <v>-0.84310317336763596</v>
      </c>
      <c r="D155">
        <f>'Imputated, transformed, normal'!H155</f>
        <v>-0.96227245666550787</v>
      </c>
      <c r="E155">
        <v>-0.26553303224016001</v>
      </c>
      <c r="F155">
        <v>-0.59608460008110298</v>
      </c>
      <c r="G155" s="47">
        <v>-2.7E-2</v>
      </c>
      <c r="H155" s="84">
        <v>-0.56918209765048755</v>
      </c>
      <c r="U155">
        <f t="shared" si="8"/>
        <v>154</v>
      </c>
      <c r="V155" s="47">
        <v>0.23300000000000001</v>
      </c>
      <c r="W155">
        <f t="shared" si="6"/>
        <v>0.79163860774337469</v>
      </c>
      <c r="Y155">
        <f t="shared" si="7"/>
        <v>0.7857142857142857</v>
      </c>
    </row>
    <row r="156" spans="1:25" x14ac:dyDescent="0.2">
      <c r="A156">
        <v>-0.21920966338202599</v>
      </c>
      <c r="B156">
        <v>-0.26686198556152502</v>
      </c>
      <c r="C156">
        <v>-0.45255168558120801</v>
      </c>
      <c r="D156">
        <f>'Imputated, transformed, normal'!H156</f>
        <v>-6.5244623931634285E-2</v>
      </c>
      <c r="E156">
        <v>-0.67677983383454199</v>
      </c>
      <c r="F156">
        <v>-0.56146587525890201</v>
      </c>
      <c r="G156" s="47">
        <v>-0.26900000000000002</v>
      </c>
      <c r="H156" s="84">
        <v>-0.29265398945271526</v>
      </c>
      <c r="U156">
        <f t="shared" si="8"/>
        <v>155</v>
      </c>
      <c r="V156" s="47">
        <v>0.24099999999999999</v>
      </c>
      <c r="W156">
        <f t="shared" si="6"/>
        <v>0.80925697821468567</v>
      </c>
      <c r="Y156">
        <f t="shared" si="7"/>
        <v>0.79081632653061229</v>
      </c>
    </row>
    <row r="157" spans="1:25" x14ac:dyDescent="0.2">
      <c r="A157">
        <v>-0.21817193784073899</v>
      </c>
      <c r="B157">
        <v>-0.21504193984683101</v>
      </c>
      <c r="C157">
        <v>2.9442184910875899</v>
      </c>
      <c r="D157">
        <f>'Imputated, transformed, normal'!H157</f>
        <v>1.6789456715046989</v>
      </c>
      <c r="E157">
        <v>-0.166266562889791</v>
      </c>
      <c r="F157">
        <v>1.98993414413731</v>
      </c>
      <c r="G157" s="47">
        <v>3.4000000000000002E-2</v>
      </c>
      <c r="H157" s="84">
        <v>1.9564235967132086</v>
      </c>
      <c r="U157">
        <f t="shared" si="8"/>
        <v>156</v>
      </c>
      <c r="V157" s="47">
        <v>0.246</v>
      </c>
      <c r="W157">
        <f t="shared" si="6"/>
        <v>0.82713020584163077</v>
      </c>
      <c r="Y157">
        <f t="shared" si="7"/>
        <v>0.79591836734693877</v>
      </c>
    </row>
    <row r="158" spans="1:25" x14ac:dyDescent="0.2">
      <c r="A158">
        <v>-4.7832467404277199E-2</v>
      </c>
      <c r="B158">
        <v>-0.22921090841071501</v>
      </c>
      <c r="C158">
        <v>-0.97157405750790804</v>
      </c>
      <c r="D158">
        <f>'Imputated, transformed, normal'!H158</f>
        <v>-1.6576291032232453</v>
      </c>
      <c r="E158">
        <v>-0.37249034864964498</v>
      </c>
      <c r="F158">
        <v>-0.95611933823199302</v>
      </c>
      <c r="G158" s="47">
        <v>-0.19400000000000001</v>
      </c>
      <c r="H158" s="84">
        <v>-0.76184408672721393</v>
      </c>
      <c r="U158">
        <f t="shared" si="8"/>
        <v>157</v>
      </c>
      <c r="V158" s="47">
        <v>0.26300000000000001</v>
      </c>
      <c r="W158">
        <f t="shared" si="6"/>
        <v>0.84527165402217441</v>
      </c>
      <c r="Y158">
        <f t="shared" si="7"/>
        <v>0.80102040816326525</v>
      </c>
    </row>
    <row r="159" spans="1:25" x14ac:dyDescent="0.2">
      <c r="A159">
        <v>-0.171214039601298</v>
      </c>
      <c r="B159">
        <v>-0.23088659285294599</v>
      </c>
      <c r="C159">
        <v>-0.85338084409885795</v>
      </c>
      <c r="D159">
        <f>'Imputated, transformed, normal'!H159</f>
        <v>-1.0024978711418</v>
      </c>
      <c r="E159">
        <v>-1.9388820870035099</v>
      </c>
      <c r="F159">
        <v>-0.86957252617649095</v>
      </c>
      <c r="G159" s="47">
        <v>0.09</v>
      </c>
      <c r="H159" s="84">
        <v>-0.95988583930583304</v>
      </c>
      <c r="U159">
        <f t="shared" si="8"/>
        <v>158</v>
      </c>
      <c r="V159" s="47">
        <v>0.26700000000000002</v>
      </c>
      <c r="W159">
        <f t="shared" si="6"/>
        <v>0.86369565336703769</v>
      </c>
      <c r="Y159">
        <f t="shared" si="7"/>
        <v>0.80612244897959184</v>
      </c>
    </row>
    <row r="160" spans="1:25" x14ac:dyDescent="0.2">
      <c r="A160">
        <v>-0.19512782701869</v>
      </c>
      <c r="B160">
        <v>-0.25349443684432799</v>
      </c>
      <c r="C160">
        <v>-1.0024070697015699</v>
      </c>
      <c r="D160">
        <f>'Imputated, transformed, normal'!H160</f>
        <v>-1.9433312536161689</v>
      </c>
      <c r="E160">
        <v>-1.8254346934602299</v>
      </c>
      <c r="F160">
        <v>-0.89726750603425198</v>
      </c>
      <c r="G160" s="47">
        <v>0.246</v>
      </c>
      <c r="H160" s="84">
        <v>-1.143428025010004</v>
      </c>
      <c r="U160">
        <f t="shared" si="8"/>
        <v>159</v>
      </c>
      <c r="V160" s="47">
        <v>0.26700000000000002</v>
      </c>
      <c r="W160">
        <f t="shared" si="6"/>
        <v>0.88241760207361675</v>
      </c>
      <c r="Y160">
        <f t="shared" si="7"/>
        <v>0.81122448979591832</v>
      </c>
    </row>
    <row r="161" spans="1:25" x14ac:dyDescent="0.2">
      <c r="A161">
        <v>-0.21933634355506701</v>
      </c>
      <c r="B161">
        <v>-0.26301894484553801</v>
      </c>
      <c r="C161">
        <v>-0.211026423397496</v>
      </c>
      <c r="D161">
        <f>'Imputated, transformed, normal'!H161</f>
        <v>0.23851103658401715</v>
      </c>
      <c r="E161">
        <v>3.22663758109447E-2</v>
      </c>
      <c r="F161">
        <v>6.5822190601860495E-2</v>
      </c>
      <c r="G161" s="47">
        <v>1.7999999999999999E-2</v>
      </c>
      <c r="H161" s="84">
        <v>4.7694596216373689E-2</v>
      </c>
      <c r="U161">
        <f t="shared" si="8"/>
        <v>160</v>
      </c>
      <c r="V161" s="47">
        <v>0.26900000000000002</v>
      </c>
      <c r="W161">
        <f t="shared" si="6"/>
        <v>0.90145407967367686</v>
      </c>
      <c r="Y161">
        <f t="shared" si="7"/>
        <v>0.81632653061224492</v>
      </c>
    </row>
    <row r="162" spans="1:25" x14ac:dyDescent="0.2">
      <c r="A162">
        <v>-0.217811356622716</v>
      </c>
      <c r="B162">
        <v>-0.16379882239386301</v>
      </c>
      <c r="C162">
        <v>2.8465806191409802</v>
      </c>
      <c r="D162">
        <f>'Imputated, transformed, normal'!H162</f>
        <v>1.6557879211643283</v>
      </c>
      <c r="E162">
        <v>0.29437523520098402</v>
      </c>
      <c r="F162">
        <v>1.63682315095086</v>
      </c>
      <c r="G162" s="47">
        <v>-0.34300000000000003</v>
      </c>
      <c r="H162" s="84">
        <v>1.9796709285156149</v>
      </c>
      <c r="U162">
        <f t="shared" si="8"/>
        <v>161</v>
      </c>
      <c r="V162" s="47">
        <v>0.28100000000000003</v>
      </c>
      <c r="W162">
        <f t="shared" si="6"/>
        <v>0.9208229763683794</v>
      </c>
      <c r="Y162">
        <f t="shared" si="7"/>
        <v>0.8214285714285714</v>
      </c>
    </row>
    <row r="163" spans="1:25" x14ac:dyDescent="0.2">
      <c r="A163">
        <v>-5.7378927312138402E-2</v>
      </c>
      <c r="B163">
        <v>0.12577594574515399</v>
      </c>
      <c r="C163">
        <v>0.37480080828214402</v>
      </c>
      <c r="D163">
        <f>'Imputated, transformed, normal'!H163</f>
        <v>0.72132021429175797</v>
      </c>
      <c r="E163">
        <v>3.70512574177457</v>
      </c>
      <c r="F163">
        <v>-0.46107157327451898</v>
      </c>
      <c r="G163" s="47">
        <v>-1.5660000000000001</v>
      </c>
      <c r="H163" s="84">
        <v>1.1048581107552642</v>
      </c>
      <c r="U163">
        <f t="shared" si="8"/>
        <v>162</v>
      </c>
      <c r="V163" s="47">
        <v>0.28100000000000003</v>
      </c>
      <c r="W163">
        <f t="shared" si="6"/>
        <v>0.94054364060541518</v>
      </c>
      <c r="Y163">
        <f t="shared" si="7"/>
        <v>0.82653061224489799</v>
      </c>
    </row>
    <row r="164" spans="1:25" x14ac:dyDescent="0.2">
      <c r="A164">
        <v>0.71887687773436904</v>
      </c>
      <c r="B164">
        <v>7.9775003996331001E-2</v>
      </c>
      <c r="C164">
        <v>-0.95101871604546495</v>
      </c>
      <c r="D164">
        <f>'Imputated, transformed, normal'!H164</f>
        <v>-1.5060805131906096</v>
      </c>
      <c r="E164">
        <v>-0.77604630318491097</v>
      </c>
      <c r="F164">
        <v>-0.96304308319643395</v>
      </c>
      <c r="G164" s="47">
        <v>0</v>
      </c>
      <c r="H164" s="84">
        <v>-0.96326904262272539</v>
      </c>
      <c r="U164">
        <f t="shared" si="8"/>
        <v>163</v>
      </c>
      <c r="V164" s="47">
        <v>0.32300000000000001</v>
      </c>
      <c r="W164">
        <f t="shared" si="6"/>
        <v>0.96063704809795325</v>
      </c>
      <c r="Y164">
        <f t="shared" si="7"/>
        <v>0.83163265306122447</v>
      </c>
    </row>
    <row r="165" spans="1:25" x14ac:dyDescent="0.2">
      <c r="A165">
        <v>-0.21444405982994399</v>
      </c>
      <c r="B165">
        <v>-0.19322143838389899</v>
      </c>
      <c r="C165">
        <v>2.1836708569771699</v>
      </c>
      <c r="D165">
        <f>'Imputated, transformed, normal'!H165</f>
        <v>1.4814895888522766</v>
      </c>
      <c r="E165">
        <v>1.0249310693146201</v>
      </c>
      <c r="F165">
        <v>1.86530673477738</v>
      </c>
      <c r="G165" s="47">
        <v>0.10100000000000001</v>
      </c>
      <c r="H165" s="84">
        <v>1.7646160386181544</v>
      </c>
      <c r="U165">
        <f t="shared" si="8"/>
        <v>164</v>
      </c>
      <c r="V165" s="47">
        <v>0.33200000000000002</v>
      </c>
      <c r="W165">
        <f t="shared" si="6"/>
        <v>0.98112599616217488</v>
      </c>
      <c r="Y165">
        <f t="shared" si="7"/>
        <v>0.83673469387755106</v>
      </c>
    </row>
    <row r="166" spans="1:25" x14ac:dyDescent="0.2">
      <c r="A166">
        <v>0.42509919107741101</v>
      </c>
      <c r="B166">
        <v>4.8663076236437799E-2</v>
      </c>
      <c r="C166">
        <v>-0.96129638677668605</v>
      </c>
      <c r="D166">
        <f>'Imputated, transformed, normal'!H166</f>
        <v>-1.5788205936754671</v>
      </c>
      <c r="E166">
        <v>-0.27971395643307001</v>
      </c>
      <c r="F166">
        <v>-0.86957252617649095</v>
      </c>
      <c r="G166" s="47">
        <v>-1.7000000000000001E-2</v>
      </c>
      <c r="H166" s="84">
        <v>-0.85270751434299319</v>
      </c>
      <c r="U166">
        <f t="shared" si="8"/>
        <v>165</v>
      </c>
      <c r="V166" s="47">
        <v>0.35599999999999998</v>
      </c>
      <c r="W166">
        <f t="shared" si="6"/>
        <v>1.0020353280965926</v>
      </c>
      <c r="Y166">
        <f t="shared" si="7"/>
        <v>0.84183673469387754</v>
      </c>
    </row>
    <row r="167" spans="1:25" x14ac:dyDescent="0.2">
      <c r="A167">
        <v>-0.18112264937328701</v>
      </c>
      <c r="B167">
        <v>-0.121082657635264</v>
      </c>
      <c r="C167">
        <v>-0.76088180751786205</v>
      </c>
      <c r="D167">
        <f>'Imputated, transformed, normal'!H167</f>
        <v>-0.69036842840295687</v>
      </c>
      <c r="E167">
        <v>0.117351920968403</v>
      </c>
      <c r="F167">
        <v>-0.81418256646096898</v>
      </c>
      <c r="G167" s="47">
        <v>-0.371</v>
      </c>
      <c r="H167" s="84">
        <v>-0.44316086698457524</v>
      </c>
      <c r="U167">
        <f t="shared" si="8"/>
        <v>166</v>
      </c>
      <c r="V167" s="47">
        <v>0.379</v>
      </c>
      <c r="W167">
        <f t="shared" si="6"/>
        <v>1.0233921933915193</v>
      </c>
      <c r="Y167">
        <f t="shared" si="7"/>
        <v>0.84693877551020413</v>
      </c>
    </row>
    <row r="168" spans="1:25" x14ac:dyDescent="0.2">
      <c r="A168">
        <v>-0.21124917029238499</v>
      </c>
      <c r="B168">
        <v>2.0027937100407501E-2</v>
      </c>
      <c r="C168">
        <v>1.07368241800522</v>
      </c>
      <c r="D168">
        <f>'Imputated, transformed, normal'!H168</f>
        <v>1.090066275039226</v>
      </c>
      <c r="E168">
        <v>-0.37898042578343699</v>
      </c>
      <c r="F168">
        <v>0.59826140628483104</v>
      </c>
      <c r="G168" s="47">
        <v>-6.4000000000000001E-2</v>
      </c>
      <c r="H168" s="84">
        <v>0.66212211118711928</v>
      </c>
      <c r="U168">
        <f t="shared" si="8"/>
        <v>167</v>
      </c>
      <c r="V168" s="47">
        <v>0.38800000000000001</v>
      </c>
      <c r="W168">
        <f t="shared" si="6"/>
        <v>1.0452263509067197</v>
      </c>
      <c r="Y168">
        <f t="shared" si="7"/>
        <v>0.85204081632653061</v>
      </c>
    </row>
    <row r="169" spans="1:25" x14ac:dyDescent="0.2">
      <c r="A169">
        <v>-0.21815168131599499</v>
      </c>
      <c r="B169">
        <v>-0.263613006331894</v>
      </c>
      <c r="C169">
        <v>-0.22130409412871799</v>
      </c>
      <c r="D169">
        <f>'Imputated, transformed, normal'!H169</f>
        <v>0.22739144268615069</v>
      </c>
      <c r="E169">
        <v>0.47221041287059301</v>
      </c>
      <c r="F169">
        <v>0.22091730572283999</v>
      </c>
      <c r="G169" s="47">
        <v>7.9000000000000001E-2</v>
      </c>
      <c r="H169" s="84">
        <v>0.14157557613922597</v>
      </c>
      <c r="U169">
        <f t="shared" si="8"/>
        <v>168</v>
      </c>
      <c r="V169" s="47">
        <v>0.40200000000000002</v>
      </c>
      <c r="W169">
        <f t="shared" si="6"/>
        <v>1.0675705238781419</v>
      </c>
      <c r="Y169">
        <f t="shared" si="7"/>
        <v>0.8571428571428571</v>
      </c>
    </row>
    <row r="170" spans="1:25" x14ac:dyDescent="0.2">
      <c r="A170">
        <v>2.5634840236703E-2</v>
      </c>
      <c r="B170">
        <v>-0.19843770268835001</v>
      </c>
      <c r="C170">
        <v>-0.97671289287351903</v>
      </c>
      <c r="D170">
        <f>'Imputated, transformed, normal'!H170</f>
        <v>-1.6996428901908223</v>
      </c>
      <c r="E170">
        <v>-1.13056940800765</v>
      </c>
      <c r="F170">
        <v>-0.96304308319643395</v>
      </c>
      <c r="G170" s="47">
        <v>-4.0000000000000001E-3</v>
      </c>
      <c r="H170" s="84">
        <v>-0.95899758601216201</v>
      </c>
      <c r="U170">
        <f t="shared" si="8"/>
        <v>169</v>
      </c>
      <c r="V170" s="47">
        <v>0.40600000000000003</v>
      </c>
      <c r="W170">
        <f t="shared" si="6"/>
        <v>1.0904608178315409</v>
      </c>
      <c r="Y170">
        <f t="shared" si="7"/>
        <v>0.86224489795918369</v>
      </c>
    </row>
    <row r="171" spans="1:25" x14ac:dyDescent="0.2">
      <c r="A171">
        <v>0.105339309444377</v>
      </c>
      <c r="B171">
        <v>-0.209926708509099</v>
      </c>
      <c r="C171">
        <v>-0.89963036238935601</v>
      </c>
      <c r="D171">
        <f>'Imputated, transformed, normal'!H171</f>
        <v>-1.2082802189963027</v>
      </c>
      <c r="E171">
        <v>-0.53497059190544505</v>
      </c>
      <c r="F171">
        <v>-1.1084417274496701</v>
      </c>
      <c r="G171" s="47">
        <v>-0.40699999999999997</v>
      </c>
      <c r="H171" s="84">
        <v>-0.70176379582825721</v>
      </c>
      <c r="U171">
        <f t="shared" si="8"/>
        <v>170</v>
      </c>
      <c r="V171" s="47">
        <v>0.40799999999999997</v>
      </c>
      <c r="W171">
        <f t="shared" si="6"/>
        <v>1.1139372153566887</v>
      </c>
      <c r="Y171">
        <f t="shared" si="7"/>
        <v>0.86734693877551017</v>
      </c>
    </row>
    <row r="172" spans="1:25" x14ac:dyDescent="0.2">
      <c r="A172">
        <v>-0.201299285147505</v>
      </c>
      <c r="B172">
        <v>-0.15286989369387699</v>
      </c>
      <c r="C172">
        <v>-0.37033031973143399</v>
      </c>
      <c r="D172">
        <f>'Imputated, transformed, normal'!H172</f>
        <v>4.9460145856850303E-2</v>
      </c>
      <c r="E172">
        <v>-0.15452015105894701</v>
      </c>
      <c r="F172">
        <v>-0.14373621819924901</v>
      </c>
      <c r="G172" s="47">
        <v>0.02</v>
      </c>
      <c r="H172" s="84">
        <v>-0.16423141047951481</v>
      </c>
      <c r="U172">
        <f t="shared" si="8"/>
        <v>171</v>
      </c>
      <c r="V172" s="47">
        <v>0.41</v>
      </c>
      <c r="W172">
        <f t="shared" si="6"/>
        <v>1.1380441654613316</v>
      </c>
      <c r="Y172">
        <f t="shared" si="7"/>
        <v>0.87244897959183676</v>
      </c>
    </row>
    <row r="173" spans="1:25" x14ac:dyDescent="0.2">
      <c r="A173">
        <v>-0.21623998296663899</v>
      </c>
      <c r="B173">
        <v>-0.204915116053867</v>
      </c>
      <c r="C173">
        <v>0.47243868022875102</v>
      </c>
      <c r="D173">
        <f>'Imputated, transformed, normal'!H173</f>
        <v>0.78231909310911862</v>
      </c>
      <c r="E173">
        <v>-0.407342274169257</v>
      </c>
      <c r="F173">
        <v>0.206135514514176</v>
      </c>
      <c r="G173" s="47">
        <v>-0.17499999999999999</v>
      </c>
      <c r="H173" s="84">
        <v>0.38110770582561904</v>
      </c>
      <c r="U173">
        <f t="shared" si="8"/>
        <v>172</v>
      </c>
      <c r="V173" s="47">
        <v>0.41599999999999998</v>
      </c>
      <c r="W173">
        <f t="shared" si="6"/>
        <v>1.1628312902007807</v>
      </c>
      <c r="Y173">
        <f t="shared" si="7"/>
        <v>0.87755102040816324</v>
      </c>
    </row>
    <row r="174" spans="1:25" x14ac:dyDescent="0.2">
      <c r="A174">
        <v>-0.19076204209401501</v>
      </c>
      <c r="B174">
        <v>0.12206314037169499</v>
      </c>
      <c r="C174">
        <v>0.84243482655273505</v>
      </c>
      <c r="D174">
        <f>'Imputated, transformed, normal'!H174</f>
        <v>0.98322251345813783</v>
      </c>
      <c r="E174">
        <v>0.514417798369876</v>
      </c>
      <c r="F174">
        <v>0.90636805720241997</v>
      </c>
      <c r="G174" s="47">
        <v>0.23300000000000001</v>
      </c>
      <c r="H174" s="84">
        <v>0.67360632220116445</v>
      </c>
      <c r="U174">
        <f t="shared" si="8"/>
        <v>173</v>
      </c>
      <c r="V174" s="47">
        <v>0.42799999999999999</v>
      </c>
      <c r="W174">
        <f t="shared" si="6"/>
        <v>1.1883542379257306</v>
      </c>
      <c r="Y174">
        <f t="shared" si="7"/>
        <v>0.88265306122448983</v>
      </c>
    </row>
    <row r="175" spans="1:25" x14ac:dyDescent="0.2">
      <c r="A175">
        <v>3.1565640606271303E-2</v>
      </c>
      <c r="B175">
        <v>0.20010708746973799</v>
      </c>
      <c r="C175">
        <v>-0.68893811239930902</v>
      </c>
      <c r="D175">
        <f>'Imputated, transformed, normal'!H175</f>
        <v>-0.50339252112095378</v>
      </c>
      <c r="E175">
        <v>-0.25135210804725</v>
      </c>
      <c r="F175">
        <v>-0.94227184830311295</v>
      </c>
      <c r="G175" s="47">
        <v>-0.33</v>
      </c>
      <c r="H175" s="84">
        <v>-0.61191221724259892</v>
      </c>
      <c r="U175">
        <f t="shared" si="8"/>
        <v>174</v>
      </c>
      <c r="V175" s="47">
        <v>0.45</v>
      </c>
      <c r="W175">
        <f t="shared" si="6"/>
        <v>1.2146757214668791</v>
      </c>
      <c r="Y175">
        <f t="shared" si="7"/>
        <v>0.88775510204081631</v>
      </c>
    </row>
    <row r="176" spans="1:25" x14ac:dyDescent="0.2">
      <c r="A176">
        <v>-0.21922137164813299</v>
      </c>
      <c r="B176">
        <v>-0.24401068993299399</v>
      </c>
      <c r="C176">
        <v>0.92979502776811995</v>
      </c>
      <c r="D176">
        <f>'Imputated, transformed, normal'!H176</f>
        <v>1.0250176917559175</v>
      </c>
      <c r="E176">
        <v>-1.1589312563934699</v>
      </c>
      <c r="F176">
        <v>0.66274607390776796</v>
      </c>
      <c r="G176" s="47">
        <v>0.14399999999999999</v>
      </c>
      <c r="H176" s="84">
        <v>0.51873249208051964</v>
      </c>
      <c r="U176">
        <f t="shared" si="8"/>
        <v>175</v>
      </c>
      <c r="V176" s="47">
        <v>0.46300000000000002</v>
      </c>
      <c r="W176">
        <f t="shared" si="6"/>
        <v>1.2418667918433208</v>
      </c>
      <c r="Y176">
        <f t="shared" si="7"/>
        <v>0.8928571428571429</v>
      </c>
    </row>
    <row r="177" spans="1:25" x14ac:dyDescent="0.2">
      <c r="A177">
        <v>-0.21746928485912301</v>
      </c>
      <c r="B177">
        <v>-0.213234246964737</v>
      </c>
      <c r="C177">
        <v>1.3460406923826</v>
      </c>
      <c r="D177">
        <f>'Imputated, transformed, normal'!H177</f>
        <v>1.2021374954147166</v>
      </c>
      <c r="E177">
        <v>0.79803628222807099</v>
      </c>
      <c r="F177">
        <v>1.0586904464200999</v>
      </c>
      <c r="G177" s="47">
        <v>-0.153</v>
      </c>
      <c r="H177" s="84">
        <v>1.2121538448008602</v>
      </c>
      <c r="U177">
        <f t="shared" si="8"/>
        <v>176</v>
      </c>
      <c r="V177" s="47">
        <v>0.48099999999999998</v>
      </c>
      <c r="W177">
        <f t="shared" si="6"/>
        <v>1.2700084150701352</v>
      </c>
      <c r="Y177">
        <f t="shared" si="7"/>
        <v>0.89795918367346939</v>
      </c>
    </row>
    <row r="178" spans="1:25" x14ac:dyDescent="0.2">
      <c r="A178">
        <v>-0.21978737302632401</v>
      </c>
      <c r="B178">
        <v>-0.26684463069972802</v>
      </c>
      <c r="C178">
        <v>-0.40116333192509901</v>
      </c>
      <c r="D178">
        <f>'Imputated, transformed, normal'!H178</f>
        <v>8.0598964503539906E-3</v>
      </c>
      <c r="E178">
        <v>-0.47824689513380603</v>
      </c>
      <c r="F178">
        <v>-0.47838093568561901</v>
      </c>
      <c r="G178" s="47">
        <v>-0.27100000000000002</v>
      </c>
      <c r="H178" s="84">
        <v>-0.20766077109411574</v>
      </c>
      <c r="U178">
        <f t="shared" si="8"/>
        <v>177</v>
      </c>
      <c r="V178" s="47">
        <v>0.51500000000000001</v>
      </c>
      <c r="W178">
        <f t="shared" si="6"/>
        <v>1.2991934435011514</v>
      </c>
      <c r="Y178">
        <f t="shared" si="7"/>
        <v>0.90306122448979587</v>
      </c>
    </row>
    <row r="179" spans="1:25" x14ac:dyDescent="0.2">
      <c r="A179">
        <v>-0.208843954255894</v>
      </c>
      <c r="B179">
        <v>-0.25814863600978999</v>
      </c>
      <c r="C179">
        <v>-0.24699827095677299</v>
      </c>
      <c r="D179">
        <f>'Imputated, transformed, normal'!H179</f>
        <v>0.19900628899712414</v>
      </c>
      <c r="E179">
        <v>0.39443008467248197</v>
      </c>
      <c r="F179">
        <v>0.425167782173826</v>
      </c>
      <c r="G179" s="47">
        <v>0.32300000000000001</v>
      </c>
      <c r="H179" s="84">
        <v>0.10266125353183375</v>
      </c>
      <c r="U179">
        <f t="shared" si="8"/>
        <v>178</v>
      </c>
      <c r="V179" s="47">
        <v>0.52400000000000002</v>
      </c>
      <c r="W179">
        <f t="shared" si="6"/>
        <v>1.3295291071787323</v>
      </c>
      <c r="Y179">
        <f t="shared" si="7"/>
        <v>0.90816326530612246</v>
      </c>
    </row>
    <row r="180" spans="1:25" x14ac:dyDescent="0.2">
      <c r="A180">
        <v>-0.20204302409220601</v>
      </c>
      <c r="B180">
        <v>-0.18897268075948001</v>
      </c>
      <c r="C180">
        <v>-0.33949730753776902</v>
      </c>
      <c r="D180">
        <f>'Imputated, transformed, normal'!H180</f>
        <v>8.912280081687092E-2</v>
      </c>
      <c r="E180">
        <v>-0.57751336448417501</v>
      </c>
      <c r="F180">
        <v>-0.107960580088068</v>
      </c>
      <c r="G180" s="47">
        <v>0.113</v>
      </c>
      <c r="H180" s="84">
        <v>-0.22108205134018571</v>
      </c>
      <c r="U180">
        <f t="shared" si="8"/>
        <v>179</v>
      </c>
      <c r="V180" s="47">
        <v>0.52500000000000002</v>
      </c>
      <c r="W180">
        <f t="shared" si="6"/>
        <v>1.3611402000447494</v>
      </c>
      <c r="Y180">
        <f t="shared" si="7"/>
        <v>0.91326530612244894</v>
      </c>
    </row>
    <row r="181" spans="1:25" x14ac:dyDescent="0.2">
      <c r="A181">
        <v>0.12909073870516899</v>
      </c>
      <c r="B181">
        <v>0.29281880765019602</v>
      </c>
      <c r="C181">
        <v>-0.62213325264636798</v>
      </c>
      <c r="D181">
        <f>'Imputated, transformed, normal'!H181</f>
        <v>-0.35769630012523096</v>
      </c>
      <c r="E181">
        <v>0.71295073707061196</v>
      </c>
      <c r="F181">
        <v>-0.420488532671208</v>
      </c>
      <c r="G181" s="47">
        <v>-4.4999999999999998E-2</v>
      </c>
      <c r="H181" s="84">
        <v>-0.3755489124308663</v>
      </c>
      <c r="U181">
        <f t="shared" si="8"/>
        <v>180</v>
      </c>
      <c r="V181" s="47">
        <v>0.52900000000000003</v>
      </c>
      <c r="W181">
        <f t="shared" si="6"/>
        <v>1.3941732088691241</v>
      </c>
      <c r="Y181">
        <f t="shared" si="7"/>
        <v>0.91836734693877553</v>
      </c>
    </row>
    <row r="182" spans="1:25" x14ac:dyDescent="0.2">
      <c r="A182">
        <v>-0.20113449108884299</v>
      </c>
      <c r="B182">
        <v>-0.22760894183345201</v>
      </c>
      <c r="C182">
        <v>0.92979502776811995</v>
      </c>
      <c r="D182">
        <f>'Imputated, transformed, normal'!H182</f>
        <v>1.0250176917559175</v>
      </c>
      <c r="E182">
        <v>-2.2574678351702699E-2</v>
      </c>
      <c r="F182">
        <v>0.63864628589948402</v>
      </c>
      <c r="G182" s="47">
        <v>-0.13300000000000001</v>
      </c>
      <c r="H182" s="84">
        <v>0.77182309668148597</v>
      </c>
      <c r="U182">
        <f t="shared" si="8"/>
        <v>181</v>
      </c>
      <c r="V182" s="47">
        <v>0.53600000000000003</v>
      </c>
      <c r="W182">
        <f t="shared" si="6"/>
        <v>1.4288017429333186</v>
      </c>
      <c r="Y182">
        <f t="shared" si="7"/>
        <v>0.92346938775510201</v>
      </c>
    </row>
    <row r="183" spans="1:25" x14ac:dyDescent="0.2">
      <c r="A183">
        <v>-0.21997388979424401</v>
      </c>
      <c r="B183">
        <v>-0.26743944440919598</v>
      </c>
      <c r="C183">
        <v>-3.1167185601115501E-2</v>
      </c>
      <c r="D183">
        <f>'Imputated, transformed, normal'!H183</f>
        <v>0.41451073987659176</v>
      </c>
      <c r="E183">
        <v>0.31588485966913898</v>
      </c>
      <c r="F183">
        <v>0.190210833119172</v>
      </c>
      <c r="G183" s="47">
        <v>-5.0999999999999997E-2</v>
      </c>
      <c r="H183" s="84">
        <v>0.2412286992812836</v>
      </c>
      <c r="U183">
        <f t="shared" si="8"/>
        <v>182</v>
      </c>
      <c r="V183" s="47">
        <v>0.54700000000000004</v>
      </c>
      <c r="W183">
        <f t="shared" si="6"/>
        <v>1.4652337926855228</v>
      </c>
      <c r="Y183">
        <f t="shared" si="7"/>
        <v>0.9285714285714286</v>
      </c>
    </row>
    <row r="184" spans="1:25" x14ac:dyDescent="0.2">
      <c r="A184">
        <v>-0.20408387151370899</v>
      </c>
      <c r="B184">
        <v>2.98092285501694E-2</v>
      </c>
      <c r="C184">
        <v>0.64715908265952105</v>
      </c>
      <c r="D184">
        <f>'Imputated, transformed, normal'!H184</f>
        <v>0.88252267476759605</v>
      </c>
      <c r="E184">
        <v>0.826398130613891</v>
      </c>
      <c r="F184">
        <v>1.44988203691097</v>
      </c>
      <c r="G184" s="47">
        <v>0.78500000000000003</v>
      </c>
      <c r="H184" s="84">
        <v>0.66500697331668301</v>
      </c>
      <c r="U184">
        <f t="shared" si="8"/>
        <v>183</v>
      </c>
      <c r="V184" s="47">
        <v>0.55500000000000005</v>
      </c>
      <c r="W184">
        <f t="shared" si="6"/>
        <v>1.5037216153296118</v>
      </c>
      <c r="Y184">
        <f t="shared" si="7"/>
        <v>0.93367346938775508</v>
      </c>
    </row>
    <row r="185" spans="1:25" x14ac:dyDescent="0.2">
      <c r="A185">
        <v>-0.14883714427353401</v>
      </c>
      <c r="B185">
        <v>3.0585368327274699E-2</v>
      </c>
      <c r="C185">
        <v>-0.704354618496142</v>
      </c>
      <c r="D185">
        <f>'Imputated, transformed, normal'!H185</f>
        <v>-0.54046215777512774</v>
      </c>
      <c r="E185">
        <v>-1.59853990637367</v>
      </c>
      <c r="F185">
        <v>-0.12526994249916901</v>
      </c>
      <c r="G185" s="47">
        <v>0.73</v>
      </c>
      <c r="H185" s="84">
        <v>-0.85551361376542923</v>
      </c>
      <c r="U185">
        <f t="shared" si="8"/>
        <v>184</v>
      </c>
      <c r="V185" s="47">
        <v>0.55700000000000005</v>
      </c>
      <c r="W185">
        <f t="shared" si="6"/>
        <v>1.544575485563255</v>
      </c>
      <c r="Y185">
        <f t="shared" si="7"/>
        <v>0.93877551020408168</v>
      </c>
    </row>
    <row r="186" spans="1:25" x14ac:dyDescent="0.2">
      <c r="A186">
        <v>-2.51219570298565E-2</v>
      </c>
      <c r="B186">
        <v>-0.20189607531048101</v>
      </c>
      <c r="C186">
        <v>-0.75574297215225095</v>
      </c>
      <c r="D186">
        <f>'Imputated, transformed, normal'!H186</f>
        <v>-0.67571457549465819</v>
      </c>
      <c r="E186">
        <v>-1.54181620960203</v>
      </c>
      <c r="F186">
        <v>-0.80379694901430898</v>
      </c>
      <c r="G186" s="47">
        <v>-2.4E-2</v>
      </c>
      <c r="H186" s="84">
        <v>-0.77947034711750485</v>
      </c>
      <c r="U186">
        <f t="shared" si="8"/>
        <v>185</v>
      </c>
      <c r="V186" s="47">
        <v>0.58799999999999997</v>
      </c>
      <c r="W186">
        <f t="shared" si="6"/>
        <v>1.5881832925617605</v>
      </c>
      <c r="Y186">
        <f t="shared" si="7"/>
        <v>0.94387755102040816</v>
      </c>
    </row>
    <row r="187" spans="1:25" x14ac:dyDescent="0.2">
      <c r="A187">
        <v>1.0881852236054099</v>
      </c>
      <c r="B187">
        <v>0.181360767390806</v>
      </c>
      <c r="C187">
        <v>-0.904769197754967</v>
      </c>
      <c r="D187">
        <f>'Imputated, transformed, normal'!H187</f>
        <v>-1.2341764849280588</v>
      </c>
      <c r="E187">
        <v>-0.60587521286999402</v>
      </c>
      <c r="F187">
        <v>-1.02881866035861</v>
      </c>
      <c r="G187" s="47">
        <v>-0.124</v>
      </c>
      <c r="H187" s="84">
        <v>-0.90486587085899606</v>
      </c>
      <c r="U187">
        <f t="shared" si="8"/>
        <v>186</v>
      </c>
      <c r="V187" s="47">
        <v>0.59799999999999998</v>
      </c>
      <c r="W187">
        <f t="shared" si="6"/>
        <v>1.6350392668017109</v>
      </c>
      <c r="Y187">
        <f t="shared" si="7"/>
        <v>0.94897959183673475</v>
      </c>
    </row>
    <row r="188" spans="1:25" x14ac:dyDescent="0.2">
      <c r="A188">
        <v>9.6951749096701008</v>
      </c>
      <c r="B188">
        <v>1.9370301542834401</v>
      </c>
      <c r="C188">
        <v>-0.80199249044274901</v>
      </c>
      <c r="D188">
        <f>'Imputated, transformed, normal'!H188</f>
        <v>-0.81657623566978488</v>
      </c>
      <c r="E188">
        <v>0.41515132901950702</v>
      </c>
      <c r="F188">
        <v>-0.92842435837423298</v>
      </c>
      <c r="G188" s="47">
        <v>0.40600000000000003</v>
      </c>
      <c r="H188" s="84">
        <v>-1.3346125054747777</v>
      </c>
      <c r="U188">
        <f t="shared" si="8"/>
        <v>187</v>
      </c>
      <c r="V188" s="47">
        <v>0.60099999999999998</v>
      </c>
      <c r="W188">
        <f t="shared" si="6"/>
        <v>1.68578750810668</v>
      </c>
      <c r="Y188">
        <f t="shared" si="7"/>
        <v>0.95408163265306123</v>
      </c>
    </row>
    <row r="189" spans="1:25" x14ac:dyDescent="0.2">
      <c r="A189">
        <v>-0.19406181860448399</v>
      </c>
      <c r="B189">
        <v>-0.24426769501871301</v>
      </c>
      <c r="C189">
        <v>-0.76088180751786205</v>
      </c>
      <c r="D189">
        <f>'Imputated, transformed, normal'!H189</f>
        <v>-0.69036842840295687</v>
      </c>
      <c r="E189">
        <v>0.55696057094860496</v>
      </c>
      <c r="F189">
        <v>-0.63762706986774398</v>
      </c>
      <c r="G189" s="47">
        <v>-0.35399999999999998</v>
      </c>
      <c r="H189" s="84">
        <v>-0.28369825324444242</v>
      </c>
      <c r="U189">
        <f t="shared" si="8"/>
        <v>188</v>
      </c>
      <c r="V189" s="47">
        <v>0.71699999999999997</v>
      </c>
      <c r="W189">
        <f t="shared" si="6"/>
        <v>1.7412906000251953</v>
      </c>
      <c r="Y189">
        <f t="shared" si="7"/>
        <v>0.95918367346938771</v>
      </c>
    </row>
    <row r="190" spans="1:25" x14ac:dyDescent="0.2">
      <c r="A190">
        <v>-0.19319403306475799</v>
      </c>
      <c r="B190">
        <v>-4.1980688581482802E-2</v>
      </c>
      <c r="C190">
        <v>-0.108249716085278</v>
      </c>
      <c r="D190">
        <f>'Imputated, transformed, normal'!H190</f>
        <v>0.34305446322889349</v>
      </c>
      <c r="E190">
        <v>-0.29773665515210201</v>
      </c>
      <c r="F190">
        <v>-0.20835488207245101</v>
      </c>
      <c r="G190" s="47">
        <v>-0.14799999999999999</v>
      </c>
      <c r="H190" s="84">
        <v>-6.0351475218131154E-2</v>
      </c>
      <c r="U190">
        <f t="shared" si="8"/>
        <v>189</v>
      </c>
      <c r="V190" s="47">
        <v>0.73</v>
      </c>
      <c r="W190">
        <f t="shared" si="6"/>
        <v>1.8027430907391906</v>
      </c>
      <c r="Y190">
        <f t="shared" si="7"/>
        <v>0.9642857142857143</v>
      </c>
    </row>
    <row r="191" spans="1:25" x14ac:dyDescent="0.2">
      <c r="A191">
        <v>-0.219571415874903</v>
      </c>
      <c r="B191">
        <v>-0.26550357136557601</v>
      </c>
      <c r="C191">
        <v>5.6193015614269502E-2</v>
      </c>
      <c r="D191">
        <f>'Imputated, transformed, normal'!H191</f>
        <v>0.48945734188718354</v>
      </c>
      <c r="E191">
        <v>-0.64841798544872298</v>
      </c>
      <c r="F191">
        <v>-0.31913480150349499</v>
      </c>
      <c r="G191" s="47">
        <v>-0.39800000000000002</v>
      </c>
      <c r="H191" s="84">
        <v>7.8843156573473655E-2</v>
      </c>
      <c r="U191">
        <f t="shared" si="8"/>
        <v>190</v>
      </c>
      <c r="V191" s="47">
        <v>0.73599999999999999</v>
      </c>
      <c r="W191">
        <f t="shared" si="6"/>
        <v>1.8718707308672446</v>
      </c>
      <c r="Y191">
        <f t="shared" si="7"/>
        <v>0.96938775510204078</v>
      </c>
    </row>
    <row r="192" spans="1:25" x14ac:dyDescent="0.2">
      <c r="A192">
        <v>3.2048119230237799E-3</v>
      </c>
      <c r="B192">
        <v>-7.5997433348473101E-2</v>
      </c>
      <c r="C192">
        <v>9.9434973237713907E-3</v>
      </c>
      <c r="D192">
        <f>'Imputated, transformed, normal'!H192</f>
        <v>0.45052098402718777</v>
      </c>
      <c r="E192">
        <v>0.33309886391445898</v>
      </c>
      <c r="F192">
        <v>0.24732497137123599</v>
      </c>
      <c r="G192" s="47">
        <v>6.4000000000000001E-2</v>
      </c>
      <c r="H192" s="84">
        <v>0.18367964411825877</v>
      </c>
      <c r="U192">
        <f t="shared" si="8"/>
        <v>191</v>
      </c>
      <c r="V192" s="47">
        <v>0.77500000000000002</v>
      </c>
      <c r="W192">
        <f t="shared" si="6"/>
        <v>1.9513080826283618</v>
      </c>
      <c r="Y192">
        <f t="shared" si="7"/>
        <v>0.97448979591836737</v>
      </c>
    </row>
    <row r="193" spans="1:25" x14ac:dyDescent="0.2">
      <c r="A193">
        <v>-9.8797788722209207E-2</v>
      </c>
      <c r="B193">
        <v>0.38034863743590802</v>
      </c>
      <c r="C193">
        <v>-0.24185943559116199</v>
      </c>
      <c r="D193">
        <f>'Imputated, transformed, normal'!H193</f>
        <v>0.20475192723615263</v>
      </c>
      <c r="E193">
        <v>-1.02763967677851E-2</v>
      </c>
      <c r="F193">
        <v>-0.85572503624761098</v>
      </c>
      <c r="G193" s="47">
        <v>-0.56599999999999995</v>
      </c>
      <c r="H193" s="84">
        <v>-0.2898419053598576</v>
      </c>
      <c r="U193">
        <f t="shared" si="8"/>
        <v>192</v>
      </c>
      <c r="V193" s="47">
        <v>0.78500000000000003</v>
      </c>
      <c r="W193">
        <f t="shared" si="6"/>
        <v>2.0453909898732876</v>
      </c>
      <c r="Y193">
        <f t="shared" si="7"/>
        <v>0.97959183673469385</v>
      </c>
    </row>
    <row r="194" spans="1:25" x14ac:dyDescent="0.2">
      <c r="A194">
        <v>-0.20754174882738899</v>
      </c>
      <c r="B194">
        <v>-7.1658093285568797E-2</v>
      </c>
      <c r="C194">
        <v>1.11479310093011</v>
      </c>
      <c r="D194">
        <f>'Imputated, transformed, normal'!H194</f>
        <v>1.1078579454169615</v>
      </c>
      <c r="E194">
        <v>-2.4457320960694001E-2</v>
      </c>
      <c r="F194">
        <v>1.2629409228710899</v>
      </c>
      <c r="G194" s="47">
        <v>0.45</v>
      </c>
      <c r="H194" s="84">
        <v>0.81278212866489974</v>
      </c>
      <c r="U194">
        <f t="shared" si="8"/>
        <v>193</v>
      </c>
      <c r="V194" s="47">
        <v>0.85499999999999998</v>
      </c>
      <c r="W194">
        <f t="shared" si="6"/>
        <v>2.1620769563983329</v>
      </c>
      <c r="Y194">
        <f t="shared" si="7"/>
        <v>0.98469387755102045</v>
      </c>
    </row>
    <row r="195" spans="1:25" x14ac:dyDescent="0.2">
      <c r="A195">
        <v>-0.20932309876397501</v>
      </c>
      <c r="B195">
        <v>-0.14755802317515801</v>
      </c>
      <c r="C195">
        <v>0.98632221678984</v>
      </c>
      <c r="D195">
        <f>'Imputated, transformed, normal'!H195</f>
        <v>1.0511089354252718</v>
      </c>
      <c r="E195">
        <v>2.6982801240779701</v>
      </c>
      <c r="F195">
        <v>1.42911080201765</v>
      </c>
      <c r="G195" s="47">
        <v>3.5999999999999997E-2</v>
      </c>
      <c r="H195" s="84">
        <v>1.3935389938823284</v>
      </c>
      <c r="U195">
        <f t="shared" si="8"/>
        <v>194</v>
      </c>
      <c r="V195" s="47">
        <v>0.95</v>
      </c>
      <c r="W195">
        <f t="shared" ref="W195:W196" si="9">_xlfn.NORM.S.INV(U195/($Z$1))</f>
        <v>2.3187579709778312</v>
      </c>
      <c r="Y195">
        <f t="shared" ref="Y195:Y196" si="10">U195/$Z$1</f>
        <v>0.98979591836734693</v>
      </c>
    </row>
    <row r="196" spans="1:25" ht="17" thickBot="1" x14ac:dyDescent="0.25">
      <c r="A196">
        <v>-0.21007455023647101</v>
      </c>
      <c r="B196">
        <v>-0.169154630801851</v>
      </c>
      <c r="C196">
        <v>0.65229791802513204</v>
      </c>
      <c r="D196">
        <f>'Imputated, transformed, normal'!H196</f>
        <v>0.88531486167172579</v>
      </c>
      <c r="E196">
        <v>1.9041483692750301</v>
      </c>
      <c r="F196">
        <v>1.49142450669761</v>
      </c>
      <c r="G196" s="50">
        <v>0.48099999999999998</v>
      </c>
      <c r="H196" s="85">
        <v>1.0103304894153071</v>
      </c>
      <c r="U196">
        <f t="shared" ref="U196" si="11">U195+1</f>
        <v>195</v>
      </c>
      <c r="V196" s="50">
        <v>1.04</v>
      </c>
      <c r="W196">
        <f t="shared" si="9"/>
        <v>2.5688357277383984</v>
      </c>
      <c r="Y196">
        <f t="shared" si="10"/>
        <v>0.99489795918367352</v>
      </c>
    </row>
  </sheetData>
  <sortState xmlns:xlrd2="http://schemas.microsoft.com/office/spreadsheetml/2017/richdata2" ref="V2:V196">
    <sortCondition ref="V2:V196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01AD-1B7B-B741-9368-5708F7E17079}">
  <sheetPr codeName="XLSTAT_20231121_153915_1">
    <tabColor rgb="FF007800"/>
  </sheetPr>
  <dimension ref="B1:P343"/>
  <sheetViews>
    <sheetView topLeftCell="A51" zoomScale="114" zoomScaleNormal="131" workbookViewId="0">
      <selection activeCell="B68" sqref="B68:C72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19" t="s">
        <v>2286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75"/>
    </row>
    <row r="2" spans="2:13" x14ac:dyDescent="0.2"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75"/>
    </row>
    <row r="3" spans="2:13" x14ac:dyDescent="0.2">
      <c r="B3" t="s">
        <v>2564</v>
      </c>
    </row>
    <row r="4" spans="2:13" x14ac:dyDescent="0.2">
      <c r="B4" t="s">
        <v>2548</v>
      </c>
    </row>
    <row r="5" spans="2:13" x14ac:dyDescent="0.2">
      <c r="B5" t="s">
        <v>2549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0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8" t="s">
        <v>2290</v>
      </c>
      <c r="C14" s="79" t="s">
        <v>2281</v>
      </c>
      <c r="D14" s="79" t="s">
        <v>2291</v>
      </c>
      <c r="E14" s="79" t="s">
        <v>2292</v>
      </c>
      <c r="F14" s="79" t="s">
        <v>2293</v>
      </c>
      <c r="G14" s="79" t="s">
        <v>2294</v>
      </c>
      <c r="H14" s="79" t="s">
        <v>2276</v>
      </c>
      <c r="I14" s="79" t="s">
        <v>2295</v>
      </c>
    </row>
    <row r="15" spans="2:13" x14ac:dyDescent="0.2">
      <c r="B15" s="43" t="s">
        <v>959</v>
      </c>
      <c r="C15" s="44">
        <v>195</v>
      </c>
      <c r="D15" s="44">
        <v>0</v>
      </c>
      <c r="E15" s="44">
        <v>195</v>
      </c>
      <c r="F15" s="45">
        <v>-5.3352366202454604</v>
      </c>
      <c r="G15" s="45">
        <v>1.98993414413731</v>
      </c>
      <c r="H15" s="45">
        <v>-3.0444397003392965E-16</v>
      </c>
      <c r="I15" s="45">
        <v>0.99999999999999767</v>
      </c>
    </row>
    <row r="16" spans="2:13" x14ac:dyDescent="0.2">
      <c r="B16" s="77" t="s">
        <v>16</v>
      </c>
      <c r="C16" s="82">
        <v>195</v>
      </c>
      <c r="D16" s="82">
        <v>0</v>
      </c>
      <c r="E16" s="82">
        <v>195</v>
      </c>
      <c r="F16" s="84">
        <v>-0.21997388979424401</v>
      </c>
      <c r="G16" s="84">
        <v>9.6951749096701008</v>
      </c>
      <c r="H16" s="84">
        <v>1.5655879370690684E-16</v>
      </c>
      <c r="I16" s="84">
        <v>0.99999999999999956</v>
      </c>
    </row>
    <row r="17" spans="2:16" x14ac:dyDescent="0.2">
      <c r="B17" s="77" t="s">
        <v>27</v>
      </c>
      <c r="C17" s="82">
        <v>195</v>
      </c>
      <c r="D17" s="82">
        <v>0</v>
      </c>
      <c r="E17" s="82">
        <v>195</v>
      </c>
      <c r="F17" s="84">
        <v>-0.26751204737205098</v>
      </c>
      <c r="G17" s="84">
        <v>9.3083890054766094</v>
      </c>
      <c r="H17" s="84">
        <v>2.082752373344654E-16</v>
      </c>
      <c r="I17" s="84">
        <v>0.99999999999999956</v>
      </c>
    </row>
    <row r="18" spans="2:16" x14ac:dyDescent="0.2">
      <c r="B18" s="77" t="s">
        <v>19</v>
      </c>
      <c r="C18" s="82">
        <v>195</v>
      </c>
      <c r="D18" s="82">
        <v>0</v>
      </c>
      <c r="E18" s="82">
        <v>195</v>
      </c>
      <c r="F18" s="84">
        <v>-1.7984258832911</v>
      </c>
      <c r="G18" s="84">
        <v>3.2525486130242398</v>
      </c>
      <c r="H18" s="84">
        <v>-5.7506083228631155E-16</v>
      </c>
      <c r="I18" s="84">
        <v>0.99999999999999833</v>
      </c>
    </row>
    <row r="19" spans="2:16" x14ac:dyDescent="0.2">
      <c r="B19" s="77" t="s">
        <v>2554</v>
      </c>
      <c r="C19" s="82">
        <v>195</v>
      </c>
      <c r="D19" s="82">
        <v>0</v>
      </c>
      <c r="E19" s="82">
        <v>195</v>
      </c>
      <c r="F19" s="84">
        <v>-2.1268386998326752</v>
      </c>
      <c r="G19" s="84">
        <v>1.7485590562942315</v>
      </c>
      <c r="H19" s="84">
        <v>6.3404143046952299E-16</v>
      </c>
      <c r="I19" s="84">
        <v>0.99999999999999989</v>
      </c>
    </row>
    <row r="20" spans="2:16" ht="17" thickBot="1" x14ac:dyDescent="0.25">
      <c r="B20" s="80" t="s">
        <v>1321</v>
      </c>
      <c r="C20" s="83">
        <v>195</v>
      </c>
      <c r="D20" s="83">
        <v>0</v>
      </c>
      <c r="E20" s="83">
        <v>195</v>
      </c>
      <c r="F20" s="85">
        <v>-2.4627968745684101</v>
      </c>
      <c r="G20" s="85">
        <v>3.70512574177457</v>
      </c>
      <c r="H20" s="85">
        <v>-8.8297424927219481E-16</v>
      </c>
      <c r="I20" s="85">
        <v>0.99999999999999778</v>
      </c>
    </row>
    <row r="23" spans="2:16" x14ac:dyDescent="0.2">
      <c r="B23" s="76" t="s">
        <v>2296</v>
      </c>
      <c r="J23" s="76" t="s">
        <v>2584</v>
      </c>
    </row>
    <row r="24" spans="2:16" ht="17" thickBot="1" x14ac:dyDescent="0.25"/>
    <row r="25" spans="2:16" ht="32" customHeight="1" x14ac:dyDescent="0.2">
      <c r="B25" s="78"/>
      <c r="C25" s="79" t="s">
        <v>16</v>
      </c>
      <c r="D25" s="79" t="s">
        <v>27</v>
      </c>
      <c r="E25" s="79" t="s">
        <v>19</v>
      </c>
      <c r="F25" s="79" t="s">
        <v>2554</v>
      </c>
      <c r="G25" s="79" t="s">
        <v>1321</v>
      </c>
      <c r="H25" s="52" t="s">
        <v>959</v>
      </c>
      <c r="J25" s="117" t="s">
        <v>2583</v>
      </c>
      <c r="K25" s="79" t="s">
        <v>16</v>
      </c>
      <c r="L25" s="79" t="s">
        <v>27</v>
      </c>
      <c r="M25" s="79" t="s">
        <v>19</v>
      </c>
      <c r="N25" s="79" t="s">
        <v>2554</v>
      </c>
      <c r="O25" s="79" t="s">
        <v>1321</v>
      </c>
      <c r="P25" s="79" t="s">
        <v>959</v>
      </c>
    </row>
    <row r="26" spans="2:16" ht="17" thickBot="1" x14ac:dyDescent="0.25">
      <c r="B26" s="86" t="s">
        <v>16</v>
      </c>
      <c r="C26" s="88">
        <v>1</v>
      </c>
      <c r="D26" s="107">
        <v>0.62540018047418178</v>
      </c>
      <c r="E26" s="87">
        <v>-0.14985771474548398</v>
      </c>
      <c r="F26" s="87">
        <v>-0.17015771693285384</v>
      </c>
      <c r="G26" s="87">
        <v>-1.1395768613292747E-2</v>
      </c>
      <c r="H26" s="56">
        <v>-0.40285696491343048</v>
      </c>
      <c r="J26" s="114" t="s">
        <v>2584</v>
      </c>
      <c r="K26" s="118">
        <v>1.7656546471351342</v>
      </c>
      <c r="L26" s="118">
        <v>3.3992219393286156</v>
      </c>
      <c r="M26" s="118">
        <v>7.1660334111632649</v>
      </c>
      <c r="N26" s="118">
        <v>5.6238210548165632</v>
      </c>
      <c r="O26" s="118">
        <v>1.6839491536045235</v>
      </c>
      <c r="P26" s="118">
        <v>7.4568539446847852</v>
      </c>
    </row>
    <row r="27" spans="2:16" x14ac:dyDescent="0.2">
      <c r="B27" s="77" t="s">
        <v>27</v>
      </c>
      <c r="C27" s="84">
        <v>0.62540018047418178</v>
      </c>
      <c r="D27" s="89">
        <v>1</v>
      </c>
      <c r="E27" s="84">
        <v>6.2747634936968239E-3</v>
      </c>
      <c r="F27" s="84">
        <v>2.7425829347367876E-2</v>
      </c>
      <c r="G27" s="84">
        <v>7.6246395339065361E-3</v>
      </c>
      <c r="H27" s="58">
        <v>-0.46300884138808335</v>
      </c>
    </row>
    <row r="28" spans="2:16" x14ac:dyDescent="0.2">
      <c r="B28" s="77" t="s">
        <v>19</v>
      </c>
      <c r="C28" s="84">
        <v>-0.14985771474548398</v>
      </c>
      <c r="D28" s="84">
        <v>6.2747634936968239E-3</v>
      </c>
      <c r="E28" s="89">
        <v>1</v>
      </c>
      <c r="F28" s="102">
        <v>0.88814132372436161</v>
      </c>
      <c r="G28" s="103">
        <v>0.35215592169585247</v>
      </c>
      <c r="H28" s="58">
        <v>0.7662237643934755</v>
      </c>
    </row>
    <row r="29" spans="2:16" x14ac:dyDescent="0.2">
      <c r="B29" s="77" t="s">
        <v>2554</v>
      </c>
      <c r="C29" s="84">
        <v>-0.17015771693285384</v>
      </c>
      <c r="D29" s="84">
        <v>2.7425829347367876E-2</v>
      </c>
      <c r="E29" s="84">
        <v>0.88814132372436161</v>
      </c>
      <c r="F29" s="89">
        <v>1</v>
      </c>
      <c r="G29" s="103">
        <v>0.45252777353852036</v>
      </c>
      <c r="H29" s="58">
        <v>0.73264000310403776</v>
      </c>
    </row>
    <row r="30" spans="2:16" x14ac:dyDescent="0.2">
      <c r="B30" s="77" t="s">
        <v>1321</v>
      </c>
      <c r="C30" s="84">
        <v>-1.1395768613292747E-2</v>
      </c>
      <c r="D30" s="84">
        <v>7.6246395339065361E-3</v>
      </c>
      <c r="E30" s="84">
        <v>0.35215592169585247</v>
      </c>
      <c r="F30" s="84">
        <v>0.45252777353852036</v>
      </c>
      <c r="G30" s="89">
        <v>1</v>
      </c>
      <c r="H30" s="58">
        <v>0.48885047269204673</v>
      </c>
    </row>
    <row r="31" spans="2:16" ht="17" thickBot="1" x14ac:dyDescent="0.25">
      <c r="B31" s="59" t="s">
        <v>959</v>
      </c>
      <c r="C31" s="60">
        <v>-0.40285696491343048</v>
      </c>
      <c r="D31" s="60">
        <v>-0.46300884138808335</v>
      </c>
      <c r="E31" s="60">
        <v>0.7662237643934755</v>
      </c>
      <c r="F31" s="60">
        <v>0.73264000310403776</v>
      </c>
      <c r="G31" s="60">
        <v>0.48885047269204673</v>
      </c>
      <c r="H31" s="61">
        <v>1</v>
      </c>
    </row>
    <row r="34" spans="2:3" x14ac:dyDescent="0.2">
      <c r="B34" s="76" t="s">
        <v>2297</v>
      </c>
    </row>
    <row r="36" spans="2:3" x14ac:dyDescent="0.2">
      <c r="B36" t="s">
        <v>2298</v>
      </c>
    </row>
    <row r="37" spans="2:3" ht="17" thickBot="1" x14ac:dyDescent="0.25"/>
    <row r="38" spans="2:3" x14ac:dyDescent="0.2">
      <c r="B38" s="90" t="s">
        <v>2281</v>
      </c>
      <c r="C38" s="91">
        <v>195</v>
      </c>
    </row>
    <row r="39" spans="2:3" x14ac:dyDescent="0.2">
      <c r="B39" s="77" t="s">
        <v>2299</v>
      </c>
      <c r="C39" s="82">
        <v>195</v>
      </c>
    </row>
    <row r="40" spans="2:3" x14ac:dyDescent="0.2">
      <c r="B40" s="77" t="s">
        <v>2300</v>
      </c>
      <c r="C40" s="82">
        <v>189</v>
      </c>
    </row>
    <row r="41" spans="2:3" x14ac:dyDescent="0.2">
      <c r="B41" s="77" t="s">
        <v>2301</v>
      </c>
      <c r="C41" s="84">
        <v>0.86589518751231598</v>
      </c>
    </row>
    <row r="42" spans="2:3" x14ac:dyDescent="0.2">
      <c r="B42" s="77" t="s">
        <v>2302</v>
      </c>
      <c r="C42" s="84">
        <v>0.86234744115020789</v>
      </c>
    </row>
    <row r="43" spans="2:3" x14ac:dyDescent="0.2">
      <c r="B43" s="77" t="s">
        <v>2303</v>
      </c>
      <c r="C43" s="84">
        <v>0.13765255884979144</v>
      </c>
    </row>
    <row r="44" spans="2:3" x14ac:dyDescent="0.2">
      <c r="B44" s="77" t="s">
        <v>2304</v>
      </c>
      <c r="C44" s="84">
        <v>0.3710155776376397</v>
      </c>
    </row>
    <row r="45" spans="2:3" x14ac:dyDescent="0.2">
      <c r="B45" s="77" t="s">
        <v>2305</v>
      </c>
      <c r="C45" s="84">
        <v>272.00245995504611</v>
      </c>
    </row>
    <row r="46" spans="2:3" x14ac:dyDescent="0.2">
      <c r="B46" s="77" t="s">
        <v>2306</v>
      </c>
      <c r="C46" s="84">
        <v>1.9260769618746605</v>
      </c>
    </row>
    <row r="47" spans="2:3" x14ac:dyDescent="0.2">
      <c r="B47" s="77" t="s">
        <v>2307</v>
      </c>
      <c r="C47" s="84">
        <v>6</v>
      </c>
    </row>
    <row r="48" spans="2:3" x14ac:dyDescent="0.2">
      <c r="B48" s="77" t="s">
        <v>2308</v>
      </c>
      <c r="C48" s="84">
        <v>-380.78362529898152</v>
      </c>
    </row>
    <row r="49" spans="2:8" x14ac:dyDescent="0.2">
      <c r="B49" s="77" t="s">
        <v>2309</v>
      </c>
      <c r="C49" s="84">
        <v>-380.33681678834324</v>
      </c>
    </row>
    <row r="50" spans="2:8" x14ac:dyDescent="0.2">
      <c r="B50" s="77" t="s">
        <v>2310</v>
      </c>
      <c r="C50" s="84">
        <v>-361.14562794759905</v>
      </c>
    </row>
    <row r="51" spans="2:8" ht="17" thickBot="1" x14ac:dyDescent="0.25">
      <c r="B51" s="80" t="s">
        <v>2311</v>
      </c>
      <c r="C51" s="85">
        <v>0.14261940375674334</v>
      </c>
    </row>
    <row r="54" spans="2:8" x14ac:dyDescent="0.2">
      <c r="B54" t="s">
        <v>2312</v>
      </c>
    </row>
    <row r="55" spans="2:8" ht="17" thickBot="1" x14ac:dyDescent="0.25"/>
    <row r="56" spans="2:8" ht="32" customHeight="1" x14ac:dyDescent="0.2">
      <c r="B56" s="78" t="s">
        <v>2313</v>
      </c>
      <c r="C56" s="79" t="s">
        <v>2300</v>
      </c>
      <c r="D56" s="79" t="s">
        <v>2314</v>
      </c>
      <c r="E56" s="79" t="s">
        <v>2315</v>
      </c>
      <c r="F56" s="79" t="s">
        <v>2284</v>
      </c>
      <c r="G56" s="79" t="s">
        <v>2316</v>
      </c>
      <c r="H56" s="79" t="s">
        <v>2317</v>
      </c>
    </row>
    <row r="57" spans="2:8" x14ac:dyDescent="0.2">
      <c r="B57" s="86" t="s">
        <v>2318</v>
      </c>
      <c r="C57" s="87">
        <v>5</v>
      </c>
      <c r="D57" s="87">
        <v>167.98366637738852</v>
      </c>
      <c r="E57" s="87">
        <v>33.596733275477703</v>
      </c>
      <c r="F57" s="87">
        <v>244.06907910908484</v>
      </c>
      <c r="G57" s="94">
        <v>1.9898237277419295E-80</v>
      </c>
      <c r="H57" s="97" t="s">
        <v>2320</v>
      </c>
    </row>
    <row r="58" spans="2:8" x14ac:dyDescent="0.2">
      <c r="B58" s="77" t="s">
        <v>2321</v>
      </c>
      <c r="C58" s="84">
        <v>189</v>
      </c>
      <c r="D58" s="84">
        <v>26.016333622610581</v>
      </c>
      <c r="E58" s="84">
        <v>0.13765255884979144</v>
      </c>
      <c r="F58" s="84"/>
      <c r="G58" s="95"/>
      <c r="H58" s="98" t="s">
        <v>2550</v>
      </c>
    </row>
    <row r="59" spans="2:8" ht="17" thickBot="1" x14ac:dyDescent="0.25">
      <c r="B59" s="80" t="s">
        <v>2322</v>
      </c>
      <c r="C59" s="85">
        <v>194</v>
      </c>
      <c r="D59" s="85">
        <v>193.99999999999909</v>
      </c>
      <c r="E59" s="85"/>
      <c r="F59" s="85"/>
      <c r="G59" s="96"/>
      <c r="H59" s="99" t="s">
        <v>2550</v>
      </c>
    </row>
    <row r="60" spans="2:8" x14ac:dyDescent="0.2">
      <c r="B60" s="100" t="s">
        <v>2323</v>
      </c>
    </row>
    <row r="61" spans="2:8" x14ac:dyDescent="0.2">
      <c r="B61" s="100" t="s">
        <v>2324</v>
      </c>
    </row>
    <row r="64" spans="2:8" x14ac:dyDescent="0.2">
      <c r="B64" t="s">
        <v>2325</v>
      </c>
    </row>
    <row r="65" spans="2:9" ht="17" thickBot="1" x14ac:dyDescent="0.25"/>
    <row r="66" spans="2:9" ht="32" customHeight="1" x14ac:dyDescent="0.2">
      <c r="B66" s="78" t="s">
        <v>2313</v>
      </c>
      <c r="C66" s="79" t="s">
        <v>868</v>
      </c>
      <c r="D66" s="79" t="s">
        <v>2326</v>
      </c>
      <c r="E66" s="79" t="s">
        <v>2327</v>
      </c>
      <c r="F66" s="79" t="s">
        <v>2328</v>
      </c>
      <c r="G66" s="79" t="s">
        <v>2329</v>
      </c>
      <c r="H66" s="79" t="s">
        <v>2330</v>
      </c>
      <c r="I66" s="79" t="s">
        <v>2317</v>
      </c>
    </row>
    <row r="67" spans="2:9" x14ac:dyDescent="0.2">
      <c r="B67" s="86" t="s">
        <v>2283</v>
      </c>
      <c r="C67" s="87">
        <v>2.348215386735728E-16</v>
      </c>
      <c r="D67" s="87">
        <v>2.6568977364664577E-2</v>
      </c>
      <c r="E67" s="87">
        <v>8.838185055096392E-15</v>
      </c>
      <c r="F67" s="92">
        <v>1</v>
      </c>
      <c r="G67" s="87">
        <v>-5.2409834006247394E-2</v>
      </c>
      <c r="H67" s="87">
        <v>5.2409834006247866E-2</v>
      </c>
      <c r="I67" s="97" t="s">
        <v>2331</v>
      </c>
    </row>
    <row r="68" spans="2:9" x14ac:dyDescent="0.2">
      <c r="B68" s="77" t="s">
        <v>16</v>
      </c>
      <c r="C68" s="84">
        <v>6.2332515193896793E-3</v>
      </c>
      <c r="D68" s="84">
        <v>3.5392278770205489E-2</v>
      </c>
      <c r="E68" s="84">
        <v>0.17611896537832025</v>
      </c>
      <c r="F68" s="116">
        <v>0.86038904593888743</v>
      </c>
      <c r="G68" s="84">
        <v>-6.3581383420841076E-2</v>
      </c>
      <c r="H68" s="84">
        <v>7.6047886459620434E-2</v>
      </c>
      <c r="I68" s="98" t="s">
        <v>2331</v>
      </c>
    </row>
    <row r="69" spans="2:9" x14ac:dyDescent="0.2">
      <c r="B69" s="77" t="s">
        <v>27</v>
      </c>
      <c r="C69" s="84">
        <v>-0.47615737067158947</v>
      </c>
      <c r="D69" s="84">
        <v>3.4818211127217363E-2</v>
      </c>
      <c r="E69" s="84">
        <v>-13.675526549363063</v>
      </c>
      <c r="F69" s="95">
        <v>0</v>
      </c>
      <c r="G69" s="84">
        <v>-0.54483960260419151</v>
      </c>
      <c r="H69" s="84">
        <v>-0.40747513873898744</v>
      </c>
      <c r="I69" s="98" t="s">
        <v>2320</v>
      </c>
    </row>
    <row r="70" spans="2:9" x14ac:dyDescent="0.2">
      <c r="B70" s="77" t="s">
        <v>19</v>
      </c>
      <c r="C70" s="84">
        <v>0.56028747486289066</v>
      </c>
      <c r="D70" s="84">
        <v>5.8512311027503677E-2</v>
      </c>
      <c r="E70" s="84">
        <v>9.5755485473736943</v>
      </c>
      <c r="F70" s="95">
        <v>0</v>
      </c>
      <c r="G70" s="84">
        <v>0.44486637806328805</v>
      </c>
      <c r="H70" s="84">
        <v>0.67570857166249321</v>
      </c>
      <c r="I70" s="98" t="s">
        <v>2320</v>
      </c>
    </row>
    <row r="71" spans="2:9" x14ac:dyDescent="0.2">
      <c r="B71" s="77" t="s">
        <v>2554</v>
      </c>
      <c r="C71" s="84">
        <v>0.14529251796183068</v>
      </c>
      <c r="D71" s="84">
        <v>6.2279093294720922E-2</v>
      </c>
      <c r="E71" s="84">
        <v>2.3329260314415396</v>
      </c>
      <c r="F71" s="95">
        <v>2.0704322189198043E-2</v>
      </c>
      <c r="G71" s="84">
        <v>2.2441084997875491E-2</v>
      </c>
      <c r="H71" s="84">
        <v>0.26814395092578586</v>
      </c>
      <c r="I71" s="98" t="s">
        <v>2332</v>
      </c>
    </row>
    <row r="72" spans="2:9" ht="17" thickBot="1" x14ac:dyDescent="0.25">
      <c r="B72" s="80" t="s">
        <v>1321</v>
      </c>
      <c r="C72" s="85">
        <v>0.22949458190679775</v>
      </c>
      <c r="D72" s="85">
        <v>3.0268456904466223E-2</v>
      </c>
      <c r="E72" s="85">
        <v>7.581971642331558</v>
      </c>
      <c r="F72" s="96">
        <v>1.4903633882568101E-12</v>
      </c>
      <c r="G72" s="85">
        <v>0.16978717276510752</v>
      </c>
      <c r="H72" s="85">
        <v>0.28920199104848798</v>
      </c>
      <c r="I72" s="99" t="s">
        <v>2320</v>
      </c>
    </row>
    <row r="73" spans="2:9" x14ac:dyDescent="0.2">
      <c r="B73" s="100" t="s">
        <v>2324</v>
      </c>
    </row>
    <row r="76" spans="2:9" x14ac:dyDescent="0.2">
      <c r="B76" t="s">
        <v>2334</v>
      </c>
    </row>
    <row r="78" spans="2:9" x14ac:dyDescent="0.2">
      <c r="B78" t="s">
        <v>2563</v>
      </c>
    </row>
    <row r="81" spans="2:9" x14ac:dyDescent="0.2">
      <c r="B81" t="s">
        <v>2335</v>
      </c>
    </row>
    <row r="82" spans="2:9" ht="17" thickBot="1" x14ac:dyDescent="0.25"/>
    <row r="83" spans="2:9" ht="32" customHeight="1" x14ac:dyDescent="0.2">
      <c r="B83" s="78" t="s">
        <v>2313</v>
      </c>
      <c r="C83" s="79" t="s">
        <v>868</v>
      </c>
      <c r="D83" s="79" t="s">
        <v>2326</v>
      </c>
      <c r="E83" s="79" t="s">
        <v>2327</v>
      </c>
      <c r="F83" s="79" t="s">
        <v>2328</v>
      </c>
      <c r="G83" s="79" t="s">
        <v>2329</v>
      </c>
      <c r="H83" s="79" t="s">
        <v>2330</v>
      </c>
      <c r="I83" s="79" t="s">
        <v>2317</v>
      </c>
    </row>
    <row r="84" spans="2:9" x14ac:dyDescent="0.2">
      <c r="B84" s="86" t="s">
        <v>16</v>
      </c>
      <c r="C84" s="87">
        <v>6.2332515193896905E-3</v>
      </c>
      <c r="D84" s="87">
        <v>3.5392278770205551E-2</v>
      </c>
      <c r="E84" s="87">
        <v>0.17611896537832025</v>
      </c>
      <c r="F84" s="92">
        <v>0.86038904593888743</v>
      </c>
      <c r="G84" s="87">
        <v>-6.3581383420841187E-2</v>
      </c>
      <c r="H84" s="87">
        <v>7.6047886459620573E-2</v>
      </c>
      <c r="I84" s="97" t="s">
        <v>2331</v>
      </c>
    </row>
    <row r="85" spans="2:9" x14ac:dyDescent="0.2">
      <c r="B85" s="77" t="s">
        <v>27</v>
      </c>
      <c r="C85" s="84">
        <v>-0.47615737067159042</v>
      </c>
      <c r="D85" s="84">
        <v>3.4818211127217433E-2</v>
      </c>
      <c r="E85" s="84">
        <v>-13.675526549363063</v>
      </c>
      <c r="F85" s="95">
        <v>0</v>
      </c>
      <c r="G85" s="84">
        <v>-0.54483960260419262</v>
      </c>
      <c r="H85" s="84">
        <v>-0.40747513873898822</v>
      </c>
      <c r="I85" s="98" t="s">
        <v>2320</v>
      </c>
    </row>
    <row r="86" spans="2:9" x14ac:dyDescent="0.2">
      <c r="B86" s="77" t="s">
        <v>19</v>
      </c>
      <c r="C86" s="84">
        <v>0.56028747486289099</v>
      </c>
      <c r="D86" s="84">
        <v>5.8512311027503712E-2</v>
      </c>
      <c r="E86" s="84">
        <v>9.5755485473736943</v>
      </c>
      <c r="F86" s="95">
        <v>0</v>
      </c>
      <c r="G86" s="84">
        <v>0.44486637806328833</v>
      </c>
      <c r="H86" s="84">
        <v>0.67570857166249365</v>
      </c>
      <c r="I86" s="98" t="s">
        <v>2320</v>
      </c>
    </row>
    <row r="87" spans="2:9" x14ac:dyDescent="0.2">
      <c r="B87" s="77" t="s">
        <v>2554</v>
      </c>
      <c r="C87" s="84">
        <v>0.14529251796183101</v>
      </c>
      <c r="D87" s="84">
        <v>6.2279093294721061E-2</v>
      </c>
      <c r="E87" s="84">
        <v>2.3329260314415396</v>
      </c>
      <c r="F87" s="95">
        <v>2.0704322189198043E-2</v>
      </c>
      <c r="G87" s="84">
        <v>2.2441084997875546E-2</v>
      </c>
      <c r="H87" s="84">
        <v>0.26814395092578647</v>
      </c>
      <c r="I87" s="98" t="s">
        <v>2332</v>
      </c>
    </row>
    <row r="88" spans="2:9" ht="17" thickBot="1" x14ac:dyDescent="0.25">
      <c r="B88" s="80" t="s">
        <v>1321</v>
      </c>
      <c r="C88" s="85">
        <v>0.22949458190679781</v>
      </c>
      <c r="D88" s="85">
        <v>3.026845690446623E-2</v>
      </c>
      <c r="E88" s="85">
        <v>7.581971642331558</v>
      </c>
      <c r="F88" s="96">
        <v>1.4903633882568101E-12</v>
      </c>
      <c r="G88" s="85">
        <v>0.16978717276510757</v>
      </c>
      <c r="H88" s="85">
        <v>0.28920199104848804</v>
      </c>
      <c r="I88" s="99" t="s">
        <v>2320</v>
      </c>
    </row>
    <row r="89" spans="2:9" x14ac:dyDescent="0.2">
      <c r="B89" s="100" t="s">
        <v>2324</v>
      </c>
    </row>
    <row r="107" spans="2:13" x14ac:dyDescent="0.2">
      <c r="F107" t="s">
        <v>2336</v>
      </c>
    </row>
    <row r="110" spans="2:13" x14ac:dyDescent="0.2">
      <c r="B110" t="s">
        <v>2337</v>
      </c>
    </row>
    <row r="111" spans="2:13" ht="17" thickBot="1" x14ac:dyDescent="0.25"/>
    <row r="112" spans="2:13" ht="170" x14ac:dyDescent="0.2">
      <c r="B112" s="78" t="s">
        <v>2285</v>
      </c>
      <c r="C112" s="79" t="s">
        <v>2338</v>
      </c>
      <c r="D112" s="79" t="s">
        <v>959</v>
      </c>
      <c r="E112" s="79" t="s">
        <v>2339</v>
      </c>
      <c r="F112" s="79" t="s">
        <v>2282</v>
      </c>
      <c r="G112" s="79" t="s">
        <v>2340</v>
      </c>
      <c r="H112" s="79" t="s">
        <v>2341</v>
      </c>
      <c r="I112" s="79" t="s">
        <v>2342</v>
      </c>
      <c r="J112" s="79" t="s">
        <v>2343</v>
      </c>
      <c r="K112" s="79" t="s">
        <v>2344</v>
      </c>
      <c r="L112" s="79" t="s">
        <v>2345</v>
      </c>
      <c r="M112" s="79" t="s">
        <v>2346</v>
      </c>
    </row>
    <row r="113" spans="2:13" x14ac:dyDescent="0.2">
      <c r="B113" s="86" t="s">
        <v>2347</v>
      </c>
      <c r="C113" s="101">
        <v>1</v>
      </c>
      <c r="D113" s="87">
        <v>1.65759438584418</v>
      </c>
      <c r="E113" s="87">
        <v>1.1021272626532224</v>
      </c>
      <c r="F113" s="87">
        <v>0.55546712319095759</v>
      </c>
      <c r="G113" s="87">
        <v>1.4971531026480684</v>
      </c>
      <c r="H113" s="87">
        <v>4.5536275784448299E-2</v>
      </c>
      <c r="I113" s="87">
        <v>1.0123026291202946</v>
      </c>
      <c r="J113" s="87">
        <v>1.1919518961861502</v>
      </c>
      <c r="K113" s="87">
        <v>0.37379956027543526</v>
      </c>
      <c r="L113" s="87">
        <v>0.36477208948428164</v>
      </c>
      <c r="M113" s="87">
        <v>1.8394824358221631</v>
      </c>
    </row>
    <row r="114" spans="2:13" x14ac:dyDescent="0.2">
      <c r="B114" s="77" t="s">
        <v>2348</v>
      </c>
      <c r="C114" s="82">
        <v>1</v>
      </c>
      <c r="D114" s="84">
        <v>-5.6032492854767302E-2</v>
      </c>
      <c r="E114" s="84">
        <v>-0.58540432294260836</v>
      </c>
      <c r="F114" s="84">
        <v>0.52937183008784106</v>
      </c>
      <c r="G114" s="84">
        <v>1.4268183386220601</v>
      </c>
      <c r="H114" s="84">
        <v>4.3029590726575119E-2</v>
      </c>
      <c r="I114" s="84">
        <v>-0.6702842818655228</v>
      </c>
      <c r="J114" s="84">
        <v>-0.50052436401969391</v>
      </c>
      <c r="K114" s="84">
        <v>0.37350248262613733</v>
      </c>
      <c r="L114" s="84">
        <v>-1.3221734822024336</v>
      </c>
      <c r="M114" s="84">
        <v>0.15136483631721687</v>
      </c>
    </row>
    <row r="115" spans="2:13" x14ac:dyDescent="0.2">
      <c r="B115" s="77" t="s">
        <v>2349</v>
      </c>
      <c r="C115" s="82">
        <v>1</v>
      </c>
      <c r="D115" s="84">
        <v>-0.41952910348787797</v>
      </c>
      <c r="E115" s="84">
        <v>-0.28795933905279081</v>
      </c>
      <c r="F115" s="84">
        <v>-0.13156976443508717</v>
      </c>
      <c r="G115" s="84">
        <v>-0.35462059375735322</v>
      </c>
      <c r="H115" s="84">
        <v>6.0468028707188537E-2</v>
      </c>
      <c r="I115" s="84">
        <v>-0.40723827492344794</v>
      </c>
      <c r="J115" s="84">
        <v>-0.16868040318213368</v>
      </c>
      <c r="K115" s="84">
        <v>0.37591081568042817</v>
      </c>
      <c r="L115" s="84">
        <v>-1.0294791642443433</v>
      </c>
      <c r="M115" s="84">
        <v>0.45356048613876154</v>
      </c>
    </row>
    <row r="116" spans="2:13" x14ac:dyDescent="0.2">
      <c r="B116" s="77" t="s">
        <v>2350</v>
      </c>
      <c r="C116" s="82">
        <v>1</v>
      </c>
      <c r="D116" s="84">
        <v>-0.76591263603660498</v>
      </c>
      <c r="E116" s="84">
        <v>-0.75409349394248792</v>
      </c>
      <c r="F116" s="84">
        <v>-1.1819142094117052E-2</v>
      </c>
      <c r="G116" s="84">
        <v>-3.1856188274823519E-2</v>
      </c>
      <c r="H116" s="84">
        <v>5.5323433273186624E-2</v>
      </c>
      <c r="I116" s="84">
        <v>-0.86322422617607431</v>
      </c>
      <c r="J116" s="84">
        <v>-0.64496276170890154</v>
      </c>
      <c r="K116" s="84">
        <v>0.37511763637414353</v>
      </c>
      <c r="L116" s="84">
        <v>-1.4940486975376195</v>
      </c>
      <c r="M116" s="84">
        <v>-1.4138290347356364E-2</v>
      </c>
    </row>
    <row r="117" spans="2:13" x14ac:dyDescent="0.2">
      <c r="B117" s="77" t="s">
        <v>2351</v>
      </c>
      <c r="C117" s="82">
        <v>1</v>
      </c>
      <c r="D117" s="84">
        <v>1.5641238288242401</v>
      </c>
      <c r="E117" s="84">
        <v>1.5554584023543019</v>
      </c>
      <c r="F117" s="84">
        <v>8.6654264699381756E-3</v>
      </c>
      <c r="G117" s="84">
        <v>2.3355963987047059E-2</v>
      </c>
      <c r="H117" s="84">
        <v>6.8553469620352664E-2</v>
      </c>
      <c r="I117" s="84">
        <v>1.4202301655259861</v>
      </c>
      <c r="J117" s="84">
        <v>1.6906866391826176</v>
      </c>
      <c r="K117" s="84">
        <v>0.37729582166620934</v>
      </c>
      <c r="L117" s="84">
        <v>0.81120652117067404</v>
      </c>
      <c r="M117" s="84">
        <v>2.2997102835379297</v>
      </c>
    </row>
    <row r="118" spans="2:13" x14ac:dyDescent="0.2">
      <c r="B118" s="77" t="s">
        <v>2352</v>
      </c>
      <c r="C118" s="82">
        <v>1</v>
      </c>
      <c r="D118" s="84">
        <v>6.1671171540715997E-2</v>
      </c>
      <c r="E118" s="84">
        <v>-0.4630375729583856</v>
      </c>
      <c r="F118" s="84">
        <v>0.52470874449910165</v>
      </c>
      <c r="G118" s="84">
        <v>1.4142499024975432</v>
      </c>
      <c r="H118" s="84">
        <v>4.0476302668574334E-2</v>
      </c>
      <c r="I118" s="84">
        <v>-0.54288092842256386</v>
      </c>
      <c r="J118" s="84">
        <v>-0.3831942174942074</v>
      </c>
      <c r="K118" s="84">
        <v>0.37321694753522311</v>
      </c>
      <c r="L118" s="84">
        <v>-1.1992434871029631</v>
      </c>
      <c r="M118" s="84">
        <v>0.27316834118619188</v>
      </c>
    </row>
    <row r="119" spans="2:13" x14ac:dyDescent="0.2">
      <c r="B119" s="77" t="s">
        <v>2353</v>
      </c>
      <c r="C119" s="82">
        <v>1</v>
      </c>
      <c r="D119" s="84">
        <v>0.20014607082951999</v>
      </c>
      <c r="E119" s="84">
        <v>-0.26332048514392348</v>
      </c>
      <c r="F119" s="84">
        <v>0.46346655597344344</v>
      </c>
      <c r="G119" s="84">
        <v>1.2491835489077441</v>
      </c>
      <c r="H119" s="84">
        <v>4.2013354128783292E-2</v>
      </c>
      <c r="I119" s="84">
        <v>-0.34619582075483285</v>
      </c>
      <c r="J119" s="84">
        <v>-0.1804451495330141</v>
      </c>
      <c r="K119" s="84">
        <v>0.3733867710229461</v>
      </c>
      <c r="L119" s="84">
        <v>-0.99986139226469894</v>
      </c>
      <c r="M119" s="84">
        <v>0.47322042197685199</v>
      </c>
    </row>
    <row r="120" spans="2:13" x14ac:dyDescent="0.2">
      <c r="B120" s="77" t="s">
        <v>2354</v>
      </c>
      <c r="C120" s="82">
        <v>1</v>
      </c>
      <c r="D120" s="84">
        <v>-0.91457686844535202</v>
      </c>
      <c r="E120" s="84">
        <v>-0.49521350602022285</v>
      </c>
      <c r="F120" s="84">
        <v>-0.41936336242512917</v>
      </c>
      <c r="G120" s="84">
        <v>-1.1303120076394997</v>
      </c>
      <c r="H120" s="84">
        <v>5.2148805668486065E-2</v>
      </c>
      <c r="I120" s="84">
        <v>-0.59808198346280295</v>
      </c>
      <c r="J120" s="84">
        <v>-0.39234502857764275</v>
      </c>
      <c r="K120" s="84">
        <v>0.37466259058310181</v>
      </c>
      <c r="L120" s="84">
        <v>-1.2342710885271804</v>
      </c>
      <c r="M120" s="84">
        <v>0.24384407648673478</v>
      </c>
    </row>
    <row r="121" spans="2:13" x14ac:dyDescent="0.2">
      <c r="B121" s="77" t="s">
        <v>2355</v>
      </c>
      <c r="C121" s="82">
        <v>1</v>
      </c>
      <c r="D121" s="84">
        <v>-0.74494511681656705</v>
      </c>
      <c r="E121" s="84">
        <v>-0.7572729922516197</v>
      </c>
      <c r="F121" s="84">
        <v>1.2327875435052649E-2</v>
      </c>
      <c r="G121" s="84">
        <v>3.322737959831145E-2</v>
      </c>
      <c r="H121" s="84">
        <v>4.9701994737694231E-2</v>
      </c>
      <c r="I121" s="84">
        <v>-0.85531490249263264</v>
      </c>
      <c r="J121" s="84">
        <v>-0.65923108201060676</v>
      </c>
      <c r="K121" s="84">
        <v>0.37432986406470059</v>
      </c>
      <c r="L121" s="84">
        <v>-1.4956742400656933</v>
      </c>
      <c r="M121" s="84">
        <v>-1.8871744437546245E-2</v>
      </c>
    </row>
    <row r="122" spans="2:13" x14ac:dyDescent="0.2">
      <c r="B122" s="77" t="s">
        <v>2356</v>
      </c>
      <c r="C122" s="82">
        <v>1</v>
      </c>
      <c r="D122" s="84">
        <v>-1.0184330429119499</v>
      </c>
      <c r="E122" s="84">
        <v>-0.8673565644064587</v>
      </c>
      <c r="F122" s="84">
        <v>-0.15107647850549122</v>
      </c>
      <c r="G122" s="84">
        <v>-0.40719713028611237</v>
      </c>
      <c r="H122" s="84">
        <v>5.1617966862074136E-2</v>
      </c>
      <c r="I122" s="84">
        <v>-0.96917791183171553</v>
      </c>
      <c r="J122" s="84">
        <v>-0.76553521698120186</v>
      </c>
      <c r="K122" s="84">
        <v>0.37458907265531072</v>
      </c>
      <c r="L122" s="84">
        <v>-1.6062691258108299</v>
      </c>
      <c r="M122" s="84">
        <v>-0.12844400300208736</v>
      </c>
    </row>
    <row r="123" spans="2:13" x14ac:dyDescent="0.2">
      <c r="B123" s="77" t="s">
        <v>2357</v>
      </c>
      <c r="C123" s="82">
        <v>1</v>
      </c>
      <c r="D123" s="84">
        <v>-0.78648758660320806</v>
      </c>
      <c r="E123" s="84">
        <v>-7.6812112915254249E-2</v>
      </c>
      <c r="F123" s="84">
        <v>-0.70967547368795381</v>
      </c>
      <c r="G123" s="84">
        <v>-1.9127915819779231</v>
      </c>
      <c r="H123" s="84">
        <v>4.7652417052871592E-2</v>
      </c>
      <c r="I123" s="84">
        <v>-0.17081103630095351</v>
      </c>
      <c r="J123" s="84">
        <v>1.7186810470445027E-2</v>
      </c>
      <c r="K123" s="84">
        <v>0.37406324558926163</v>
      </c>
      <c r="L123" s="84">
        <v>-0.81468743043667979</v>
      </c>
      <c r="M123" s="84">
        <v>0.6610632046061713</v>
      </c>
    </row>
    <row r="124" spans="2:13" x14ac:dyDescent="0.2">
      <c r="B124" s="77" t="s">
        <v>2358</v>
      </c>
      <c r="C124" s="82">
        <v>1</v>
      </c>
      <c r="D124" s="84">
        <v>-0.47145719072117898</v>
      </c>
      <c r="E124" s="84">
        <v>-0.40229234404909631</v>
      </c>
      <c r="F124" s="84">
        <v>-6.9164846672082669E-2</v>
      </c>
      <c r="G124" s="84">
        <v>-0.18642033068388841</v>
      </c>
      <c r="H124" s="84">
        <v>3.4839044291539993E-2</v>
      </c>
      <c r="I124" s="84">
        <v>-0.47101567137912326</v>
      </c>
      <c r="J124" s="84">
        <v>-0.33356901671906936</v>
      </c>
      <c r="K124" s="84">
        <v>0.37264771280250641</v>
      </c>
      <c r="L124" s="84">
        <v>-1.1373753885610642</v>
      </c>
      <c r="M124" s="84">
        <v>0.33279070046287162</v>
      </c>
    </row>
    <row r="125" spans="2:13" x14ac:dyDescent="0.2">
      <c r="B125" s="77" t="s">
        <v>2359</v>
      </c>
      <c r="C125" s="82">
        <v>1</v>
      </c>
      <c r="D125" s="84">
        <v>-0.34519592816009098</v>
      </c>
      <c r="E125" s="84">
        <v>-0.46801427393713402</v>
      </c>
      <c r="F125" s="84">
        <v>0.12281834577704304</v>
      </c>
      <c r="G125" s="84">
        <v>0.33103285462853582</v>
      </c>
      <c r="H125" s="84">
        <v>3.5107708458349048E-2</v>
      </c>
      <c r="I125" s="84">
        <v>-0.53726756688053889</v>
      </c>
      <c r="J125" s="84">
        <v>-0.39876098099372914</v>
      </c>
      <c r="K125" s="84">
        <v>0.37267292636169302</v>
      </c>
      <c r="L125" s="84">
        <v>-1.2031470545918801</v>
      </c>
      <c r="M125" s="84">
        <v>0.26711850671761206</v>
      </c>
    </row>
    <row r="126" spans="2:13" x14ac:dyDescent="0.2">
      <c r="B126" s="77" t="s">
        <v>2360</v>
      </c>
      <c r="C126" s="82">
        <v>1</v>
      </c>
      <c r="D126" s="84">
        <v>-4.2185002925886901E-2</v>
      </c>
      <c r="E126" s="84">
        <v>-0.37379977927568653</v>
      </c>
      <c r="F126" s="84">
        <v>0.33161477634979963</v>
      </c>
      <c r="G126" s="84">
        <v>0.89380283831014318</v>
      </c>
      <c r="H126" s="84">
        <v>5.4946417155625302E-2</v>
      </c>
      <c r="I126" s="84">
        <v>-0.4821868113710302</v>
      </c>
      <c r="J126" s="84">
        <v>-0.26541274718034286</v>
      </c>
      <c r="K126" s="84">
        <v>0.37506221831588349</v>
      </c>
      <c r="L126" s="84">
        <v>-1.1136456654818012</v>
      </c>
      <c r="M126" s="84">
        <v>0.36604610693042805</v>
      </c>
    </row>
    <row r="127" spans="2:13" x14ac:dyDescent="0.2">
      <c r="B127" s="77" t="s">
        <v>2361</v>
      </c>
      <c r="C127" s="82">
        <v>1</v>
      </c>
      <c r="D127" s="84">
        <v>3.05143192007351E-2</v>
      </c>
      <c r="E127" s="84">
        <v>-0.17629136256479994</v>
      </c>
      <c r="F127" s="84">
        <v>0.20680568176553504</v>
      </c>
      <c r="G127" s="84">
        <v>0.55740430922691941</v>
      </c>
      <c r="H127" s="84">
        <v>3.5433820836320462E-2</v>
      </c>
      <c r="I127" s="84">
        <v>-0.24618794318022472</v>
      </c>
      <c r="J127" s="84">
        <v>-0.10639478194937516</v>
      </c>
      <c r="K127" s="84">
        <v>0.37270378923328901</v>
      </c>
      <c r="L127" s="84">
        <v>-0.91148502316818314</v>
      </c>
      <c r="M127" s="84">
        <v>0.55890229803858327</v>
      </c>
    </row>
    <row r="128" spans="2:13" x14ac:dyDescent="0.2">
      <c r="B128" s="77" t="s">
        <v>2362</v>
      </c>
      <c r="C128" s="82">
        <v>1</v>
      </c>
      <c r="D128" s="84">
        <v>-0.83653817472945502</v>
      </c>
      <c r="E128" s="84">
        <v>-1.0697214636164454</v>
      </c>
      <c r="F128" s="84">
        <v>0.23318328888699036</v>
      </c>
      <c r="G128" s="84">
        <v>0.62849999553046743</v>
      </c>
      <c r="H128" s="84">
        <v>6.2777184733198113E-2</v>
      </c>
      <c r="I128" s="84">
        <v>-1.1935554293008823</v>
      </c>
      <c r="J128" s="84">
        <v>-0.94588749793200844</v>
      </c>
      <c r="K128" s="84">
        <v>0.37628916244401395</v>
      </c>
      <c r="L128" s="84">
        <v>-1.8119876137720403</v>
      </c>
      <c r="M128" s="84">
        <v>-0.32745531346085044</v>
      </c>
    </row>
    <row r="129" spans="2:13" x14ac:dyDescent="0.2">
      <c r="B129" s="77" t="s">
        <v>2363</v>
      </c>
      <c r="C129" s="82">
        <v>1</v>
      </c>
      <c r="D129" s="84">
        <v>-0.94227184830311295</v>
      </c>
      <c r="E129" s="84">
        <v>-0.9991224073211642</v>
      </c>
      <c r="F129" s="84">
        <v>5.685055901805125E-2</v>
      </c>
      <c r="G129" s="84">
        <v>0.15322957429452078</v>
      </c>
      <c r="H129" s="84">
        <v>5.6305997141436588E-2</v>
      </c>
      <c r="I129" s="84">
        <v>-1.1101913402061616</v>
      </c>
      <c r="J129" s="84">
        <v>-0.88805347443616678</v>
      </c>
      <c r="K129" s="84">
        <v>0.37526380609363713</v>
      </c>
      <c r="L129" s="84">
        <v>-1.7393659445856824</v>
      </c>
      <c r="M129" s="84">
        <v>-0.25887887005664612</v>
      </c>
    </row>
    <row r="130" spans="2:13" x14ac:dyDescent="0.2">
      <c r="B130" s="77" t="s">
        <v>2364</v>
      </c>
      <c r="C130" s="82">
        <v>1</v>
      </c>
      <c r="D130" s="84">
        <v>0.508252721747109</v>
      </c>
      <c r="E130" s="84">
        <v>-3.8528755414913185E-2</v>
      </c>
      <c r="F130" s="84">
        <v>0.54678147716202219</v>
      </c>
      <c r="G130" s="84">
        <v>1.473742640790269</v>
      </c>
      <c r="H130" s="84">
        <v>4.0284601164996513E-2</v>
      </c>
      <c r="I130" s="84">
        <v>-0.11799396143647778</v>
      </c>
      <c r="J130" s="84">
        <v>4.0936450606651409E-2</v>
      </c>
      <c r="K130" s="84">
        <v>0.37319620568919815</v>
      </c>
      <c r="L130" s="84">
        <v>-0.77469375429609044</v>
      </c>
      <c r="M130" s="84">
        <v>0.69763624346626407</v>
      </c>
    </row>
    <row r="131" spans="2:13" x14ac:dyDescent="0.2">
      <c r="B131" s="77" t="s">
        <v>2365</v>
      </c>
      <c r="C131" s="82">
        <v>1</v>
      </c>
      <c r="D131" s="84">
        <v>1.4118014396065499</v>
      </c>
      <c r="E131" s="84">
        <v>1.461270845880261</v>
      </c>
      <c r="F131" s="84">
        <v>-4.9469406273711103E-2</v>
      </c>
      <c r="G131" s="84">
        <v>-0.13333511921169644</v>
      </c>
      <c r="H131" s="84">
        <v>6.4685208335692093E-2</v>
      </c>
      <c r="I131" s="84">
        <v>1.3336731222267384</v>
      </c>
      <c r="J131" s="84">
        <v>1.5888685695337836</v>
      </c>
      <c r="K131" s="84">
        <v>0.37661218119867462</v>
      </c>
      <c r="L131" s="84">
        <v>0.71836751051876557</v>
      </c>
      <c r="M131" s="84">
        <v>2.2041741812417563</v>
      </c>
    </row>
    <row r="132" spans="2:13" x14ac:dyDescent="0.2">
      <c r="B132" s="77" t="s">
        <v>2366</v>
      </c>
      <c r="C132" s="82">
        <v>1</v>
      </c>
      <c r="D132" s="84">
        <v>0.100798120202541</v>
      </c>
      <c r="E132" s="84">
        <v>4.0384507177829487E-2</v>
      </c>
      <c r="F132" s="84">
        <v>6.0413613024711516E-2</v>
      </c>
      <c r="G132" s="84">
        <v>0.16283309021519243</v>
      </c>
      <c r="H132" s="84">
        <v>6.0050725922603548E-2</v>
      </c>
      <c r="I132" s="84">
        <v>-7.807125927346073E-2</v>
      </c>
      <c r="J132" s="84">
        <v>0.1588402736291197</v>
      </c>
      <c r="K132" s="84">
        <v>0.37584391512118842</v>
      </c>
      <c r="L132" s="84">
        <v>-0.70100335029977756</v>
      </c>
      <c r="M132" s="84">
        <v>0.78177236465543654</v>
      </c>
    </row>
    <row r="133" spans="2:13" x14ac:dyDescent="0.2">
      <c r="B133" s="77" t="s">
        <v>2367</v>
      </c>
      <c r="C133" s="82">
        <v>1</v>
      </c>
      <c r="D133" s="84">
        <v>0.33340426850333499</v>
      </c>
      <c r="E133" s="84">
        <v>0.30547065026854431</v>
      </c>
      <c r="F133" s="84">
        <v>2.793361823479068E-2</v>
      </c>
      <c r="G133" s="84">
        <v>7.5289610244000715E-2</v>
      </c>
      <c r="H133" s="84">
        <v>3.8258505547576906E-2</v>
      </c>
      <c r="I133" s="84">
        <v>0.23000211049168701</v>
      </c>
      <c r="J133" s="84">
        <v>0.38093919004540161</v>
      </c>
      <c r="K133" s="84">
        <v>0.37298293807696542</v>
      </c>
      <c r="L133" s="84">
        <v>-0.43027365797021128</v>
      </c>
      <c r="M133" s="84">
        <v>1.0412149585072998</v>
      </c>
    </row>
    <row r="134" spans="2:13" x14ac:dyDescent="0.2">
      <c r="B134" s="77" t="s">
        <v>2368</v>
      </c>
      <c r="C134" s="82">
        <v>1</v>
      </c>
      <c r="D134" s="84">
        <v>-0.65839830476106498</v>
      </c>
      <c r="E134" s="84">
        <v>-0.56531048389100369</v>
      </c>
      <c r="F134" s="84">
        <v>-9.3087820870061289E-2</v>
      </c>
      <c r="G134" s="84">
        <v>-0.250900033531685</v>
      </c>
      <c r="H134" s="84">
        <v>3.7669327654826626E-2</v>
      </c>
      <c r="I134" s="84">
        <v>-0.63961681425590744</v>
      </c>
      <c r="J134" s="84">
        <v>-0.49100415352609994</v>
      </c>
      <c r="K134" s="84">
        <v>0.37292296402307823</v>
      </c>
      <c r="L134" s="84">
        <v>-1.3009364876061877</v>
      </c>
      <c r="M134" s="84">
        <v>0.17031551982418036</v>
      </c>
    </row>
    <row r="135" spans="2:13" x14ac:dyDescent="0.2">
      <c r="B135" s="77" t="s">
        <v>2369</v>
      </c>
      <c r="C135" s="82">
        <v>1</v>
      </c>
      <c r="D135" s="84">
        <v>0.87521120486243997</v>
      </c>
      <c r="E135" s="84">
        <v>1.0182149161363756</v>
      </c>
      <c r="F135" s="84">
        <v>-0.14300371127393563</v>
      </c>
      <c r="G135" s="84">
        <v>-0.38543856348156696</v>
      </c>
      <c r="H135" s="84">
        <v>6.875032108023256E-2</v>
      </c>
      <c r="I135" s="84">
        <v>0.88259837108698713</v>
      </c>
      <c r="J135" s="84">
        <v>1.1538314611857641</v>
      </c>
      <c r="K135" s="84">
        <v>0.37733163861307267</v>
      </c>
      <c r="L135" s="84">
        <v>0.27389238261961679</v>
      </c>
      <c r="M135" s="84">
        <v>1.7625374496531343</v>
      </c>
    </row>
    <row r="136" spans="2:13" x14ac:dyDescent="0.2">
      <c r="B136" s="77" t="s">
        <v>2370</v>
      </c>
      <c r="C136" s="82">
        <v>1</v>
      </c>
      <c r="D136" s="84">
        <v>8.2442406434036705E-2</v>
      </c>
      <c r="E136" s="84">
        <v>-0.27400502768338197</v>
      </c>
      <c r="F136" s="84">
        <v>0.35644743411741869</v>
      </c>
      <c r="G136" s="84">
        <v>0.96073441548470695</v>
      </c>
      <c r="H136" s="84">
        <v>8.1567698730465599E-2</v>
      </c>
      <c r="I136" s="84">
        <v>-0.43490506881258206</v>
      </c>
      <c r="J136" s="84">
        <v>-0.11310498655418186</v>
      </c>
      <c r="K136" s="84">
        <v>0.37987609601812988</v>
      </c>
      <c r="L136" s="84">
        <v>-1.0233467453563354</v>
      </c>
      <c r="M136" s="84">
        <v>0.47533668998957146</v>
      </c>
    </row>
    <row r="137" spans="2:13" x14ac:dyDescent="0.2">
      <c r="B137" s="77" t="s">
        <v>2371</v>
      </c>
      <c r="C137" s="82">
        <v>1</v>
      </c>
      <c r="D137" s="84">
        <v>-0.20672401883696101</v>
      </c>
      <c r="E137" s="84">
        <v>-0.19951918877244845</v>
      </c>
      <c r="F137" s="84">
        <v>-7.2048300645125574E-3</v>
      </c>
      <c r="G137" s="84">
        <v>-1.9419211749511254E-2</v>
      </c>
      <c r="H137" s="84">
        <v>3.5495592798644206E-2</v>
      </c>
      <c r="I137" s="84">
        <v>-0.26953762045677937</v>
      </c>
      <c r="J137" s="84">
        <v>-0.12950075708811754</v>
      </c>
      <c r="K137" s="84">
        <v>0.37270966711090098</v>
      </c>
      <c r="L137" s="84">
        <v>-0.93472444404828459</v>
      </c>
      <c r="M137" s="84">
        <v>0.53568606650338768</v>
      </c>
    </row>
    <row r="138" spans="2:13" x14ac:dyDescent="0.2">
      <c r="B138" s="77" t="s">
        <v>2372</v>
      </c>
      <c r="C138" s="82">
        <v>1</v>
      </c>
      <c r="D138" s="84">
        <v>-0.54415651284780098</v>
      </c>
      <c r="E138" s="84">
        <v>-0.33017989421624883</v>
      </c>
      <c r="F138" s="84">
        <v>-0.21397661863155215</v>
      </c>
      <c r="G138" s="84">
        <v>-0.57673216848198483</v>
      </c>
      <c r="H138" s="84">
        <v>4.3639131813915377E-2</v>
      </c>
      <c r="I138" s="84">
        <v>-0.41626223088855974</v>
      </c>
      <c r="J138" s="84">
        <v>-0.24409755754393789</v>
      </c>
      <c r="K138" s="84">
        <v>0.37357319587366505</v>
      </c>
      <c r="L138" s="84">
        <v>-1.0670885420801743</v>
      </c>
      <c r="M138" s="84">
        <v>0.40672875364767669</v>
      </c>
    </row>
    <row r="139" spans="2:13" x14ac:dyDescent="0.2">
      <c r="B139" s="77" t="s">
        <v>2373</v>
      </c>
      <c r="C139" s="82">
        <v>1</v>
      </c>
      <c r="D139" s="84">
        <v>0.86828745989799905</v>
      </c>
      <c r="E139" s="84">
        <v>1.2399418042688095</v>
      </c>
      <c r="F139" s="84">
        <v>-0.37165434437081046</v>
      </c>
      <c r="G139" s="84">
        <v>-1.0017216709261589</v>
      </c>
      <c r="H139" s="84">
        <v>4.8058138041603339E-2</v>
      </c>
      <c r="I139" s="84">
        <v>1.1451425576572505</v>
      </c>
      <c r="J139" s="84">
        <v>1.3347410508803685</v>
      </c>
      <c r="K139" s="84">
        <v>0.37411514735682277</v>
      </c>
      <c r="L139" s="84">
        <v>0.50196410557609628</v>
      </c>
      <c r="M139" s="84">
        <v>1.9779195029615226</v>
      </c>
    </row>
    <row r="140" spans="2:13" x14ac:dyDescent="0.2">
      <c r="B140" s="77" t="s">
        <v>2374</v>
      </c>
      <c r="C140" s="82">
        <v>1</v>
      </c>
      <c r="D140" s="84">
        <v>0.87983383126646098</v>
      </c>
      <c r="E140" s="84">
        <v>0.87000675528195481</v>
      </c>
      <c r="F140" s="84">
        <v>9.8270759845061617E-3</v>
      </c>
      <c r="G140" s="84">
        <v>2.6486963288921486E-2</v>
      </c>
      <c r="H140" s="84">
        <v>4.0274323525110109E-2</v>
      </c>
      <c r="I140" s="84">
        <v>0.79056182288225485</v>
      </c>
      <c r="J140" s="84">
        <v>0.94945168768165478</v>
      </c>
      <c r="K140" s="84">
        <v>0.3731950964109747</v>
      </c>
      <c r="L140" s="84">
        <v>0.13384394455754245</v>
      </c>
      <c r="M140" s="84">
        <v>1.6061695660063671</v>
      </c>
    </row>
    <row r="141" spans="2:13" x14ac:dyDescent="0.2">
      <c r="B141" s="77" t="s">
        <v>2375</v>
      </c>
      <c r="C141" s="82">
        <v>1</v>
      </c>
      <c r="D141" s="84">
        <v>1.38448767231575</v>
      </c>
      <c r="E141" s="84">
        <v>1.3599250460567807</v>
      </c>
      <c r="F141" s="84">
        <v>2.4562626258969322E-2</v>
      </c>
      <c r="G141" s="84">
        <v>6.6203760002117584E-2</v>
      </c>
      <c r="H141" s="84">
        <v>6.3175203017543494E-2</v>
      </c>
      <c r="I141" s="84">
        <v>1.2353059514632523</v>
      </c>
      <c r="J141" s="84">
        <v>1.484544140650309</v>
      </c>
      <c r="K141" s="84">
        <v>0.37635576935407711</v>
      </c>
      <c r="L141" s="84">
        <v>0.61752750743816109</v>
      </c>
      <c r="M141" s="84">
        <v>2.1023225846754001</v>
      </c>
    </row>
    <row r="142" spans="2:13" x14ac:dyDescent="0.2">
      <c r="B142" s="77" t="s">
        <v>2376</v>
      </c>
      <c r="C142" s="82">
        <v>1</v>
      </c>
      <c r="D142" s="84">
        <v>0.22437917820506001</v>
      </c>
      <c r="E142" s="84">
        <v>0.20600993225598382</v>
      </c>
      <c r="F142" s="84">
        <v>1.8369245949076185E-2</v>
      </c>
      <c r="G142" s="84">
        <v>4.9510713447770381E-2</v>
      </c>
      <c r="H142" s="84">
        <v>4.1458872144179322E-2</v>
      </c>
      <c r="I142" s="84">
        <v>0.12422836507935367</v>
      </c>
      <c r="J142" s="84">
        <v>0.28779149943261395</v>
      </c>
      <c r="K142" s="84">
        <v>0.37332478745625619</v>
      </c>
      <c r="L142" s="84">
        <v>-0.53040870638615401</v>
      </c>
      <c r="M142" s="84">
        <v>0.94242857089812171</v>
      </c>
    </row>
    <row r="143" spans="2:13" x14ac:dyDescent="0.2">
      <c r="B143" s="77" t="s">
        <v>2377</v>
      </c>
      <c r="C143" s="82">
        <v>1</v>
      </c>
      <c r="D143" s="84">
        <v>0.67442260089367401</v>
      </c>
      <c r="E143" s="84">
        <v>0.39301242410616816</v>
      </c>
      <c r="F143" s="84">
        <v>0.28141017678750585</v>
      </c>
      <c r="G143" s="84">
        <v>0.75848614923212498</v>
      </c>
      <c r="H143" s="84">
        <v>3.8555303934562427E-2</v>
      </c>
      <c r="I143" s="84">
        <v>0.31695842129165852</v>
      </c>
      <c r="J143" s="84">
        <v>0.46906642692067779</v>
      </c>
      <c r="K143" s="84">
        <v>0.37301349883251939</v>
      </c>
      <c r="L143" s="84">
        <v>-0.34279216812860674</v>
      </c>
      <c r="M143" s="84">
        <v>1.128817016340943</v>
      </c>
    </row>
    <row r="144" spans="2:13" x14ac:dyDescent="0.2">
      <c r="B144" s="77" t="s">
        <v>2378</v>
      </c>
      <c r="C144" s="82">
        <v>1</v>
      </c>
      <c r="D144" s="84">
        <v>0.99291486925792305</v>
      </c>
      <c r="E144" s="84">
        <v>1.3898832833446402</v>
      </c>
      <c r="F144" s="84">
        <v>-0.39696841408671713</v>
      </c>
      <c r="G144" s="84">
        <v>-1.0699507999484184</v>
      </c>
      <c r="H144" s="84">
        <v>5.5516491033464656E-2</v>
      </c>
      <c r="I144" s="84">
        <v>1.2803717263231473</v>
      </c>
      <c r="J144" s="84">
        <v>1.499394840366133</v>
      </c>
      <c r="K144" s="84">
        <v>0.3751461576858548</v>
      </c>
      <c r="L144" s="84">
        <v>0.64987181875037747</v>
      </c>
      <c r="M144" s="84">
        <v>2.129894747938903</v>
      </c>
    </row>
    <row r="145" spans="2:13" x14ac:dyDescent="0.2">
      <c r="B145" s="77" t="s">
        <v>2379</v>
      </c>
      <c r="C145" s="82">
        <v>1</v>
      </c>
      <c r="D145" s="84">
        <v>-0.92842435837423298</v>
      </c>
      <c r="E145" s="84">
        <v>-0.79731106801407092</v>
      </c>
      <c r="F145" s="84">
        <v>-0.13111329036016206</v>
      </c>
      <c r="G145" s="84">
        <v>-0.3533902570749109</v>
      </c>
      <c r="H145" s="84">
        <v>4.2368154406490333E-2</v>
      </c>
      <c r="I145" s="84">
        <v>-0.8808862809068484</v>
      </c>
      <c r="J145" s="84">
        <v>-0.71373585512129345</v>
      </c>
      <c r="K145" s="84">
        <v>0.37342685944854537</v>
      </c>
      <c r="L145" s="84">
        <v>-1.5339310533659123</v>
      </c>
      <c r="M145" s="84">
        <v>-6.0691082662229556E-2</v>
      </c>
    </row>
    <row r="146" spans="2:13" x14ac:dyDescent="0.2">
      <c r="B146" s="77" t="s">
        <v>2380</v>
      </c>
      <c r="C146" s="82">
        <v>1</v>
      </c>
      <c r="D146" s="84">
        <v>1.7268318354885801</v>
      </c>
      <c r="E146" s="84">
        <v>2.3866725221878911</v>
      </c>
      <c r="F146" s="84">
        <v>-0.65984068669931095</v>
      </c>
      <c r="G146" s="84">
        <v>-1.7784716504377034</v>
      </c>
      <c r="H146" s="84">
        <v>0.11320222272006955</v>
      </c>
      <c r="I146" s="84">
        <v>2.1633703747071378</v>
      </c>
      <c r="J146" s="84">
        <v>2.6099746696686443</v>
      </c>
      <c r="K146" s="84">
        <v>0.38790114988042462</v>
      </c>
      <c r="L146" s="84">
        <v>1.6215006227566653</v>
      </c>
      <c r="M146" s="84">
        <v>3.151844421619117</v>
      </c>
    </row>
    <row r="147" spans="2:13" x14ac:dyDescent="0.2">
      <c r="B147" s="77" t="s">
        <v>2381</v>
      </c>
      <c r="C147" s="82">
        <v>1</v>
      </c>
      <c r="D147" s="84">
        <v>1.80681531986788</v>
      </c>
      <c r="E147" s="84">
        <v>1.7715699990432834</v>
      </c>
      <c r="F147" s="84">
        <v>3.5245320824596638E-2</v>
      </c>
      <c r="G147" s="84">
        <v>9.499687600454268E-2</v>
      </c>
      <c r="H147" s="84">
        <v>8.502581674820496E-2</v>
      </c>
      <c r="I147" s="84">
        <v>1.6038484913293447</v>
      </c>
      <c r="J147" s="84">
        <v>1.9392915067572221</v>
      </c>
      <c r="K147" s="84">
        <v>0.38063361433731885</v>
      </c>
      <c r="L147" s="84">
        <v>1.02073400446157</v>
      </c>
      <c r="M147" s="84">
        <v>2.5224059936249965</v>
      </c>
    </row>
    <row r="148" spans="2:13" x14ac:dyDescent="0.2">
      <c r="B148" s="77" t="s">
        <v>2382</v>
      </c>
      <c r="C148" s="82">
        <v>1</v>
      </c>
      <c r="D148" s="84">
        <v>-0.51299966050781998</v>
      </c>
      <c r="E148" s="84">
        <v>-0.20926973908695767</v>
      </c>
      <c r="F148" s="84">
        <v>-0.3037299214208623</v>
      </c>
      <c r="G148" s="84">
        <v>-0.81864466002962988</v>
      </c>
      <c r="H148" s="84">
        <v>5.5554078152260648E-2</v>
      </c>
      <c r="I148" s="84">
        <v>-0.31885544027402501</v>
      </c>
      <c r="J148" s="84">
        <v>-9.9684037899890318E-2</v>
      </c>
      <c r="K148" s="84">
        <v>0.37515172190613616</v>
      </c>
      <c r="L148" s="84">
        <v>-0.94929217963476642</v>
      </c>
      <c r="M148" s="84">
        <v>0.53075270146085107</v>
      </c>
    </row>
    <row r="149" spans="2:13" x14ac:dyDescent="0.2">
      <c r="B149" s="77" t="s">
        <v>2383</v>
      </c>
      <c r="C149" s="82">
        <v>1</v>
      </c>
      <c r="D149" s="84">
        <v>-5.3352366202454604</v>
      </c>
      <c r="E149" s="84">
        <v>-4.8463526221458855</v>
      </c>
      <c r="F149" s="84">
        <v>-0.48888399809957495</v>
      </c>
      <c r="G149" s="84">
        <v>-1.3176912980647242</v>
      </c>
      <c r="H149" s="84">
        <v>0.2719755445117385</v>
      </c>
      <c r="I149" s="84">
        <v>-5.3828502428851914</v>
      </c>
      <c r="J149" s="84">
        <v>-4.3098550014065795</v>
      </c>
      <c r="K149" s="84">
        <v>0.4600252771992514</v>
      </c>
      <c r="L149" s="84">
        <v>-5.7537962202105861</v>
      </c>
      <c r="M149" s="84">
        <v>-3.9389090240811848</v>
      </c>
    </row>
    <row r="150" spans="2:13" x14ac:dyDescent="0.2">
      <c r="B150" s="77" t="s">
        <v>2384</v>
      </c>
      <c r="C150" s="82">
        <v>1</v>
      </c>
      <c r="D150" s="84">
        <v>0.19126236713370501</v>
      </c>
      <c r="E150" s="84">
        <v>0.17097243280654773</v>
      </c>
      <c r="F150" s="84">
        <v>2.0289934327157283E-2</v>
      </c>
      <c r="G150" s="84">
        <v>5.4687553704210988E-2</v>
      </c>
      <c r="H150" s="84">
        <v>7.0879060245548076E-2</v>
      </c>
      <c r="I150" s="84">
        <v>3.1156747354971176E-2</v>
      </c>
      <c r="J150" s="84">
        <v>0.31078811825812425</v>
      </c>
      <c r="K150" s="84">
        <v>0.37772529704943442</v>
      </c>
      <c r="L150" s="84">
        <v>-0.57412662940462433</v>
      </c>
      <c r="M150" s="84">
        <v>0.91607149501771978</v>
      </c>
    </row>
    <row r="151" spans="2:13" x14ac:dyDescent="0.2">
      <c r="B151" s="77" t="s">
        <v>2385</v>
      </c>
      <c r="C151" s="82">
        <v>1</v>
      </c>
      <c r="D151" s="84">
        <v>1.7302937079708001</v>
      </c>
      <c r="E151" s="84">
        <v>1.4495400702272727</v>
      </c>
      <c r="F151" s="84">
        <v>0.28075363774352735</v>
      </c>
      <c r="G151" s="84">
        <v>0.75671657651456181</v>
      </c>
      <c r="H151" s="84">
        <v>5.4345524816225212E-2</v>
      </c>
      <c r="I151" s="84">
        <v>1.3423383554036983</v>
      </c>
      <c r="J151" s="84">
        <v>1.5567417850508471</v>
      </c>
      <c r="K151" s="84">
        <v>0.37497465903357041</v>
      </c>
      <c r="L151" s="84">
        <v>0.70986690303057842</v>
      </c>
      <c r="M151" s="84">
        <v>2.1892132374239672</v>
      </c>
    </row>
    <row r="152" spans="2:13" x14ac:dyDescent="0.2">
      <c r="B152" s="77" t="s">
        <v>2386</v>
      </c>
      <c r="C152" s="82">
        <v>1</v>
      </c>
      <c r="D152" s="84">
        <v>1.92415856697513</v>
      </c>
      <c r="E152" s="84">
        <v>1.0696036947536525</v>
      </c>
      <c r="F152" s="84">
        <v>0.85455487222147752</v>
      </c>
      <c r="G152" s="84">
        <v>2.3032856939934119</v>
      </c>
      <c r="H152" s="84">
        <v>5.3309508721928564E-2</v>
      </c>
      <c r="I152" s="84">
        <v>0.96444562017955571</v>
      </c>
      <c r="J152" s="84">
        <v>1.1747617693277492</v>
      </c>
      <c r="K152" s="84">
        <v>0.3748259096833686</v>
      </c>
      <c r="L152" s="84">
        <v>0.33022394979318559</v>
      </c>
      <c r="M152" s="84">
        <v>1.8089834397141193</v>
      </c>
    </row>
    <row r="153" spans="2:13" x14ac:dyDescent="0.2">
      <c r="B153" s="77" t="s">
        <v>2387</v>
      </c>
      <c r="C153" s="82">
        <v>1</v>
      </c>
      <c r="D153" s="84">
        <v>-0.61685583497442398</v>
      </c>
      <c r="E153" s="84">
        <v>-2.2318871025159448E-2</v>
      </c>
      <c r="F153" s="84">
        <v>-0.59453696394926459</v>
      </c>
      <c r="G153" s="84">
        <v>-1.602458224894082</v>
      </c>
      <c r="H153" s="84">
        <v>6.0640697363525918E-2</v>
      </c>
      <c r="I153" s="84">
        <v>-0.14193841223762246</v>
      </c>
      <c r="J153" s="84">
        <v>9.7300670187303567E-2</v>
      </c>
      <c r="K153" s="84">
        <v>0.3759386293353294</v>
      </c>
      <c r="L153" s="84">
        <v>-0.76389356129550179</v>
      </c>
      <c r="M153" s="84">
        <v>0.71925581924518278</v>
      </c>
    </row>
    <row r="154" spans="2:13" x14ac:dyDescent="0.2">
      <c r="B154" s="77" t="s">
        <v>2388</v>
      </c>
      <c r="C154" s="82">
        <v>1</v>
      </c>
      <c r="D154" s="84">
        <v>-0.80379694901430898</v>
      </c>
      <c r="E154" s="84">
        <v>-0.7870193363566399</v>
      </c>
      <c r="F154" s="84">
        <v>-1.6777612657669083E-2</v>
      </c>
      <c r="G154" s="84">
        <v>-4.5220776886234403E-2</v>
      </c>
      <c r="H154" s="84">
        <v>4.4574086431789464E-2</v>
      </c>
      <c r="I154" s="84">
        <v>-0.8749459599073508</v>
      </c>
      <c r="J154" s="84">
        <v>-0.699092712805929</v>
      </c>
      <c r="K154" s="84">
        <v>0.3736835667125597</v>
      </c>
      <c r="L154" s="84">
        <v>-1.5241457011942452</v>
      </c>
      <c r="M154" s="84">
        <v>-4.9892971519034712E-2</v>
      </c>
    </row>
    <row r="155" spans="2:13" x14ac:dyDescent="0.2">
      <c r="B155" s="77" t="s">
        <v>2389</v>
      </c>
      <c r="C155" s="82">
        <v>1</v>
      </c>
      <c r="D155" s="84">
        <v>-0.29240111999631302</v>
      </c>
      <c r="E155" s="84">
        <v>-0.55575592513642413</v>
      </c>
      <c r="F155" s="84">
        <v>0.26335480514011111</v>
      </c>
      <c r="G155" s="84">
        <v>0.70982142263935399</v>
      </c>
      <c r="H155" s="84">
        <v>5.0044987464003259E-2</v>
      </c>
      <c r="I155" s="84">
        <v>-0.65447442114152121</v>
      </c>
      <c r="J155" s="84">
        <v>-0.45703742913132706</v>
      </c>
      <c r="K155" s="84">
        <v>0.37437555959232127</v>
      </c>
      <c r="L155" s="84">
        <v>-1.294247311723419</v>
      </c>
      <c r="M155" s="84">
        <v>0.18273546145057074</v>
      </c>
    </row>
    <row r="156" spans="2:13" x14ac:dyDescent="0.2">
      <c r="B156" s="77" t="s">
        <v>2390</v>
      </c>
      <c r="C156" s="82">
        <v>1</v>
      </c>
      <c r="D156" s="84">
        <v>-0.60193788435065698</v>
      </c>
      <c r="E156" s="84">
        <v>-0.86904329581600825</v>
      </c>
      <c r="F156" s="84">
        <v>0.26710541146535127</v>
      </c>
      <c r="G156" s="84">
        <v>0.71993044919053373</v>
      </c>
      <c r="H156" s="84">
        <v>6.9341602934019322E-2</v>
      </c>
      <c r="I156" s="84">
        <v>-1.0058262005405374</v>
      </c>
      <c r="J156" s="84">
        <v>-0.73226039109147911</v>
      </c>
      <c r="K156" s="84">
        <v>0.37743981870922239</v>
      </c>
      <c r="L156" s="84">
        <v>-1.6135792248580887</v>
      </c>
      <c r="M156" s="84">
        <v>-0.12450736677392793</v>
      </c>
    </row>
    <row r="157" spans="2:13" x14ac:dyDescent="0.2">
      <c r="B157" s="77" t="s">
        <v>2391</v>
      </c>
      <c r="C157" s="82">
        <v>1</v>
      </c>
      <c r="D157" s="84">
        <v>-0.85572503624761098</v>
      </c>
      <c r="E157" s="84">
        <v>-1.0063973006236049</v>
      </c>
      <c r="F157" s="84">
        <v>0.1506722643759939</v>
      </c>
      <c r="G157" s="84">
        <v>0.40610765007595229</v>
      </c>
      <c r="H157" s="84">
        <v>5.8199234683262234E-2</v>
      </c>
      <c r="I157" s="84">
        <v>-1.1212008245671743</v>
      </c>
      <c r="J157" s="84">
        <v>-0.89159377668003548</v>
      </c>
      <c r="K157" s="84">
        <v>0.37555253929045518</v>
      </c>
      <c r="L157" s="84">
        <v>-1.7472103915713388</v>
      </c>
      <c r="M157" s="84">
        <v>-0.26558420967587082</v>
      </c>
    </row>
    <row r="158" spans="2:13" x14ac:dyDescent="0.2">
      <c r="B158" s="77" t="s">
        <v>2392</v>
      </c>
      <c r="C158" s="82">
        <v>1</v>
      </c>
      <c r="D158" s="84">
        <v>1.5225813590375901</v>
      </c>
      <c r="E158" s="84">
        <v>1.5963878822852129</v>
      </c>
      <c r="F158" s="84">
        <v>-7.3806523247622824E-2</v>
      </c>
      <c r="G158" s="84">
        <v>-0.19893106299624849</v>
      </c>
      <c r="H158" s="84">
        <v>7.9161289181434877E-2</v>
      </c>
      <c r="I158" s="84">
        <v>1.4402347127907291</v>
      </c>
      <c r="J158" s="84">
        <v>1.7525410517796967</v>
      </c>
      <c r="K158" s="84">
        <v>0.37936666769058425</v>
      </c>
      <c r="L158" s="84">
        <v>0.84805106042432998</v>
      </c>
      <c r="M158" s="84">
        <v>2.3447247041460959</v>
      </c>
    </row>
    <row r="159" spans="2:13" x14ac:dyDescent="0.2">
      <c r="B159" s="77" t="s">
        <v>2393</v>
      </c>
      <c r="C159" s="82">
        <v>1</v>
      </c>
      <c r="D159" s="84">
        <v>-0.90419125099869202</v>
      </c>
      <c r="E159" s="84">
        <v>-0.88286383170365723</v>
      </c>
      <c r="F159" s="84">
        <v>-2.1327419295034789E-2</v>
      </c>
      <c r="G159" s="84">
        <v>-5.7483891729917247E-2</v>
      </c>
      <c r="H159" s="84">
        <v>4.9209306182166887E-2</v>
      </c>
      <c r="I159" s="84">
        <v>-0.97993386692450812</v>
      </c>
      <c r="J159" s="84">
        <v>-0.78579379648280634</v>
      </c>
      <c r="K159" s="84">
        <v>0.37426476545985687</v>
      </c>
      <c r="L159" s="84">
        <v>-1.6211366663301598</v>
      </c>
      <c r="M159" s="84">
        <v>-0.14459099707715473</v>
      </c>
    </row>
    <row r="160" spans="2:13" x14ac:dyDescent="0.2">
      <c r="B160" s="77" t="s">
        <v>2394</v>
      </c>
      <c r="C160" s="82">
        <v>1</v>
      </c>
      <c r="D160" s="84">
        <v>0.70904132571587497</v>
      </c>
      <c r="E160" s="84">
        <v>1.281475867114892</v>
      </c>
      <c r="F160" s="84">
        <v>-0.57243454139901706</v>
      </c>
      <c r="G160" s="84">
        <v>-1.5428854633109166</v>
      </c>
      <c r="H160" s="84">
        <v>4.8531061528690578E-2</v>
      </c>
      <c r="I160" s="84">
        <v>1.1857437339599142</v>
      </c>
      <c r="J160" s="84">
        <v>1.3772080002698699</v>
      </c>
      <c r="K160" s="84">
        <v>0.3741761921647247</v>
      </c>
      <c r="L160" s="84">
        <v>0.54337775173450686</v>
      </c>
      <c r="M160" s="84">
        <v>2.0195739824952774</v>
      </c>
    </row>
    <row r="161" spans="2:13" x14ac:dyDescent="0.2">
      <c r="B161" s="77" t="s">
        <v>2395</v>
      </c>
      <c r="C161" s="82">
        <v>1</v>
      </c>
      <c r="D161" s="84">
        <v>0.54368773403814596</v>
      </c>
      <c r="E161" s="84">
        <v>0.65908992144118084</v>
      </c>
      <c r="F161" s="84">
        <v>-0.11540218740303487</v>
      </c>
      <c r="G161" s="84">
        <v>-0.31104404871038832</v>
      </c>
      <c r="H161" s="84">
        <v>3.7576816467826395E-2</v>
      </c>
      <c r="I161" s="84">
        <v>0.58496607818851543</v>
      </c>
      <c r="J161" s="84">
        <v>0.73321376469384625</v>
      </c>
      <c r="K161" s="84">
        <v>0.37291363073190037</v>
      </c>
      <c r="L161" s="84">
        <v>-7.6517671469753967E-2</v>
      </c>
      <c r="M161" s="84">
        <v>1.3946975143521156</v>
      </c>
    </row>
    <row r="162" spans="2:13" x14ac:dyDescent="0.2">
      <c r="B162" s="77" t="s">
        <v>2396</v>
      </c>
      <c r="C162" s="82">
        <v>1</v>
      </c>
      <c r="D162" s="84">
        <v>0.72635068812697501</v>
      </c>
      <c r="E162" s="84">
        <v>0.30997427260080368</v>
      </c>
      <c r="F162" s="84">
        <v>0.41637641552617133</v>
      </c>
      <c r="G162" s="84">
        <v>1.1222612758670587</v>
      </c>
      <c r="H162" s="84">
        <v>3.7486367902128941E-2</v>
      </c>
      <c r="I162" s="84">
        <v>0.23602884774374466</v>
      </c>
      <c r="J162" s="84">
        <v>0.3839196974578627</v>
      </c>
      <c r="K162" s="84">
        <v>0.37290452749770309</v>
      </c>
      <c r="L162" s="84">
        <v>-0.42561536331514971</v>
      </c>
      <c r="M162" s="84">
        <v>1.045563908516757</v>
      </c>
    </row>
    <row r="163" spans="2:13" x14ac:dyDescent="0.2">
      <c r="B163" s="77" t="s">
        <v>2397</v>
      </c>
      <c r="C163" s="82">
        <v>1</v>
      </c>
      <c r="D163" s="84">
        <v>0.20360794331174001</v>
      </c>
      <c r="E163" s="84">
        <v>8.0506388670440021E-2</v>
      </c>
      <c r="F163" s="84">
        <v>0.12310155464129999</v>
      </c>
      <c r="G163" s="84">
        <v>0.33179618878841188</v>
      </c>
      <c r="H163" s="84">
        <v>5.0175303989560244E-2</v>
      </c>
      <c r="I163" s="84">
        <v>-1.8469169071696115E-2</v>
      </c>
      <c r="J163" s="84">
        <v>0.17948194641257614</v>
      </c>
      <c r="K163" s="84">
        <v>0.3743930020449584</v>
      </c>
      <c r="L163" s="84">
        <v>-0.65801940481279431</v>
      </c>
      <c r="M163" s="84">
        <v>0.81903218215367435</v>
      </c>
    </row>
    <row r="164" spans="2:13" x14ac:dyDescent="0.2">
      <c r="B164" s="77" t="s">
        <v>2398</v>
      </c>
      <c r="C164" s="82">
        <v>1</v>
      </c>
      <c r="D164" s="84">
        <v>-0.12526994249916901</v>
      </c>
      <c r="E164" s="84">
        <v>-0.23805032885088356</v>
      </c>
      <c r="F164" s="84">
        <v>0.11278038635171456</v>
      </c>
      <c r="G164" s="84">
        <v>0.30397749622756792</v>
      </c>
      <c r="H164" s="84">
        <v>3.9526848740549819E-2</v>
      </c>
      <c r="I164" s="84">
        <v>-0.31602079616880879</v>
      </c>
      <c r="J164" s="84">
        <v>-0.16007986153295833</v>
      </c>
      <c r="K164" s="84">
        <v>0.3731151707196449</v>
      </c>
      <c r="L164" s="84">
        <v>-0.97405547854988495</v>
      </c>
      <c r="M164" s="84">
        <v>0.49795482084811787</v>
      </c>
    </row>
    <row r="165" spans="2:13" x14ac:dyDescent="0.2">
      <c r="B165" s="77" t="s">
        <v>2399</v>
      </c>
      <c r="C165" s="82">
        <v>1</v>
      </c>
      <c r="D165" s="84">
        <v>0.59826140628483104</v>
      </c>
      <c r="E165" s="84">
        <v>-0.11894560119445677</v>
      </c>
      <c r="F165" s="84">
        <v>0.71720700747928778</v>
      </c>
      <c r="G165" s="84">
        <v>1.9330913597912682</v>
      </c>
      <c r="H165" s="84">
        <v>3.6236916594145581E-2</v>
      </c>
      <c r="I165" s="84">
        <v>-0.19042636454981321</v>
      </c>
      <c r="J165" s="84">
        <v>-4.7464837839100341E-2</v>
      </c>
      <c r="K165" s="84">
        <v>0.37278099867622344</v>
      </c>
      <c r="L165" s="84">
        <v>-0.85429156476503243</v>
      </c>
      <c r="M165" s="84">
        <v>0.61640036237611895</v>
      </c>
    </row>
    <row r="166" spans="2:13" x14ac:dyDescent="0.2">
      <c r="B166" s="77" t="s">
        <v>2400</v>
      </c>
      <c r="C166" s="82">
        <v>1</v>
      </c>
      <c r="D166" s="84">
        <v>1.62119579926242</v>
      </c>
      <c r="E166" s="84">
        <v>1.7071791336918303</v>
      </c>
      <c r="F166" s="84">
        <v>-8.5983334429410307E-2</v>
      </c>
      <c r="G166" s="84">
        <v>-0.23175127841502055</v>
      </c>
      <c r="H166" s="84">
        <v>6.8375242146756485E-2</v>
      </c>
      <c r="I166" s="84">
        <v>1.5723024675008908</v>
      </c>
      <c r="J166" s="84">
        <v>1.8420557998827698</v>
      </c>
      <c r="K166" s="84">
        <v>0.37726347900163754</v>
      </c>
      <c r="L166" s="84">
        <v>0.96299105148918174</v>
      </c>
      <c r="M166" s="84">
        <v>2.4513672158944786</v>
      </c>
    </row>
    <row r="167" spans="2:13" x14ac:dyDescent="0.2">
      <c r="B167" s="77" t="s">
        <v>2401</v>
      </c>
      <c r="C167" s="82">
        <v>1</v>
      </c>
      <c r="D167" s="84">
        <v>0.48366925213214201</v>
      </c>
      <c r="E167" s="84">
        <v>0.52960801273387104</v>
      </c>
      <c r="F167" s="84">
        <v>-4.5938760601729023E-2</v>
      </c>
      <c r="G167" s="84">
        <v>-0.12381895362516583</v>
      </c>
      <c r="H167" s="84">
        <v>3.8520423321325166E-2</v>
      </c>
      <c r="I167" s="84">
        <v>0.45362281524538917</v>
      </c>
      <c r="J167" s="84">
        <v>0.60559321022235291</v>
      </c>
      <c r="K167" s="84">
        <v>0.37300989512698662</v>
      </c>
      <c r="L167" s="84">
        <v>-0.20618947084910344</v>
      </c>
      <c r="M167" s="84">
        <v>1.2654054963168455</v>
      </c>
    </row>
    <row r="168" spans="2:13" x14ac:dyDescent="0.2">
      <c r="B168" s="77" t="s">
        <v>2402</v>
      </c>
      <c r="C168" s="82">
        <v>1</v>
      </c>
      <c r="D168" s="84">
        <v>-0.79687320404986905</v>
      </c>
      <c r="E168" s="84">
        <v>-0.88249190207078609</v>
      </c>
      <c r="F168" s="84">
        <v>8.5618698020917039E-2</v>
      </c>
      <c r="G168" s="84">
        <v>0.23076847221907856</v>
      </c>
      <c r="H168" s="84">
        <v>6.4578984529123973E-2</v>
      </c>
      <c r="I168" s="84">
        <v>-1.0098800891661892</v>
      </c>
      <c r="J168" s="84">
        <v>-0.75510371497538298</v>
      </c>
      <c r="K168" s="84">
        <v>0.37659395121616634</v>
      </c>
      <c r="L168" s="84">
        <v>-1.6253592770584937</v>
      </c>
      <c r="M168" s="84">
        <v>-0.13962452708307849</v>
      </c>
    </row>
    <row r="169" spans="2:13" x14ac:dyDescent="0.2">
      <c r="B169" s="77" t="s">
        <v>2403</v>
      </c>
      <c r="C169" s="82">
        <v>1</v>
      </c>
      <c r="D169" s="84">
        <v>1.2871740302466299</v>
      </c>
      <c r="E169" s="84">
        <v>1.3772089156440632</v>
      </c>
      <c r="F169" s="84">
        <v>-9.0034885397433317E-2</v>
      </c>
      <c r="G169" s="84">
        <v>-0.24267144245185254</v>
      </c>
      <c r="H169" s="84">
        <v>7.3035530509305599E-2</v>
      </c>
      <c r="I169" s="84">
        <v>1.2331393875619738</v>
      </c>
      <c r="J169" s="84">
        <v>1.5212784437261526</v>
      </c>
      <c r="K169" s="84">
        <v>0.37813588505531598</v>
      </c>
      <c r="L169" s="84">
        <v>0.63129992955295178</v>
      </c>
      <c r="M169" s="84">
        <v>2.1231179017351747</v>
      </c>
    </row>
    <row r="170" spans="2:13" x14ac:dyDescent="0.2">
      <c r="B170" s="77" t="s">
        <v>2404</v>
      </c>
      <c r="C170" s="82">
        <v>1</v>
      </c>
      <c r="D170" s="84">
        <v>0.95829614443572197</v>
      </c>
      <c r="E170" s="84">
        <v>0.37034049586825679</v>
      </c>
      <c r="F170" s="84">
        <v>0.58795564856746518</v>
      </c>
      <c r="G170" s="84">
        <v>1.5847195751486873</v>
      </c>
      <c r="H170" s="84">
        <v>4.6126510383083255E-2</v>
      </c>
      <c r="I170" s="84">
        <v>0.27935156847054732</v>
      </c>
      <c r="J170" s="84">
        <v>0.46132942326596627</v>
      </c>
      <c r="K170" s="84">
        <v>0.37387192166557803</v>
      </c>
      <c r="L170" s="84">
        <v>-0.36715741702279647</v>
      </c>
      <c r="M170" s="84">
        <v>1.1078384087593101</v>
      </c>
    </row>
    <row r="171" spans="2:13" x14ac:dyDescent="0.2">
      <c r="B171" s="77" t="s">
        <v>2405</v>
      </c>
      <c r="C171" s="82">
        <v>1</v>
      </c>
      <c r="D171" s="84">
        <v>-0.201431137108011</v>
      </c>
      <c r="E171" s="84">
        <v>3.6400686723622733E-4</v>
      </c>
      <c r="F171" s="84">
        <v>-0.20179514397524723</v>
      </c>
      <c r="G171" s="84">
        <v>-0.54389938357880696</v>
      </c>
      <c r="H171" s="84">
        <v>5.2125971441898455E-2</v>
      </c>
      <c r="I171" s="84">
        <v>-0.10245942789234214</v>
      </c>
      <c r="J171" s="84">
        <v>0.10318744162681459</v>
      </c>
      <c r="K171" s="84">
        <v>0.37465941299873018</v>
      </c>
      <c r="L171" s="84">
        <v>-0.73868730755242651</v>
      </c>
      <c r="M171" s="84">
        <v>0.73941532128689902</v>
      </c>
    </row>
    <row r="172" spans="2:13" x14ac:dyDescent="0.2">
      <c r="B172" s="77" t="s">
        <v>2406</v>
      </c>
      <c r="C172" s="82">
        <v>1</v>
      </c>
      <c r="D172" s="84">
        <v>-0.69994077454770598</v>
      </c>
      <c r="E172" s="84">
        <v>-1.0881967086976201</v>
      </c>
      <c r="F172" s="84">
        <v>0.38825593414991411</v>
      </c>
      <c r="G172" s="84">
        <v>1.0464680125348067</v>
      </c>
      <c r="H172" s="84">
        <v>8.1835272561971067E-2</v>
      </c>
      <c r="I172" s="84">
        <v>-1.2496245646501438</v>
      </c>
      <c r="J172" s="84">
        <v>-0.92676885274509646</v>
      </c>
      <c r="K172" s="84">
        <v>0.37993363984396478</v>
      </c>
      <c r="L172" s="84">
        <v>-1.837651937038248</v>
      </c>
      <c r="M172" s="84">
        <v>-0.33874148035699225</v>
      </c>
    </row>
    <row r="173" spans="2:13" x14ac:dyDescent="0.2">
      <c r="B173" s="77" t="s">
        <v>2407</v>
      </c>
      <c r="C173" s="82">
        <v>1</v>
      </c>
      <c r="D173" s="84">
        <v>-0.93534810333867302</v>
      </c>
      <c r="E173" s="84">
        <v>-0.98135096176479009</v>
      </c>
      <c r="F173" s="84">
        <v>4.6002858426117066E-2</v>
      </c>
      <c r="G173" s="84">
        <v>0.12399171678728471</v>
      </c>
      <c r="H173" s="84">
        <v>5.2366365579450735E-2</v>
      </c>
      <c r="I173" s="84">
        <v>-1.0846485968171484</v>
      </c>
      <c r="J173" s="84">
        <v>-0.87805332671243175</v>
      </c>
      <c r="K173" s="84">
        <v>0.37469293440601747</v>
      </c>
      <c r="L173" s="84">
        <v>-1.7204684003475124</v>
      </c>
      <c r="M173" s="84">
        <v>-0.24223352318206792</v>
      </c>
    </row>
    <row r="174" spans="2:13" x14ac:dyDescent="0.2">
      <c r="B174" s="77" t="s">
        <v>2408</v>
      </c>
      <c r="C174" s="82">
        <v>1</v>
      </c>
      <c r="D174" s="84">
        <v>0.61541530156051705</v>
      </c>
      <c r="E174" s="84">
        <v>0.61040844457492305</v>
      </c>
      <c r="F174" s="84">
        <v>5.0068569855939993E-3</v>
      </c>
      <c r="G174" s="84">
        <v>1.3495004758220835E-2</v>
      </c>
      <c r="H174" s="84">
        <v>3.8230066892433079E-2</v>
      </c>
      <c r="I174" s="84">
        <v>0.53499600274925863</v>
      </c>
      <c r="J174" s="84">
        <v>0.68582088640058747</v>
      </c>
      <c r="K174" s="84">
        <v>0.37298002207141251</v>
      </c>
      <c r="L174" s="84">
        <v>-0.12533011156562823</v>
      </c>
      <c r="M174" s="84">
        <v>1.3461470007154743</v>
      </c>
    </row>
    <row r="175" spans="2:13" x14ac:dyDescent="0.2">
      <c r="B175" s="77" t="s">
        <v>2409</v>
      </c>
      <c r="C175" s="82">
        <v>1</v>
      </c>
      <c r="D175" s="84">
        <v>0.99983861422236298</v>
      </c>
      <c r="E175" s="84">
        <v>0.84142679602361325</v>
      </c>
      <c r="F175" s="84">
        <v>0.15841181819874972</v>
      </c>
      <c r="G175" s="84">
        <v>0.42696810524076162</v>
      </c>
      <c r="H175" s="84">
        <v>3.9438993667407662E-2</v>
      </c>
      <c r="I175" s="84">
        <v>0.7636296311906422</v>
      </c>
      <c r="J175" s="84">
        <v>0.91922396085658431</v>
      </c>
      <c r="K175" s="84">
        <v>0.37310587380968591</v>
      </c>
      <c r="L175" s="84">
        <v>0.10543998536344767</v>
      </c>
      <c r="M175" s="84">
        <v>1.5774136066837787</v>
      </c>
    </row>
    <row r="176" spans="2:13" x14ac:dyDescent="0.2">
      <c r="B176" s="77" t="s">
        <v>2410</v>
      </c>
      <c r="C176" s="82">
        <v>1</v>
      </c>
      <c r="D176" s="84">
        <v>0.165527346007319</v>
      </c>
      <c r="E176" s="84">
        <v>-0.39104522598257985</v>
      </c>
      <c r="F176" s="84">
        <v>0.55657257198989885</v>
      </c>
      <c r="G176" s="84">
        <v>1.5001326239015425</v>
      </c>
      <c r="H176" s="84">
        <v>3.4914392378695785E-2</v>
      </c>
      <c r="I176" s="84">
        <v>-0.45991718457854985</v>
      </c>
      <c r="J176" s="84">
        <v>-0.32217326738660984</v>
      </c>
      <c r="K176" s="84">
        <v>0.37265476468839759</v>
      </c>
      <c r="L176" s="84">
        <v>-1.1261421810099552</v>
      </c>
      <c r="M176" s="84">
        <v>0.34405172904479542</v>
      </c>
    </row>
    <row r="177" spans="2:13" x14ac:dyDescent="0.2">
      <c r="B177" s="77" t="s">
        <v>2411</v>
      </c>
      <c r="C177" s="82">
        <v>1</v>
      </c>
      <c r="D177" s="84">
        <v>-1.0184330429119499</v>
      </c>
      <c r="E177" s="84">
        <v>-1.0182709307996869</v>
      </c>
      <c r="F177" s="84">
        <v>-1.6211211226302424E-4</v>
      </c>
      <c r="G177" s="84">
        <v>-4.3694152492258559E-4</v>
      </c>
      <c r="H177" s="84">
        <v>6.2850614718051423E-2</v>
      </c>
      <c r="I177" s="84">
        <v>-1.1422497441109039</v>
      </c>
      <c r="J177" s="84">
        <v>-0.89429211748846993</v>
      </c>
      <c r="K177" s="84">
        <v>0.37630141990195626</v>
      </c>
      <c r="L177" s="84">
        <v>-1.7605612599565013</v>
      </c>
      <c r="M177" s="84">
        <v>-0.27598060164287264</v>
      </c>
    </row>
    <row r="178" spans="2:13" x14ac:dyDescent="0.2">
      <c r="B178" s="77" t="s">
        <v>2412</v>
      </c>
      <c r="C178" s="82">
        <v>1</v>
      </c>
      <c r="D178" s="84">
        <v>0.23130292316950099</v>
      </c>
      <c r="E178" s="84">
        <v>0.77030543847198052</v>
      </c>
      <c r="F178" s="84">
        <v>-0.53900251530247956</v>
      </c>
      <c r="G178" s="84">
        <v>-1.452775968961896</v>
      </c>
      <c r="H178" s="84">
        <v>3.9616811791552561E-2</v>
      </c>
      <c r="I178" s="84">
        <v>0.69215751048234653</v>
      </c>
      <c r="J178" s="84">
        <v>0.84845336646161451</v>
      </c>
      <c r="K178" s="84">
        <v>0.37312471189445323</v>
      </c>
      <c r="L178" s="84">
        <v>3.4281467898503282E-2</v>
      </c>
      <c r="M178" s="84">
        <v>1.5063294090454578</v>
      </c>
    </row>
    <row r="179" spans="2:13" x14ac:dyDescent="0.2">
      <c r="B179" s="77" t="s">
        <v>2413</v>
      </c>
      <c r="C179" s="82">
        <v>1</v>
      </c>
      <c r="D179" s="84">
        <v>-0.93534810333867302</v>
      </c>
      <c r="E179" s="84">
        <v>-0.7004044429608407</v>
      </c>
      <c r="F179" s="84">
        <v>-0.23494366037783232</v>
      </c>
      <c r="G179" s="84">
        <v>-0.63324473294028394</v>
      </c>
      <c r="H179" s="84">
        <v>4.4982220329342071E-2</v>
      </c>
      <c r="I179" s="84">
        <v>-0.78913614942947763</v>
      </c>
      <c r="J179" s="84">
        <v>-0.61167273649220377</v>
      </c>
      <c r="K179" s="84">
        <v>0.37373246981704561</v>
      </c>
      <c r="L179" s="84">
        <v>-1.4376272738217075</v>
      </c>
      <c r="M179" s="84">
        <v>3.6818387900026117E-2</v>
      </c>
    </row>
    <row r="180" spans="2:13" x14ac:dyDescent="0.2">
      <c r="B180" s="77" t="s">
        <v>2414</v>
      </c>
      <c r="C180" s="82">
        <v>1</v>
      </c>
      <c r="D180" s="84">
        <v>-0.27413045923463297</v>
      </c>
      <c r="E180" s="84">
        <v>-8.5297941113440148E-2</v>
      </c>
      <c r="F180" s="84">
        <v>-0.18883251812119284</v>
      </c>
      <c r="G180" s="84">
        <v>-0.50896115824446642</v>
      </c>
      <c r="H180" s="84">
        <v>3.6761255179284434E-2</v>
      </c>
      <c r="I180" s="84">
        <v>-0.15781301218162355</v>
      </c>
      <c r="J180" s="84">
        <v>-1.2782870045256745E-2</v>
      </c>
      <c r="K180" s="84">
        <v>0.37283233327079868</v>
      </c>
      <c r="L180" s="84">
        <v>-0.82074516705266243</v>
      </c>
      <c r="M180" s="84">
        <v>0.65014928482578216</v>
      </c>
    </row>
    <row r="181" spans="2:13" x14ac:dyDescent="0.2">
      <c r="B181" s="77" t="s">
        <v>2415</v>
      </c>
      <c r="C181" s="82">
        <v>1</v>
      </c>
      <c r="D181" s="84">
        <v>0.96868176188238198</v>
      </c>
      <c r="E181" s="84">
        <v>0.54063666216765527</v>
      </c>
      <c r="F181" s="84">
        <v>0.42804509971472671</v>
      </c>
      <c r="G181" s="84">
        <v>1.1537119342541087</v>
      </c>
      <c r="H181" s="84">
        <v>5.4362813094377994E-2</v>
      </c>
      <c r="I181" s="84">
        <v>0.43340084457167061</v>
      </c>
      <c r="J181" s="84">
        <v>0.64787247976363993</v>
      </c>
      <c r="K181" s="84">
        <v>0.37497716503452011</v>
      </c>
      <c r="L181" s="84">
        <v>-0.19904144835418058</v>
      </c>
      <c r="M181" s="84">
        <v>1.2803147726894912</v>
      </c>
    </row>
    <row r="182" spans="2:13" x14ac:dyDescent="0.2">
      <c r="B182" s="77" t="s">
        <v>2416</v>
      </c>
      <c r="C182" s="82">
        <v>1</v>
      </c>
      <c r="D182" s="84">
        <v>1.44988203691097</v>
      </c>
      <c r="E182" s="84">
        <v>1.3243738368848659</v>
      </c>
      <c r="F182" s="84">
        <v>0.12550820002610408</v>
      </c>
      <c r="G182" s="84">
        <v>0.33828283120954111</v>
      </c>
      <c r="H182" s="84">
        <v>8.5058068971541959E-2</v>
      </c>
      <c r="I182" s="84">
        <v>1.1565887085938826</v>
      </c>
      <c r="J182" s="84">
        <v>1.4921589651758491</v>
      </c>
      <c r="K182" s="84">
        <v>0.38064082012700506</v>
      </c>
      <c r="L182" s="84">
        <v>0.57352362819787639</v>
      </c>
      <c r="M182" s="84">
        <v>2.0752240455718551</v>
      </c>
    </row>
    <row r="183" spans="2:13" x14ac:dyDescent="0.2">
      <c r="B183" s="77" t="s">
        <v>2417</v>
      </c>
      <c r="C183" s="82">
        <v>1</v>
      </c>
      <c r="D183" s="84">
        <v>1.5987425536464399</v>
      </c>
      <c r="E183" s="84">
        <v>1.1891846545407168</v>
      </c>
      <c r="F183" s="84">
        <v>0.40955789910572316</v>
      </c>
      <c r="G183" s="84">
        <v>1.1038832970666441</v>
      </c>
      <c r="H183" s="84">
        <v>5.8951764376572048E-2</v>
      </c>
      <c r="I183" s="84">
        <v>1.072896694227248</v>
      </c>
      <c r="J183" s="84">
        <v>1.3054726148541855</v>
      </c>
      <c r="K183" s="84">
        <v>0.3756698941529682</v>
      </c>
      <c r="L183" s="84">
        <v>0.44814006996868117</v>
      </c>
      <c r="M183" s="84">
        <v>1.9302292391127525</v>
      </c>
    </row>
    <row r="184" spans="2:13" x14ac:dyDescent="0.2">
      <c r="B184" s="77" t="s">
        <v>2418</v>
      </c>
      <c r="C184" s="82">
        <v>1</v>
      </c>
      <c r="D184" s="84">
        <v>0.46040986888434898</v>
      </c>
      <c r="E184" s="84">
        <v>0.44647666303832345</v>
      </c>
      <c r="F184" s="84">
        <v>1.3933205846025531E-2</v>
      </c>
      <c r="G184" s="84">
        <v>3.7554234069475369E-2</v>
      </c>
      <c r="H184" s="84">
        <v>3.7948669760979138E-2</v>
      </c>
      <c r="I184" s="84">
        <v>0.37161930380943786</v>
      </c>
      <c r="J184" s="84">
        <v>0.52133402226720904</v>
      </c>
      <c r="K184" s="84">
        <v>0.37295128419998674</v>
      </c>
      <c r="L184" s="84">
        <v>-0.28920520491846957</v>
      </c>
      <c r="M184" s="84">
        <v>1.1821585309951166</v>
      </c>
    </row>
    <row r="185" spans="2:13" x14ac:dyDescent="0.2">
      <c r="B185" s="77" t="s">
        <v>2419</v>
      </c>
      <c r="C185" s="82">
        <v>1</v>
      </c>
      <c r="D185" s="84">
        <v>1.82376426499074</v>
      </c>
      <c r="E185" s="84">
        <v>1.2228452242106898</v>
      </c>
      <c r="F185" s="84">
        <v>0.60091904078005021</v>
      </c>
      <c r="G185" s="84">
        <v>1.6196598660527151</v>
      </c>
      <c r="H185" s="84">
        <v>4.762071820078935E-2</v>
      </c>
      <c r="I185" s="84">
        <v>1.128908829824621</v>
      </c>
      <c r="J185" s="84">
        <v>1.3167816185967585</v>
      </c>
      <c r="K185" s="84">
        <v>0.37405920875143606</v>
      </c>
      <c r="L185" s="84">
        <v>0.48497786973569412</v>
      </c>
      <c r="M185" s="84">
        <v>1.9607125786856854</v>
      </c>
    </row>
    <row r="186" spans="2:13" x14ac:dyDescent="0.2">
      <c r="B186" s="77" t="s">
        <v>2420</v>
      </c>
      <c r="C186" s="82">
        <v>1</v>
      </c>
      <c r="D186" s="84">
        <v>0.30157461921782103</v>
      </c>
      <c r="E186" s="84">
        <v>0.31066503037970561</v>
      </c>
      <c r="F186" s="84">
        <v>-9.0904111618845818E-3</v>
      </c>
      <c r="G186" s="84">
        <v>-2.4501427190108244E-2</v>
      </c>
      <c r="H186" s="84">
        <v>3.8462291851909435E-2</v>
      </c>
      <c r="I186" s="84">
        <v>0.23479450274173408</v>
      </c>
      <c r="J186" s="84">
        <v>0.38653555801767714</v>
      </c>
      <c r="K186" s="84">
        <v>0.37300389641971959</v>
      </c>
      <c r="L186" s="84">
        <v>-0.42512062018283292</v>
      </c>
      <c r="M186" s="84">
        <v>1.046450680942244</v>
      </c>
    </row>
    <row r="187" spans="2:13" x14ac:dyDescent="0.2">
      <c r="B187" s="77" t="s">
        <v>2421</v>
      </c>
      <c r="C187" s="82">
        <v>1</v>
      </c>
      <c r="D187" s="84">
        <v>0.81982124514691801</v>
      </c>
      <c r="E187" s="84">
        <v>0.30531490012882939</v>
      </c>
      <c r="F187" s="84">
        <v>0.51450634501808867</v>
      </c>
      <c r="G187" s="84">
        <v>1.386751328054997</v>
      </c>
      <c r="H187" s="84">
        <v>5.7383438216240625E-2</v>
      </c>
      <c r="I187" s="84">
        <v>0.1921206122816537</v>
      </c>
      <c r="J187" s="84">
        <v>0.41850918797600511</v>
      </c>
      <c r="K187" s="84">
        <v>0.37542698069172992</v>
      </c>
      <c r="L187" s="84">
        <v>-0.43525051454492053</v>
      </c>
      <c r="M187" s="84">
        <v>1.0458803148025793</v>
      </c>
    </row>
    <row r="188" spans="2:13" x14ac:dyDescent="0.2">
      <c r="B188" s="77" t="s">
        <v>2422</v>
      </c>
      <c r="C188" s="82">
        <v>1</v>
      </c>
      <c r="D188" s="84">
        <v>-0.66878392220772498</v>
      </c>
      <c r="E188" s="84">
        <v>-0.82444230306971322</v>
      </c>
      <c r="F188" s="84">
        <v>0.15565838086198824</v>
      </c>
      <c r="G188" s="84">
        <v>0.41954675286980897</v>
      </c>
      <c r="H188" s="84">
        <v>4.630599835803452E-2</v>
      </c>
      <c r="I188" s="84">
        <v>-0.91578528756356914</v>
      </c>
      <c r="J188" s="84">
        <v>-0.73309931857585731</v>
      </c>
      <c r="K188" s="84">
        <v>0.37389410845014093</v>
      </c>
      <c r="L188" s="84">
        <v>-1.5619839815028163</v>
      </c>
      <c r="M188" s="84">
        <v>-8.6900624636610191E-2</v>
      </c>
    </row>
    <row r="189" spans="2:13" x14ac:dyDescent="0.2">
      <c r="B189" s="77" t="s">
        <v>2423</v>
      </c>
      <c r="C189" s="82">
        <v>1</v>
      </c>
      <c r="D189" s="84">
        <v>-0.91803874092757198</v>
      </c>
      <c r="E189" s="84">
        <v>-1.092594475539342</v>
      </c>
      <c r="F189" s="84">
        <v>0.17455573461176999</v>
      </c>
      <c r="G189" s="84">
        <v>0.47048087771196923</v>
      </c>
      <c r="H189" s="84">
        <v>7.9844028824466215E-2</v>
      </c>
      <c r="I189" s="84">
        <v>-1.2500944138939756</v>
      </c>
      <c r="J189" s="84">
        <v>-0.93509453718470836</v>
      </c>
      <c r="K189" s="84">
        <v>0.37950972028225266</v>
      </c>
      <c r="L189" s="84">
        <v>-1.8412134822386026</v>
      </c>
      <c r="M189" s="84">
        <v>-0.34397546884008146</v>
      </c>
    </row>
    <row r="190" spans="2:13" x14ac:dyDescent="0.2">
      <c r="B190" s="77" t="s">
        <v>2424</v>
      </c>
      <c r="C190" s="82">
        <v>1</v>
      </c>
      <c r="D190" s="84">
        <v>-3.8823928873106301</v>
      </c>
      <c r="E190" s="84">
        <v>-4.1513793261677101</v>
      </c>
      <c r="F190" s="84">
        <v>0.26898643885707996</v>
      </c>
      <c r="G190" s="84">
        <v>0.7250003910072782</v>
      </c>
      <c r="H190" s="84">
        <v>0.30023505395758976</v>
      </c>
      <c r="I190" s="84">
        <v>-4.7436215161776731</v>
      </c>
      <c r="J190" s="84">
        <v>-3.5591371361577471</v>
      </c>
      <c r="K190" s="84">
        <v>0.47727732658770655</v>
      </c>
      <c r="L190" s="84">
        <v>-5.0928542319604624</v>
      </c>
      <c r="M190" s="84">
        <v>-3.2099044203749583</v>
      </c>
    </row>
    <row r="191" spans="2:13" x14ac:dyDescent="0.2">
      <c r="B191" s="77" t="s">
        <v>2425</v>
      </c>
      <c r="C191" s="82">
        <v>1</v>
      </c>
      <c r="D191" s="84">
        <v>-0.99419993553641495</v>
      </c>
      <c r="E191" s="84">
        <v>-0.64098356446141058</v>
      </c>
      <c r="F191" s="84">
        <v>-0.35321637107500437</v>
      </c>
      <c r="G191" s="84">
        <v>-0.95202571634331934</v>
      </c>
      <c r="H191" s="84">
        <v>5.8110002967452029E-2</v>
      </c>
      <c r="I191" s="84">
        <v>-0.75561107036147312</v>
      </c>
      <c r="J191" s="84">
        <v>-0.52635605856134804</v>
      </c>
      <c r="K191" s="84">
        <v>0.37553872143185013</v>
      </c>
      <c r="L191" s="84">
        <v>-1.3817693983692565</v>
      </c>
      <c r="M191" s="84">
        <v>9.9802269446435443E-2</v>
      </c>
    </row>
    <row r="192" spans="2:13" x14ac:dyDescent="0.2">
      <c r="B192" s="77" t="s">
        <v>2426</v>
      </c>
      <c r="C192" s="82">
        <v>1</v>
      </c>
      <c r="D192" s="84">
        <v>0.32823535267166398</v>
      </c>
      <c r="E192" s="84">
        <v>-0.26983009460840485</v>
      </c>
      <c r="F192" s="84">
        <v>0.59806544728006883</v>
      </c>
      <c r="G192" s="84">
        <v>1.6119685623124489</v>
      </c>
      <c r="H192" s="84">
        <v>3.9775657290966743E-2</v>
      </c>
      <c r="I192" s="84">
        <v>-0.34829136044852038</v>
      </c>
      <c r="J192" s="84">
        <v>-0.19136882876828931</v>
      </c>
      <c r="K192" s="84">
        <v>0.37314161087008224</v>
      </c>
      <c r="L192" s="84">
        <v>-1.0058874000180498</v>
      </c>
      <c r="M192" s="84">
        <v>0.46622721080124002</v>
      </c>
    </row>
    <row r="193" spans="2:13" x14ac:dyDescent="0.2">
      <c r="B193" s="77" t="s">
        <v>2427</v>
      </c>
      <c r="C193" s="82">
        <v>1</v>
      </c>
      <c r="D193" s="84">
        <v>-3.6416668414216903E-2</v>
      </c>
      <c r="E193" s="84">
        <v>-0.12937806097583254</v>
      </c>
      <c r="F193" s="84">
        <v>9.2961392561615647E-2</v>
      </c>
      <c r="G193" s="84">
        <v>0.25055927072800266</v>
      </c>
      <c r="H193" s="84">
        <v>5.5261463543050032E-2</v>
      </c>
      <c r="I193" s="84">
        <v>-0.23838655202469836</v>
      </c>
      <c r="J193" s="84">
        <v>-2.036956992696673E-2</v>
      </c>
      <c r="K193" s="84">
        <v>0.37510850190673001</v>
      </c>
      <c r="L193" s="84">
        <v>-0.86931524596549403</v>
      </c>
      <c r="M193" s="84">
        <v>0.61055912401382884</v>
      </c>
    </row>
    <row r="194" spans="2:13" x14ac:dyDescent="0.2">
      <c r="B194" s="77" t="s">
        <v>2428</v>
      </c>
      <c r="C194" s="82">
        <v>1</v>
      </c>
      <c r="D194" s="84">
        <v>-0.97689057312531402</v>
      </c>
      <c r="E194" s="84">
        <v>-0.8597563748039454</v>
      </c>
      <c r="F194" s="84">
        <v>-0.11713419832136862</v>
      </c>
      <c r="G194" s="84">
        <v>-0.31571234573813567</v>
      </c>
      <c r="H194" s="84">
        <v>5.019510584568062E-2</v>
      </c>
      <c r="I194" s="84">
        <v>-0.9587709935900216</v>
      </c>
      <c r="J194" s="84">
        <v>-0.7607417560178692</v>
      </c>
      <c r="K194" s="84">
        <v>0.37439565635921912</v>
      </c>
      <c r="L194" s="84">
        <v>-1.5982874041744288</v>
      </c>
      <c r="M194" s="84">
        <v>-0.12122534543346197</v>
      </c>
    </row>
    <row r="195" spans="2:13" x14ac:dyDescent="0.2">
      <c r="B195" s="77" t="s">
        <v>2429</v>
      </c>
      <c r="C195" s="82">
        <v>1</v>
      </c>
      <c r="D195" s="84">
        <v>-0.66532204972550502</v>
      </c>
      <c r="E195" s="84">
        <v>-0.57414197893683305</v>
      </c>
      <c r="F195" s="84">
        <v>-9.1180070788671963E-2</v>
      </c>
      <c r="G195" s="84">
        <v>-0.2457580659260753</v>
      </c>
      <c r="H195" s="84">
        <v>5.8087272539047496E-2</v>
      </c>
      <c r="I195" s="84">
        <v>-0.68872464690567903</v>
      </c>
      <c r="J195" s="84">
        <v>-0.45955931096798708</v>
      </c>
      <c r="K195" s="84">
        <v>0.3755352048487825</v>
      </c>
      <c r="L195" s="84">
        <v>-1.3149208760502247</v>
      </c>
      <c r="M195" s="84">
        <v>0.16663691817655857</v>
      </c>
    </row>
    <row r="196" spans="2:13" x14ac:dyDescent="0.2">
      <c r="B196" s="77" t="s">
        <v>2430</v>
      </c>
      <c r="C196" s="82">
        <v>1</v>
      </c>
      <c r="D196" s="84">
        <v>-0.94919559326755298</v>
      </c>
      <c r="E196" s="84">
        <v>-0.87520747280547284</v>
      </c>
      <c r="F196" s="84">
        <v>-7.3988120462080142E-2</v>
      </c>
      <c r="G196" s="84">
        <v>-0.19942052280711034</v>
      </c>
      <c r="H196" s="84">
        <v>5.799618284351668E-2</v>
      </c>
      <c r="I196" s="84">
        <v>-0.98961045768915801</v>
      </c>
      <c r="J196" s="84">
        <v>-0.76080448792178768</v>
      </c>
      <c r="K196" s="84">
        <v>0.37552112600253273</v>
      </c>
      <c r="L196" s="84">
        <v>-1.6159585980560327</v>
      </c>
      <c r="M196" s="84">
        <v>-0.13445634755491298</v>
      </c>
    </row>
    <row r="197" spans="2:13" x14ac:dyDescent="0.2">
      <c r="B197" s="77" t="s">
        <v>2431</v>
      </c>
      <c r="C197" s="82">
        <v>1</v>
      </c>
      <c r="D197" s="84">
        <v>0.84405435252245897</v>
      </c>
      <c r="E197" s="84">
        <v>6.9010666344325733E-2</v>
      </c>
      <c r="F197" s="84">
        <v>0.77504368617813324</v>
      </c>
      <c r="G197" s="84">
        <v>2.088978827015981</v>
      </c>
      <c r="H197" s="84">
        <v>4.4685973784673198E-2</v>
      </c>
      <c r="I197" s="84">
        <v>-1.9136665648097073E-2</v>
      </c>
      <c r="J197" s="84">
        <v>0.15715799833674854</v>
      </c>
      <c r="K197" s="84">
        <v>0.37369692948012823</v>
      </c>
      <c r="L197" s="84">
        <v>-0.66814205782282832</v>
      </c>
      <c r="M197" s="84">
        <v>0.80616339051147978</v>
      </c>
    </row>
    <row r="198" spans="2:13" x14ac:dyDescent="0.2">
      <c r="B198" s="77" t="s">
        <v>2432</v>
      </c>
      <c r="C198" s="82">
        <v>1</v>
      </c>
      <c r="D198" s="84">
        <v>-1.0045855529830701</v>
      </c>
      <c r="E198" s="84">
        <v>-1.2255476091286033</v>
      </c>
      <c r="F198" s="84">
        <v>0.22096205614553321</v>
      </c>
      <c r="G198" s="84">
        <v>0.59556005047674987</v>
      </c>
      <c r="H198" s="84">
        <v>8.6795373772525844E-2</v>
      </c>
      <c r="I198" s="84">
        <v>-1.3967597363209037</v>
      </c>
      <c r="J198" s="84">
        <v>-1.0543354819363029</v>
      </c>
      <c r="K198" s="84">
        <v>0.38103280142017154</v>
      </c>
      <c r="L198" s="84">
        <v>-1.977171038185592</v>
      </c>
      <c r="M198" s="84">
        <v>-0.47392418007161452</v>
      </c>
    </row>
    <row r="199" spans="2:13" x14ac:dyDescent="0.2">
      <c r="B199" s="77" t="s">
        <v>2433</v>
      </c>
      <c r="C199" s="82">
        <v>1</v>
      </c>
      <c r="D199" s="84">
        <v>-5.6453838035299103E-2</v>
      </c>
      <c r="E199" s="84">
        <v>-0.12871990693962965</v>
      </c>
      <c r="F199" s="84">
        <v>7.2266068904330544E-2</v>
      </c>
      <c r="G199" s="84">
        <v>0.19477906928994432</v>
      </c>
      <c r="H199" s="84">
        <v>3.6843720180090037E-2</v>
      </c>
      <c r="I199" s="84">
        <v>-0.20139764806260013</v>
      </c>
      <c r="J199" s="84">
        <v>-5.6042165816659162E-2</v>
      </c>
      <c r="K199" s="84">
        <v>0.3728404733481871</v>
      </c>
      <c r="L199" s="84">
        <v>-0.86418318995545185</v>
      </c>
      <c r="M199" s="84">
        <v>0.60674337607619255</v>
      </c>
    </row>
    <row r="200" spans="2:13" x14ac:dyDescent="0.2">
      <c r="B200" s="77" t="s">
        <v>2434</v>
      </c>
      <c r="C200" s="82">
        <v>1</v>
      </c>
      <c r="D200" s="84">
        <v>-1.09113236503857</v>
      </c>
      <c r="E200" s="84">
        <v>-0.64172244555406532</v>
      </c>
      <c r="F200" s="84">
        <v>-0.44940991948450471</v>
      </c>
      <c r="G200" s="84">
        <v>-1.2112966316563412</v>
      </c>
      <c r="H200" s="84">
        <v>4.8777745862887655E-2</v>
      </c>
      <c r="I200" s="84">
        <v>-0.73794118701277134</v>
      </c>
      <c r="J200" s="84">
        <v>-0.54550370409535931</v>
      </c>
      <c r="K200" s="84">
        <v>0.37420826733418905</v>
      </c>
      <c r="L200" s="84">
        <v>-1.3798838322558971</v>
      </c>
      <c r="M200" s="84">
        <v>9.643894114776641E-2</v>
      </c>
    </row>
    <row r="201" spans="2:13" x14ac:dyDescent="0.2">
      <c r="B201" s="77" t="s">
        <v>2435</v>
      </c>
      <c r="C201" s="82">
        <v>1</v>
      </c>
      <c r="D201" s="84">
        <v>1.3529496074088101</v>
      </c>
      <c r="E201" s="84">
        <v>0.40265444574696357</v>
      </c>
      <c r="F201" s="84">
        <v>0.95029516166184647</v>
      </c>
      <c r="G201" s="84">
        <v>2.5613349383134865</v>
      </c>
      <c r="H201" s="84">
        <v>3.6488742795979731E-2</v>
      </c>
      <c r="I201" s="84">
        <v>0.33067693126508074</v>
      </c>
      <c r="J201" s="84">
        <v>0.47463196022884641</v>
      </c>
      <c r="K201" s="84">
        <v>0.37280556219110061</v>
      </c>
      <c r="L201" s="84">
        <v>-0.33273997169218422</v>
      </c>
      <c r="M201" s="84">
        <v>1.1380488631861114</v>
      </c>
    </row>
    <row r="202" spans="2:13" x14ac:dyDescent="0.2">
      <c r="B202" s="77" t="s">
        <v>2436</v>
      </c>
      <c r="C202" s="82">
        <v>1</v>
      </c>
      <c r="D202" s="84">
        <v>0.362854077493865</v>
      </c>
      <c r="E202" s="84">
        <v>0.56144398336038392</v>
      </c>
      <c r="F202" s="84">
        <v>-0.19858990586651892</v>
      </c>
      <c r="G202" s="84">
        <v>-0.53526029050045976</v>
      </c>
      <c r="H202" s="84">
        <v>6.7107794280087271E-2</v>
      </c>
      <c r="I202" s="84">
        <v>0.42906747859425143</v>
      </c>
      <c r="J202" s="84">
        <v>0.69382048812651642</v>
      </c>
      <c r="K202" s="84">
        <v>0.37703582708136629</v>
      </c>
      <c r="L202" s="84">
        <v>-0.18229503378459</v>
      </c>
      <c r="M202" s="84">
        <v>1.305183000505358</v>
      </c>
    </row>
    <row r="203" spans="2:13" x14ac:dyDescent="0.2">
      <c r="B203" s="77" t="s">
        <v>2437</v>
      </c>
      <c r="C203" s="82">
        <v>1</v>
      </c>
      <c r="D203" s="84">
        <v>-0.75879260674544802</v>
      </c>
      <c r="E203" s="84">
        <v>-0.51099997579681511</v>
      </c>
      <c r="F203" s="84">
        <v>-0.24779263094863291</v>
      </c>
      <c r="G203" s="84">
        <v>-0.66787662266473591</v>
      </c>
      <c r="H203" s="84">
        <v>3.4694619982204244E-2</v>
      </c>
      <c r="I203" s="84">
        <v>-0.57943841244494398</v>
      </c>
      <c r="J203" s="84">
        <v>-0.44256153914868623</v>
      </c>
      <c r="K203" s="84">
        <v>0.3726342382357008</v>
      </c>
      <c r="L203" s="84">
        <v>-1.2460564404446093</v>
      </c>
      <c r="M203" s="84">
        <v>0.22405648885097906</v>
      </c>
    </row>
    <row r="204" spans="2:13" x14ac:dyDescent="0.2">
      <c r="B204" s="77" t="s">
        <v>2438</v>
      </c>
      <c r="C204" s="82">
        <v>1</v>
      </c>
      <c r="D204" s="84">
        <v>-0.96304308319643395</v>
      </c>
      <c r="E204" s="84">
        <v>-0.2417763414314639</v>
      </c>
      <c r="F204" s="84">
        <v>-0.72126674176497008</v>
      </c>
      <c r="G204" s="84">
        <v>-1.9440335803619833</v>
      </c>
      <c r="H204" s="84">
        <v>5.470726062067871E-2</v>
      </c>
      <c r="I204" s="84">
        <v>-0.34969161452283737</v>
      </c>
      <c r="J204" s="84">
        <v>-0.1338610683400904</v>
      </c>
      <c r="K204" s="84">
        <v>0.37502725662864866</v>
      </c>
      <c r="L204" s="84">
        <v>-0.98155326238538199</v>
      </c>
      <c r="M204" s="84">
        <v>0.49800057952245425</v>
      </c>
    </row>
    <row r="205" spans="2:13" x14ac:dyDescent="0.2">
      <c r="B205" s="77" t="s">
        <v>2439</v>
      </c>
      <c r="C205" s="82">
        <v>1</v>
      </c>
      <c r="D205" s="84">
        <v>8.2442406434036705E-2</v>
      </c>
      <c r="E205" s="84">
        <v>0.78072476660646162</v>
      </c>
      <c r="F205" s="84">
        <v>-0.69828236017242495</v>
      </c>
      <c r="G205" s="84">
        <v>-1.8820836704986477</v>
      </c>
      <c r="H205" s="84">
        <v>3.8599290508947282E-2</v>
      </c>
      <c r="I205" s="84">
        <v>0.70458399609177391</v>
      </c>
      <c r="J205" s="84">
        <v>0.85686553712114932</v>
      </c>
      <c r="K205" s="84">
        <v>0.37301804792474258</v>
      </c>
      <c r="L205" s="84">
        <v>4.4911200854752864E-2</v>
      </c>
      <c r="M205" s="84">
        <v>1.5165383323581705</v>
      </c>
    </row>
    <row r="206" spans="2:13" x14ac:dyDescent="0.2">
      <c r="B206" s="77" t="s">
        <v>2440</v>
      </c>
      <c r="C206" s="82">
        <v>1</v>
      </c>
      <c r="D206" s="84">
        <v>-0.80033507653208902</v>
      </c>
      <c r="E206" s="84">
        <v>-0.62500063692841512</v>
      </c>
      <c r="F206" s="84">
        <v>-0.1753344396036739</v>
      </c>
      <c r="G206" s="84">
        <v>-0.4725797248732182</v>
      </c>
      <c r="H206" s="84">
        <v>5.0385677890173029E-2</v>
      </c>
      <c r="I206" s="84">
        <v>-0.72439117719167101</v>
      </c>
      <c r="J206" s="84">
        <v>-0.52561009666515923</v>
      </c>
      <c r="K206" s="84">
        <v>0.37442125391895653</v>
      </c>
      <c r="L206" s="84">
        <v>-1.3635821599192735</v>
      </c>
      <c r="M206" s="84">
        <v>0.11358088606244321</v>
      </c>
    </row>
    <row r="207" spans="2:13" x14ac:dyDescent="0.2">
      <c r="B207" s="77" t="s">
        <v>2441</v>
      </c>
      <c r="C207" s="82">
        <v>1</v>
      </c>
      <c r="D207" s="84">
        <v>0.14821798359621799</v>
      </c>
      <c r="E207" s="84">
        <v>-0.58746001646568569</v>
      </c>
      <c r="F207" s="84">
        <v>0.73567800006190365</v>
      </c>
      <c r="G207" s="84">
        <v>1.9828763114103507</v>
      </c>
      <c r="H207" s="84">
        <v>3.6764006567402342E-2</v>
      </c>
      <c r="I207" s="84">
        <v>-0.65998051490853116</v>
      </c>
      <c r="J207" s="84">
        <v>-0.51493951802284021</v>
      </c>
      <c r="K207" s="84">
        <v>0.37283260456762557</v>
      </c>
      <c r="L207" s="84">
        <v>-1.3229077775636937</v>
      </c>
      <c r="M207" s="84">
        <v>0.14798774463232234</v>
      </c>
    </row>
    <row r="208" spans="2:13" x14ac:dyDescent="0.2">
      <c r="B208" s="77" t="s">
        <v>2442</v>
      </c>
      <c r="C208" s="82">
        <v>1</v>
      </c>
      <c r="D208" s="84">
        <v>0.83020686259357801</v>
      </c>
      <c r="E208" s="84">
        <v>1.8810339500385462</v>
      </c>
      <c r="F208" s="84">
        <v>-1.0508270874449681</v>
      </c>
      <c r="G208" s="84">
        <v>-2.832299102199102</v>
      </c>
      <c r="H208" s="84">
        <v>7.6047978348502507E-2</v>
      </c>
      <c r="I208" s="84">
        <v>1.7310220821728126</v>
      </c>
      <c r="J208" s="84">
        <v>2.0310458179042801</v>
      </c>
      <c r="K208" s="84">
        <v>0.37872926195461282</v>
      </c>
      <c r="L208" s="84">
        <v>1.1339544715958305</v>
      </c>
      <c r="M208" s="84">
        <v>2.6281134284812619</v>
      </c>
    </row>
    <row r="209" spans="2:13" x14ac:dyDescent="0.2">
      <c r="B209" s="77" t="s">
        <v>2443</v>
      </c>
      <c r="C209" s="82">
        <v>1</v>
      </c>
      <c r="D209" s="84">
        <v>1.71644621804192</v>
      </c>
      <c r="E209" s="84">
        <v>1.1801416757992367</v>
      </c>
      <c r="F209" s="84">
        <v>0.53630454224268331</v>
      </c>
      <c r="G209" s="84">
        <v>1.4455041097128181</v>
      </c>
      <c r="H209" s="84">
        <v>5.7330829678131169E-2</v>
      </c>
      <c r="I209" s="84">
        <v>1.0670511632954542</v>
      </c>
      <c r="J209" s="84">
        <v>1.2932321883030191</v>
      </c>
      <c r="K209" s="84">
        <v>0.37541894315734031</v>
      </c>
      <c r="L209" s="84">
        <v>0.43959211592627179</v>
      </c>
      <c r="M209" s="84">
        <v>1.9206912356722015</v>
      </c>
    </row>
    <row r="210" spans="2:13" x14ac:dyDescent="0.2">
      <c r="B210" s="77" t="s">
        <v>2444</v>
      </c>
      <c r="C210" s="82">
        <v>1</v>
      </c>
      <c r="D210" s="84">
        <v>0.290154755367242</v>
      </c>
      <c r="E210" s="84">
        <v>-0.23363873295657345</v>
      </c>
      <c r="F210" s="84">
        <v>0.52379348832381545</v>
      </c>
      <c r="G210" s="84">
        <v>1.411783008301041</v>
      </c>
      <c r="H210" s="84">
        <v>3.4758969111188413E-2</v>
      </c>
      <c r="I210" s="84">
        <v>-0.30220410437988082</v>
      </c>
      <c r="J210" s="84">
        <v>-0.16507336153326607</v>
      </c>
      <c r="K210" s="84">
        <v>0.37264023505717148</v>
      </c>
      <c r="L210" s="84">
        <v>-0.96870702690489097</v>
      </c>
      <c r="M210" s="84">
        <v>0.50142956099174407</v>
      </c>
    </row>
    <row r="211" spans="2:13" x14ac:dyDescent="0.2">
      <c r="B211" s="77" t="s">
        <v>2445</v>
      </c>
      <c r="C211" s="82">
        <v>1</v>
      </c>
      <c r="D211" s="84">
        <v>-2.47766157482098</v>
      </c>
      <c r="E211" s="84">
        <v>-1.3831944865001726</v>
      </c>
      <c r="F211" s="84">
        <v>-1.0944670883208074</v>
      </c>
      <c r="G211" s="84">
        <v>-2.9499221981178971</v>
      </c>
      <c r="H211" s="84">
        <v>0.13639283488875995</v>
      </c>
      <c r="I211" s="84">
        <v>-1.652242321426193</v>
      </c>
      <c r="J211" s="84">
        <v>-1.1141466515741523</v>
      </c>
      <c r="K211" s="84">
        <v>0.3952917457508871</v>
      </c>
      <c r="L211" s="84">
        <v>-2.162945038977087</v>
      </c>
      <c r="M211" s="84">
        <v>-0.60344393402325835</v>
      </c>
    </row>
    <row r="212" spans="2:13" x14ac:dyDescent="0.2">
      <c r="B212" s="77" t="s">
        <v>2446</v>
      </c>
      <c r="C212" s="82">
        <v>1</v>
      </c>
      <c r="D212" s="84">
        <v>-0.84533941880094998</v>
      </c>
      <c r="E212" s="84">
        <v>-0.61797455315958782</v>
      </c>
      <c r="F212" s="84">
        <v>-0.22736486564136216</v>
      </c>
      <c r="G212" s="84">
        <v>-0.61281757248323121</v>
      </c>
      <c r="H212" s="84">
        <v>5.0742247749348622E-2</v>
      </c>
      <c r="I212" s="84">
        <v>-0.71806846137240876</v>
      </c>
      <c r="J212" s="84">
        <v>-0.51788064494676689</v>
      </c>
      <c r="K212" s="84">
        <v>0.37446940403248929</v>
      </c>
      <c r="L212" s="84">
        <v>-1.356651056827459</v>
      </c>
      <c r="M212" s="84">
        <v>0.12070195050828336</v>
      </c>
    </row>
    <row r="213" spans="2:13" x14ac:dyDescent="0.2">
      <c r="B213" s="77" t="s">
        <v>2447</v>
      </c>
      <c r="C213" s="82">
        <v>1</v>
      </c>
      <c r="D213" s="84">
        <v>-1.07728487510969</v>
      </c>
      <c r="E213" s="84">
        <v>-0.81181442439236717</v>
      </c>
      <c r="F213" s="84">
        <v>-0.26547045071732278</v>
      </c>
      <c r="G213" s="84">
        <v>-0.71552373193505148</v>
      </c>
      <c r="H213" s="84">
        <v>7.0482802259474869E-2</v>
      </c>
      <c r="I213" s="84">
        <v>-0.95084845329056178</v>
      </c>
      <c r="J213" s="84">
        <v>-0.67278039549417257</v>
      </c>
      <c r="K213" s="84">
        <v>0.37765114095437297</v>
      </c>
      <c r="L213" s="84">
        <v>-1.5567672066553357</v>
      </c>
      <c r="M213" s="84">
        <v>-6.6861642129398602E-2</v>
      </c>
    </row>
    <row r="214" spans="2:13" x14ac:dyDescent="0.2">
      <c r="B214" s="77" t="s">
        <v>2448</v>
      </c>
      <c r="C214" s="82">
        <v>1</v>
      </c>
      <c r="D214" s="84">
        <v>1.1279278960645001</v>
      </c>
      <c r="E214" s="84">
        <v>0.8605112500909482</v>
      </c>
      <c r="F214" s="84">
        <v>0.26741664597355186</v>
      </c>
      <c r="G214" s="84">
        <v>0.72076932099797175</v>
      </c>
      <c r="H214" s="84">
        <v>3.9215955482506899E-2</v>
      </c>
      <c r="I214" s="84">
        <v>0.7831540492839637</v>
      </c>
      <c r="J214" s="84">
        <v>0.93786845089793269</v>
      </c>
      <c r="K214" s="84">
        <v>0.37308236357967584</v>
      </c>
      <c r="L214" s="84">
        <v>0.12457081559480898</v>
      </c>
      <c r="M214" s="84">
        <v>1.5964516845870875</v>
      </c>
    </row>
    <row r="215" spans="2:13" x14ac:dyDescent="0.2">
      <c r="B215" s="77" t="s">
        <v>2449</v>
      </c>
      <c r="C215" s="82">
        <v>1</v>
      </c>
      <c r="D215" s="84">
        <v>1.69913685563082</v>
      </c>
      <c r="E215" s="84">
        <v>0.65939403994126999</v>
      </c>
      <c r="F215" s="84">
        <v>1.0397428156895501</v>
      </c>
      <c r="G215" s="84">
        <v>2.8024236133422868</v>
      </c>
      <c r="H215" s="84">
        <v>3.7563619155256266E-2</v>
      </c>
      <c r="I215" s="84">
        <v>0.58529622964243777</v>
      </c>
      <c r="J215" s="84">
        <v>0.73349185024010222</v>
      </c>
      <c r="K215" s="84">
        <v>0.37291230112967921</v>
      </c>
      <c r="L215" s="84">
        <v>-7.6210930202866178E-2</v>
      </c>
      <c r="M215" s="84">
        <v>1.3949990100854062</v>
      </c>
    </row>
    <row r="216" spans="2:13" x14ac:dyDescent="0.2">
      <c r="B216" s="77" t="s">
        <v>2450</v>
      </c>
      <c r="C216" s="82">
        <v>1</v>
      </c>
      <c r="D216" s="84">
        <v>-0.56838962022334205</v>
      </c>
      <c r="E216" s="84">
        <v>-0.34755806202341932</v>
      </c>
      <c r="F216" s="84">
        <v>-0.22083155819992273</v>
      </c>
      <c r="G216" s="84">
        <v>-0.59520831876122082</v>
      </c>
      <c r="H216" s="84">
        <v>4.285823868735697E-2</v>
      </c>
      <c r="I216" s="84">
        <v>-0.4321000127569784</v>
      </c>
      <c r="J216" s="84">
        <v>-0.26301611128986024</v>
      </c>
      <c r="K216" s="84">
        <v>0.37348278069165908</v>
      </c>
      <c r="L216" s="84">
        <v>-1.0842883573442439</v>
      </c>
      <c r="M216" s="84">
        <v>0.38917223329740536</v>
      </c>
    </row>
    <row r="217" spans="2:13" x14ac:dyDescent="0.2">
      <c r="B217" s="77" t="s">
        <v>2451</v>
      </c>
      <c r="C217" s="82">
        <v>1</v>
      </c>
      <c r="D217" s="84">
        <v>-0.65147455979662405</v>
      </c>
      <c r="E217" s="84">
        <v>-0.60000272525240517</v>
      </c>
      <c r="F217" s="84">
        <v>-5.1471834544218886E-2</v>
      </c>
      <c r="G217" s="84">
        <v>-0.13873227337772312</v>
      </c>
      <c r="H217" s="84">
        <v>4.284523900454628E-2</v>
      </c>
      <c r="I217" s="84">
        <v>-0.68451903287562199</v>
      </c>
      <c r="J217" s="84">
        <v>-0.51548641762918834</v>
      </c>
      <c r="K217" s="84">
        <v>0.37348128916339052</v>
      </c>
      <c r="L217" s="84">
        <v>-1.3367300783919069</v>
      </c>
      <c r="M217" s="84">
        <v>0.13672462788709661</v>
      </c>
    </row>
    <row r="218" spans="2:13" x14ac:dyDescent="0.2">
      <c r="B218" s="77" t="s">
        <v>2452</v>
      </c>
      <c r="C218" s="82">
        <v>1</v>
      </c>
      <c r="D218" s="84">
        <v>1.3593611524046201</v>
      </c>
      <c r="E218" s="84">
        <v>1.4208706187308051</v>
      </c>
      <c r="F218" s="84">
        <v>-6.1509466326185036E-2</v>
      </c>
      <c r="G218" s="84">
        <v>-0.16578674868002327</v>
      </c>
      <c r="H218" s="84">
        <v>6.8809465265743386E-2</v>
      </c>
      <c r="I218" s="84">
        <v>1.2851374061521206</v>
      </c>
      <c r="J218" s="84">
        <v>1.5566038313094896</v>
      </c>
      <c r="K218" s="84">
        <v>0.37734241924272044</v>
      </c>
      <c r="L218" s="84">
        <v>0.6765268193970535</v>
      </c>
      <c r="M218" s="84">
        <v>2.1652144180645569</v>
      </c>
    </row>
    <row r="219" spans="2:13" x14ac:dyDescent="0.2">
      <c r="B219" s="77" t="s">
        <v>2453</v>
      </c>
      <c r="C219" s="82">
        <v>1</v>
      </c>
      <c r="D219" s="84">
        <v>-0.90419125099869202</v>
      </c>
      <c r="E219" s="84">
        <v>-0.59550244531271856</v>
      </c>
      <c r="F219" s="84">
        <v>-0.30868880568597346</v>
      </c>
      <c r="G219" s="84">
        <v>-0.83201036369276382</v>
      </c>
      <c r="H219" s="84">
        <v>3.7588354332991215E-2</v>
      </c>
      <c r="I219" s="84">
        <v>-0.66964904810143144</v>
      </c>
      <c r="J219" s="84">
        <v>-0.52135584252400569</v>
      </c>
      <c r="K219" s="84">
        <v>0.37291479352695828</v>
      </c>
      <c r="L219" s="84">
        <v>-1.3311123319474625</v>
      </c>
      <c r="M219" s="84">
        <v>0.14010744132202546</v>
      </c>
    </row>
    <row r="220" spans="2:13" x14ac:dyDescent="0.2">
      <c r="B220" s="77" t="s">
        <v>2454</v>
      </c>
      <c r="C220" s="82">
        <v>1</v>
      </c>
      <c r="D220" s="84">
        <v>0.31777122893816101</v>
      </c>
      <c r="E220" s="84">
        <v>0.35887761305184473</v>
      </c>
      <c r="F220" s="84">
        <v>-4.1106384113683725E-2</v>
      </c>
      <c r="G220" s="84">
        <v>-0.11079422695785338</v>
      </c>
      <c r="H220" s="84">
        <v>4.1407307466150269E-2</v>
      </c>
      <c r="I220" s="84">
        <v>0.27719776210535008</v>
      </c>
      <c r="J220" s="84">
        <v>0.44055746399833939</v>
      </c>
      <c r="K220" s="84">
        <v>0.37331906455656366</v>
      </c>
      <c r="L220" s="84">
        <v>-0.37752973662652145</v>
      </c>
      <c r="M220" s="84">
        <v>1.095284962730211</v>
      </c>
    </row>
    <row r="221" spans="2:13" x14ac:dyDescent="0.2">
      <c r="B221" s="77" t="s">
        <v>2455</v>
      </c>
      <c r="C221" s="82">
        <v>1</v>
      </c>
      <c r="D221" s="84">
        <v>0.72288881564475505</v>
      </c>
      <c r="E221" s="84">
        <v>1.0307847273877266</v>
      </c>
      <c r="F221" s="84">
        <v>-0.3078959117429716</v>
      </c>
      <c r="G221" s="84">
        <v>-0.8298732729860866</v>
      </c>
      <c r="H221" s="84">
        <v>6.0419485261465788E-2</v>
      </c>
      <c r="I221" s="84">
        <v>0.91160154807922478</v>
      </c>
      <c r="J221" s="84">
        <v>1.1499679066962285</v>
      </c>
      <c r="K221" s="84">
        <v>0.37590301016226502</v>
      </c>
      <c r="L221" s="84">
        <v>0.28928029932289279</v>
      </c>
      <c r="M221" s="84">
        <v>1.7722891554525604</v>
      </c>
    </row>
    <row r="222" spans="2:13" x14ac:dyDescent="0.2">
      <c r="B222" s="77" t="s">
        <v>2456</v>
      </c>
      <c r="C222" s="82">
        <v>1</v>
      </c>
      <c r="D222" s="84">
        <v>1.3204956789634599E-2</v>
      </c>
      <c r="E222" s="84">
        <v>-9.6158841677837989E-2</v>
      </c>
      <c r="F222" s="84">
        <v>0.10936379846747259</v>
      </c>
      <c r="G222" s="84">
        <v>0.29476875112312689</v>
      </c>
      <c r="H222" s="84">
        <v>3.6704208250449233E-2</v>
      </c>
      <c r="I222" s="84">
        <v>-0.16856138225492334</v>
      </c>
      <c r="J222" s="84">
        <v>-2.375630110075265E-2</v>
      </c>
      <c r="K222" s="84">
        <v>0.37282671276758561</v>
      </c>
      <c r="L222" s="84">
        <v>-0.83159498064008008</v>
      </c>
      <c r="M222" s="84">
        <v>0.63927729728440419</v>
      </c>
    </row>
    <row r="223" spans="2:13" x14ac:dyDescent="0.2">
      <c r="B223" s="77" t="s">
        <v>2457</v>
      </c>
      <c r="C223" s="82">
        <v>1</v>
      </c>
      <c r="D223" s="84">
        <v>-0.21527862703689199</v>
      </c>
      <c r="E223" s="84">
        <v>-0.31563041482825815</v>
      </c>
      <c r="F223" s="84">
        <v>0.10035178779136616</v>
      </c>
      <c r="G223" s="84">
        <v>0.27047863712444142</v>
      </c>
      <c r="H223" s="84">
        <v>5.233262126997254E-2</v>
      </c>
      <c r="I223" s="84">
        <v>-0.41886148602179224</v>
      </c>
      <c r="J223" s="84">
        <v>-0.21239934363472407</v>
      </c>
      <c r="K223" s="84">
        <v>0.37468821985589279</v>
      </c>
      <c r="L223" s="84">
        <v>-1.0547385535126041</v>
      </c>
      <c r="M223" s="84">
        <v>0.42347772385608795</v>
      </c>
    </row>
    <row r="224" spans="2:13" x14ac:dyDescent="0.2">
      <c r="B224" s="77" t="s">
        <v>2458</v>
      </c>
      <c r="C224" s="82">
        <v>1</v>
      </c>
      <c r="D224" s="84">
        <v>0.31756198710940697</v>
      </c>
      <c r="E224" s="84">
        <v>0.37332164919432331</v>
      </c>
      <c r="F224" s="84">
        <v>-5.5759662084916339E-2</v>
      </c>
      <c r="G224" s="84">
        <v>-0.15028927475216472</v>
      </c>
      <c r="H224" s="84">
        <v>3.8227223013272436E-2</v>
      </c>
      <c r="I224" s="84">
        <v>0.29791481719069679</v>
      </c>
      <c r="J224" s="84">
        <v>0.44872848119794984</v>
      </c>
      <c r="K224" s="84">
        <v>0.37297973058746486</v>
      </c>
      <c r="L224" s="84">
        <v>-0.3624163319664272</v>
      </c>
      <c r="M224" s="84">
        <v>1.1090596303550737</v>
      </c>
    </row>
    <row r="225" spans="2:13" x14ac:dyDescent="0.2">
      <c r="B225" s="77" t="s">
        <v>2459</v>
      </c>
      <c r="C225" s="82">
        <v>1</v>
      </c>
      <c r="D225" s="84">
        <v>-0.30528731157461397</v>
      </c>
      <c r="E225" s="84">
        <v>-0.46186007062617684</v>
      </c>
      <c r="F225" s="84">
        <v>0.15657275905156287</v>
      </c>
      <c r="G225" s="84">
        <v>0.42201128062736765</v>
      </c>
      <c r="H225" s="84">
        <v>6.2835688960480029E-2</v>
      </c>
      <c r="I225" s="84">
        <v>-0.58580944146145664</v>
      </c>
      <c r="J225" s="84">
        <v>-0.33791069979089705</v>
      </c>
      <c r="K225" s="84">
        <v>0.37629892725987091</v>
      </c>
      <c r="L225" s="84">
        <v>-1.2041454828094795</v>
      </c>
      <c r="M225" s="84">
        <v>0.28042534155712584</v>
      </c>
    </row>
    <row r="226" spans="2:13" x14ac:dyDescent="0.2">
      <c r="B226" s="77" t="s">
        <v>2460</v>
      </c>
      <c r="C226" s="82">
        <v>1</v>
      </c>
      <c r="D226" s="84">
        <v>-2.1200582488522</v>
      </c>
      <c r="E226" s="84">
        <v>-1.1990211838947005</v>
      </c>
      <c r="F226" s="84">
        <v>-0.92103706495749949</v>
      </c>
      <c r="G226" s="84">
        <v>-2.4824754551331805</v>
      </c>
      <c r="H226" s="84">
        <v>7.4637186729580252E-2</v>
      </c>
      <c r="I226" s="84">
        <v>-1.346250131155313</v>
      </c>
      <c r="J226" s="84">
        <v>-1.0517922366340879</v>
      </c>
      <c r="K226" s="84">
        <v>0.37844850177097766</v>
      </c>
      <c r="L226" s="84">
        <v>-1.9455468361807704</v>
      </c>
      <c r="M226" s="84">
        <v>-0.45249553160863054</v>
      </c>
    </row>
    <row r="227" spans="2:13" x14ac:dyDescent="0.2">
      <c r="B227" s="77" t="s">
        <v>2461</v>
      </c>
      <c r="C227" s="82">
        <v>1</v>
      </c>
      <c r="D227" s="84">
        <v>-0.97689057312531402</v>
      </c>
      <c r="E227" s="84">
        <v>-0.22036081134094981</v>
      </c>
      <c r="F227" s="84">
        <v>-0.75652976178436426</v>
      </c>
      <c r="G227" s="84">
        <v>-2.0390781610880104</v>
      </c>
      <c r="H227" s="84">
        <v>4.2486985623595049E-2</v>
      </c>
      <c r="I227" s="84">
        <v>-0.30417043010783146</v>
      </c>
      <c r="J227" s="84">
        <v>-0.13655119257406817</v>
      </c>
      <c r="K227" s="84">
        <v>0.37344036042877182</v>
      </c>
      <c r="L227" s="84">
        <v>-0.95700742865994903</v>
      </c>
      <c r="M227" s="84">
        <v>0.51628580597804929</v>
      </c>
    </row>
    <row r="228" spans="2:13" x14ac:dyDescent="0.2">
      <c r="B228" s="77" t="s">
        <v>2462</v>
      </c>
      <c r="C228" s="82">
        <v>1</v>
      </c>
      <c r="D228" s="84">
        <v>-0.66878392220772498</v>
      </c>
      <c r="E228" s="84">
        <v>-0.66352479016772647</v>
      </c>
      <c r="F228" s="84">
        <v>-5.2591320399985042E-3</v>
      </c>
      <c r="G228" s="84">
        <v>-1.4174962877528953E-2</v>
      </c>
      <c r="H228" s="84">
        <v>6.6785435132550267E-2</v>
      </c>
      <c r="I228" s="84">
        <v>-0.79526541086572478</v>
      </c>
      <c r="J228" s="84">
        <v>-0.53178416946972817</v>
      </c>
      <c r="K228" s="84">
        <v>0.37697858453184779</v>
      </c>
      <c r="L228" s="84">
        <v>-1.4071508909412049</v>
      </c>
      <c r="M228" s="84">
        <v>8.0101310605752096E-2</v>
      </c>
    </row>
    <row r="229" spans="2:13" x14ac:dyDescent="0.2">
      <c r="B229" s="77" t="s">
        <v>2463</v>
      </c>
      <c r="C229" s="82">
        <v>1</v>
      </c>
      <c r="D229" s="84">
        <v>8.6796188854719694E-2</v>
      </c>
      <c r="E229" s="84">
        <v>8.6611748692892732E-2</v>
      </c>
      <c r="F229" s="84">
        <v>1.8444016182696255E-4</v>
      </c>
      <c r="G229" s="84">
        <v>4.9712242003784534E-4</v>
      </c>
      <c r="H229" s="84">
        <v>3.7212602513538071E-2</v>
      </c>
      <c r="I229" s="84">
        <v>1.320635209419585E-2</v>
      </c>
      <c r="J229" s="84">
        <v>0.16001714529158961</v>
      </c>
      <c r="K229" s="84">
        <v>0.37287710661238244</v>
      </c>
      <c r="L229" s="84">
        <v>-0.64892379691961266</v>
      </c>
      <c r="M229" s="84">
        <v>0.82214729430539801</v>
      </c>
    </row>
    <row r="230" spans="2:13" x14ac:dyDescent="0.2">
      <c r="B230" s="77" t="s">
        <v>2464</v>
      </c>
      <c r="C230" s="82">
        <v>1</v>
      </c>
      <c r="D230" s="84">
        <v>1.5398907214486901</v>
      </c>
      <c r="E230" s="84">
        <v>1.6092041484811335</v>
      </c>
      <c r="F230" s="84">
        <v>-6.9313427032443364E-2</v>
      </c>
      <c r="G230" s="84">
        <v>-0.18682080001541015</v>
      </c>
      <c r="H230" s="84">
        <v>6.885380610159926E-2</v>
      </c>
      <c r="I230" s="84">
        <v>1.4733834693878365</v>
      </c>
      <c r="J230" s="84">
        <v>1.7450248275744304</v>
      </c>
      <c r="K230" s="84">
        <v>0.3773505074389964</v>
      </c>
      <c r="L230" s="84">
        <v>0.86484439441120908</v>
      </c>
      <c r="M230" s="84">
        <v>2.3535639025510577</v>
      </c>
    </row>
    <row r="231" spans="2:13" x14ac:dyDescent="0.2">
      <c r="B231" s="77" t="s">
        <v>2465</v>
      </c>
      <c r="C231" s="82">
        <v>1</v>
      </c>
      <c r="D231" s="84">
        <v>-6.6418110301427802E-2</v>
      </c>
      <c r="E231" s="84">
        <v>0.34138504010890525</v>
      </c>
      <c r="F231" s="84">
        <v>-0.40780315041033305</v>
      </c>
      <c r="G231" s="84">
        <v>-1.0991537148033788</v>
      </c>
      <c r="H231" s="84">
        <v>5.4466491723893347E-2</v>
      </c>
      <c r="I231" s="84">
        <v>0.23394470655853081</v>
      </c>
      <c r="J231" s="84">
        <v>0.44882537365927966</v>
      </c>
      <c r="K231" s="84">
        <v>0.37499221001308863</v>
      </c>
      <c r="L231" s="84">
        <v>-0.39832274806362011</v>
      </c>
      <c r="M231" s="84">
        <v>1.0810928282814305</v>
      </c>
    </row>
    <row r="232" spans="2:13" x14ac:dyDescent="0.2">
      <c r="B232" s="77" t="s">
        <v>2466</v>
      </c>
      <c r="C232" s="82">
        <v>1</v>
      </c>
      <c r="D232" s="84">
        <v>0.87867307734466005</v>
      </c>
      <c r="E232" s="84">
        <v>1.1730333399242183</v>
      </c>
      <c r="F232" s="84">
        <v>-0.29436026257955827</v>
      </c>
      <c r="G232" s="84">
        <v>-0.79339057527943346</v>
      </c>
      <c r="H232" s="84">
        <v>9.0983423975288885E-2</v>
      </c>
      <c r="I232" s="84">
        <v>0.99355988551092533</v>
      </c>
      <c r="J232" s="84">
        <v>1.3525067943375113</v>
      </c>
      <c r="K232" s="84">
        <v>0.38200856310828768</v>
      </c>
      <c r="L232" s="84">
        <v>0.41948512816287764</v>
      </c>
      <c r="M232" s="84">
        <v>1.9265815516855591</v>
      </c>
    </row>
    <row r="233" spans="2:13" x14ac:dyDescent="0.2">
      <c r="B233" s="77" t="s">
        <v>2467</v>
      </c>
      <c r="C233" s="82">
        <v>1</v>
      </c>
      <c r="D233" s="84">
        <v>-1.49859297355003E-2</v>
      </c>
      <c r="E233" s="84">
        <v>2.9878336735454675E-2</v>
      </c>
      <c r="F233" s="84">
        <v>-4.4864266470954976E-2</v>
      </c>
      <c r="G233" s="84">
        <v>-0.12092286463177193</v>
      </c>
      <c r="H233" s="84">
        <v>4.718431940456138E-2</v>
      </c>
      <c r="I233" s="84">
        <v>-6.3197219532649757E-2</v>
      </c>
      <c r="J233" s="84">
        <v>0.12295389300355911</v>
      </c>
      <c r="K233" s="84">
        <v>0.37400390218213381</v>
      </c>
      <c r="L233" s="84">
        <v>-0.70787992027309343</v>
      </c>
      <c r="M233" s="84">
        <v>0.76763659374400284</v>
      </c>
    </row>
    <row r="234" spans="2:13" x14ac:dyDescent="0.2">
      <c r="B234" s="77" t="s">
        <v>2468</v>
      </c>
      <c r="C234" s="82">
        <v>1</v>
      </c>
      <c r="D234" s="84">
        <v>0.20014607082951999</v>
      </c>
      <c r="E234" s="84">
        <v>0.156084100609613</v>
      </c>
      <c r="F234" s="84">
        <v>4.4061970219906987E-2</v>
      </c>
      <c r="G234" s="84">
        <v>0.11876043184079202</v>
      </c>
      <c r="H234" s="84">
        <v>4.6429016174063441E-2</v>
      </c>
      <c r="I234" s="84">
        <v>6.4498451777216886E-2</v>
      </c>
      <c r="J234" s="84">
        <v>0.24766974944200912</v>
      </c>
      <c r="K234" s="84">
        <v>0.37390936387403145</v>
      </c>
      <c r="L234" s="84">
        <v>-0.5814876705975861</v>
      </c>
      <c r="M234" s="84">
        <v>0.89365587181681205</v>
      </c>
    </row>
    <row r="235" spans="2:13" x14ac:dyDescent="0.2">
      <c r="B235" s="77" t="s">
        <v>2469</v>
      </c>
      <c r="C235" s="82">
        <v>1</v>
      </c>
      <c r="D235" s="84">
        <v>-0.99419993553641495</v>
      </c>
      <c r="E235" s="84">
        <v>-0.98747164194406567</v>
      </c>
      <c r="F235" s="84">
        <v>-6.728293592349277E-3</v>
      </c>
      <c r="G235" s="84">
        <v>-1.8134800795131596E-2</v>
      </c>
      <c r="H235" s="84">
        <v>5.3678876646846591E-2</v>
      </c>
      <c r="I235" s="84">
        <v>-1.0933583298692329</v>
      </c>
      <c r="J235" s="84">
        <v>-0.88158495401889836</v>
      </c>
      <c r="K235" s="84">
        <v>0.37487862122006749</v>
      </c>
      <c r="L235" s="84">
        <v>-1.7269553654224366</v>
      </c>
      <c r="M235" s="84">
        <v>-0.24798791846569479</v>
      </c>
    </row>
    <row r="236" spans="2:13" x14ac:dyDescent="0.2">
      <c r="B236" s="77" t="s">
        <v>2470</v>
      </c>
      <c r="C236" s="82">
        <v>1</v>
      </c>
      <c r="D236" s="84">
        <v>-0.60993209000998305</v>
      </c>
      <c r="E236" s="84">
        <v>-0.6100003761463022</v>
      </c>
      <c r="F236" s="84">
        <v>6.8286136319151147E-5</v>
      </c>
      <c r="G236" s="84">
        <v>1.8405193861117136E-4</v>
      </c>
      <c r="H236" s="84">
        <v>3.8145698664244845E-2</v>
      </c>
      <c r="I236" s="84">
        <v>-0.68524639362021011</v>
      </c>
      <c r="J236" s="84">
        <v>-0.53475435867239429</v>
      </c>
      <c r="K236" s="84">
        <v>0.37297138385722678</v>
      </c>
      <c r="L236" s="84">
        <v>-1.3457218925880585</v>
      </c>
      <c r="M236" s="84">
        <v>0.12572114029545411</v>
      </c>
    </row>
    <row r="237" spans="2:13" x14ac:dyDescent="0.2">
      <c r="B237" s="77" t="s">
        <v>2471</v>
      </c>
      <c r="C237" s="82">
        <v>1</v>
      </c>
      <c r="D237" s="84">
        <v>0.31838343835162097</v>
      </c>
      <c r="E237" s="84">
        <v>0.2730516184685326</v>
      </c>
      <c r="F237" s="84">
        <v>4.5331819883088376E-2</v>
      </c>
      <c r="G237" s="84">
        <v>0.12218306350296339</v>
      </c>
      <c r="H237" s="84">
        <v>5.0890393777715065E-2</v>
      </c>
      <c r="I237" s="84">
        <v>0.17266547812916783</v>
      </c>
      <c r="J237" s="84">
        <v>0.37343775880789737</v>
      </c>
      <c r="K237" s="84">
        <v>0.37448950723437141</v>
      </c>
      <c r="L237" s="84">
        <v>-0.46566454067644542</v>
      </c>
      <c r="M237" s="84">
        <v>1.0117677776135106</v>
      </c>
    </row>
    <row r="238" spans="2:13" x14ac:dyDescent="0.2">
      <c r="B238" s="77" t="s">
        <v>2472</v>
      </c>
      <c r="C238" s="82">
        <v>1</v>
      </c>
      <c r="D238" s="84">
        <v>1.4152633120887701</v>
      </c>
      <c r="E238" s="84">
        <v>1.0132466101902728</v>
      </c>
      <c r="F238" s="84">
        <v>0.40201670189849725</v>
      </c>
      <c r="G238" s="84">
        <v>1.0835574734038134</v>
      </c>
      <c r="H238" s="84">
        <v>4.7268171549976139E-2</v>
      </c>
      <c r="I238" s="84">
        <v>0.92000564759275127</v>
      </c>
      <c r="J238" s="84">
        <v>1.1064875727877943</v>
      </c>
      <c r="K238" s="84">
        <v>0.37401449021591315</v>
      </c>
      <c r="L238" s="84">
        <v>0.27546746727839422</v>
      </c>
      <c r="M238" s="84">
        <v>1.7510257531021516</v>
      </c>
    </row>
    <row r="239" spans="2:13" x14ac:dyDescent="0.2">
      <c r="B239" s="77" t="s">
        <v>2473</v>
      </c>
      <c r="C239" s="82">
        <v>1</v>
      </c>
      <c r="D239" s="84">
        <v>1.2906359027288501</v>
      </c>
      <c r="E239" s="84">
        <v>1.2348761703774747</v>
      </c>
      <c r="F239" s="84">
        <v>5.5759732351375435E-2</v>
      </c>
      <c r="G239" s="84">
        <v>0.15028946414167646</v>
      </c>
      <c r="H239" s="84">
        <v>0.10105306880670163</v>
      </c>
      <c r="I239" s="84">
        <v>1.0355393841214555</v>
      </c>
      <c r="J239" s="84">
        <v>1.4342129566334938</v>
      </c>
      <c r="K239" s="84">
        <v>0.38453124913983705</v>
      </c>
      <c r="L239" s="84">
        <v>0.47635172056418629</v>
      </c>
      <c r="M239" s="84">
        <v>1.993400620190763</v>
      </c>
    </row>
    <row r="240" spans="2:13" x14ac:dyDescent="0.2">
      <c r="B240" s="77" t="s">
        <v>2474</v>
      </c>
      <c r="C240" s="82">
        <v>1</v>
      </c>
      <c r="D240" s="84">
        <v>-0.12165814100663599</v>
      </c>
      <c r="E240" s="84">
        <v>-0.16299675921715792</v>
      </c>
      <c r="F240" s="84">
        <v>4.1338618210521927E-2</v>
      </c>
      <c r="G240" s="84">
        <v>0.11142016859167075</v>
      </c>
      <c r="H240" s="84">
        <v>3.6182418631662411E-2</v>
      </c>
      <c r="I240" s="84">
        <v>-0.23437002015989911</v>
      </c>
      <c r="J240" s="84">
        <v>-9.1623498274416751E-2</v>
      </c>
      <c r="K240" s="84">
        <v>0.37277570503967705</v>
      </c>
      <c r="L240" s="84">
        <v>-0.89833228058633163</v>
      </c>
      <c r="M240" s="84">
        <v>0.57233876215201573</v>
      </c>
    </row>
    <row r="241" spans="2:13" x14ac:dyDescent="0.2">
      <c r="B241" s="77" t="s">
        <v>2475</v>
      </c>
      <c r="C241" s="82">
        <v>1</v>
      </c>
      <c r="D241" s="84">
        <v>-0.29490169412795397</v>
      </c>
      <c r="E241" s="84">
        <v>-0.17645151659218783</v>
      </c>
      <c r="F241" s="84">
        <v>-0.11845017753576614</v>
      </c>
      <c r="G241" s="84">
        <v>-0.31925931059275642</v>
      </c>
      <c r="H241" s="84">
        <v>4.1184889874982235E-2</v>
      </c>
      <c r="I241" s="84">
        <v>-0.25769262769283924</v>
      </c>
      <c r="J241" s="84">
        <v>-9.5210405491536421E-2</v>
      </c>
      <c r="K241" s="84">
        <v>0.37329446018365431</v>
      </c>
      <c r="L241" s="84">
        <v>-0.91281033180562876</v>
      </c>
      <c r="M241" s="84">
        <v>0.5599072986212531</v>
      </c>
    </row>
    <row r="242" spans="2:13" x14ac:dyDescent="0.2">
      <c r="B242" s="77" t="s">
        <v>2476</v>
      </c>
      <c r="C242" s="82">
        <v>1</v>
      </c>
      <c r="D242" s="84">
        <v>-0.96650495567865402</v>
      </c>
      <c r="E242" s="84">
        <v>-0.99189586828009935</v>
      </c>
      <c r="F242" s="84">
        <v>2.5390912601445326E-2</v>
      </c>
      <c r="G242" s="84">
        <v>6.8436244006562716E-2</v>
      </c>
      <c r="H242" s="84">
        <v>6.4362040243981913E-2</v>
      </c>
      <c r="I242" s="84">
        <v>-1.1188561121461924</v>
      </c>
      <c r="J242" s="84">
        <v>-0.86493562441400629</v>
      </c>
      <c r="K242" s="84">
        <v>0.37655680988950313</v>
      </c>
      <c r="L242" s="84">
        <v>-1.7346899784695999</v>
      </c>
      <c r="M242" s="84">
        <v>-0.24910175809059887</v>
      </c>
    </row>
    <row r="243" spans="2:13" x14ac:dyDescent="0.2">
      <c r="B243" s="77" t="s">
        <v>2477</v>
      </c>
      <c r="C243" s="82">
        <v>1</v>
      </c>
      <c r="D243" s="84">
        <v>-0.132733165124648</v>
      </c>
      <c r="E243" s="84">
        <v>-0.26317256164159952</v>
      </c>
      <c r="F243" s="84">
        <v>0.13043939651695152</v>
      </c>
      <c r="G243" s="84">
        <v>0.3515739078868218</v>
      </c>
      <c r="H243" s="84">
        <v>3.4437224722369882E-2</v>
      </c>
      <c r="I243" s="84">
        <v>-0.33110326166679555</v>
      </c>
      <c r="J243" s="84">
        <v>-0.1952418616164035</v>
      </c>
      <c r="K243" s="84">
        <v>0.37261036123056274</v>
      </c>
      <c r="L243" s="84">
        <v>-0.99818192662655469</v>
      </c>
      <c r="M243" s="84">
        <v>0.47183680334335565</v>
      </c>
    </row>
    <row r="244" spans="2:13" x14ac:dyDescent="0.2">
      <c r="B244" s="77" t="s">
        <v>2478</v>
      </c>
      <c r="C244" s="82">
        <v>1</v>
      </c>
      <c r="D244" s="84">
        <v>0.31784973522500298</v>
      </c>
      <c r="E244" s="84">
        <v>0.43443464364912648</v>
      </c>
      <c r="F244" s="84">
        <v>-0.1165849084241235</v>
      </c>
      <c r="G244" s="84">
        <v>-0.31423184214110988</v>
      </c>
      <c r="H244" s="84">
        <v>8.1875758454353825E-2</v>
      </c>
      <c r="I244" s="84">
        <v>0.27292692542451569</v>
      </c>
      <c r="J244" s="84">
        <v>0.59594236187373728</v>
      </c>
      <c r="K244" s="84">
        <v>0.37994236230284606</v>
      </c>
      <c r="L244" s="84">
        <v>-0.3150377905709682</v>
      </c>
      <c r="M244" s="84">
        <v>1.1839070778692211</v>
      </c>
    </row>
    <row r="245" spans="2:13" x14ac:dyDescent="0.2">
      <c r="B245" s="77" t="s">
        <v>2479</v>
      </c>
      <c r="C245" s="82">
        <v>1</v>
      </c>
      <c r="D245" s="84">
        <v>-8.1482427397476104E-2</v>
      </c>
      <c r="E245" s="84">
        <v>1.0443599146480187E-3</v>
      </c>
      <c r="F245" s="84">
        <v>-8.2526787312124122E-2</v>
      </c>
      <c r="G245" s="84">
        <v>-0.22243483100519751</v>
      </c>
      <c r="H245" s="84">
        <v>3.8608546528886241E-2</v>
      </c>
      <c r="I245" s="84">
        <v>-7.5114668979423288E-2</v>
      </c>
      <c r="J245" s="84">
        <v>7.7203388808719325E-2</v>
      </c>
      <c r="K245" s="84">
        <v>0.37301900583598235</v>
      </c>
      <c r="L245" s="84">
        <v>-0.73477109540805852</v>
      </c>
      <c r="M245" s="84">
        <v>0.73685981523735455</v>
      </c>
    </row>
    <row r="246" spans="2:13" x14ac:dyDescent="0.2">
      <c r="B246" s="77" t="s">
        <v>2480</v>
      </c>
      <c r="C246" s="82">
        <v>1</v>
      </c>
      <c r="D246" s="84">
        <v>-0.118346197534729</v>
      </c>
      <c r="E246" s="84">
        <v>-4.9583634280583877E-2</v>
      </c>
      <c r="F246" s="84">
        <v>-6.876256325414512E-2</v>
      </c>
      <c r="G246" s="84">
        <v>-0.18533605432951267</v>
      </c>
      <c r="H246" s="84">
        <v>3.8658658664358053E-2</v>
      </c>
      <c r="I246" s="84">
        <v>-0.12584151412649006</v>
      </c>
      <c r="J246" s="84">
        <v>2.6674245565322302E-2</v>
      </c>
      <c r="K246" s="84">
        <v>0.37302419591699248</v>
      </c>
      <c r="L246" s="84">
        <v>-0.78540932753155113</v>
      </c>
      <c r="M246" s="84">
        <v>0.68624205897038337</v>
      </c>
    </row>
    <row r="247" spans="2:13" x14ac:dyDescent="0.2">
      <c r="B247" s="77" t="s">
        <v>2481</v>
      </c>
      <c r="C247" s="82">
        <v>1</v>
      </c>
      <c r="D247" s="84">
        <v>0.28194279335841899</v>
      </c>
      <c r="E247" s="84">
        <v>0.33379738654127195</v>
      </c>
      <c r="F247" s="84">
        <v>-5.1854593182852959E-2</v>
      </c>
      <c r="G247" s="84">
        <v>-0.13976392450426395</v>
      </c>
      <c r="H247" s="84">
        <v>6.793698445028537E-2</v>
      </c>
      <c r="I247" s="84">
        <v>0.19978522532576884</v>
      </c>
      <c r="J247" s="84">
        <v>0.46780954775677508</v>
      </c>
      <c r="K247" s="84">
        <v>0.37718429541271964</v>
      </c>
      <c r="L247" s="84">
        <v>-0.41023449850353172</v>
      </c>
      <c r="M247" s="84">
        <v>1.0778292715860756</v>
      </c>
    </row>
    <row r="248" spans="2:13" x14ac:dyDescent="0.2">
      <c r="B248" s="77" t="s">
        <v>2482</v>
      </c>
      <c r="C248" s="82">
        <v>1</v>
      </c>
      <c r="D248" s="84">
        <v>0.87251132421282296</v>
      </c>
      <c r="E248" s="84">
        <v>0.90361551353749514</v>
      </c>
      <c r="F248" s="84">
        <v>-3.1104189324672182E-2</v>
      </c>
      <c r="G248" s="84">
        <v>-8.3835265146335047E-2</v>
      </c>
      <c r="H248" s="84">
        <v>3.9337111871055132E-2</v>
      </c>
      <c r="I248" s="84">
        <v>0.82601932023465896</v>
      </c>
      <c r="J248" s="84">
        <v>0.98121170684033132</v>
      </c>
      <c r="K248" s="84">
        <v>0.37309511819393637</v>
      </c>
      <c r="L248" s="84">
        <v>0.16764991935202977</v>
      </c>
      <c r="M248" s="84">
        <v>1.6395811077229605</v>
      </c>
    </row>
    <row r="249" spans="2:13" x14ac:dyDescent="0.2">
      <c r="B249" s="77" t="s">
        <v>2483</v>
      </c>
      <c r="C249" s="82">
        <v>1</v>
      </c>
      <c r="D249" s="84">
        <v>-0.19450739214357099</v>
      </c>
      <c r="E249" s="84">
        <v>0.2914493943556179</v>
      </c>
      <c r="F249" s="84">
        <v>-0.48595678649918889</v>
      </c>
      <c r="G249" s="84">
        <v>-1.3098015711184208</v>
      </c>
      <c r="H249" s="84">
        <v>4.7225460531867158E-2</v>
      </c>
      <c r="I249" s="84">
        <v>0.19829268330224148</v>
      </c>
      <c r="J249" s="84">
        <v>0.38460610540899431</v>
      </c>
      <c r="K249" s="84">
        <v>0.37400909477209021</v>
      </c>
      <c r="L249" s="84">
        <v>-0.44631910553032605</v>
      </c>
      <c r="M249" s="84">
        <v>1.0292178942415617</v>
      </c>
    </row>
    <row r="250" spans="2:13" x14ac:dyDescent="0.2">
      <c r="B250" s="77" t="s">
        <v>2484</v>
      </c>
      <c r="C250" s="82">
        <v>1</v>
      </c>
      <c r="D250" s="84">
        <v>-9.5275535110111206E-2</v>
      </c>
      <c r="E250" s="84">
        <v>-0.18468965228576323</v>
      </c>
      <c r="F250" s="84">
        <v>8.9414117175652022E-2</v>
      </c>
      <c r="G250" s="84">
        <v>0.24099828299657064</v>
      </c>
      <c r="H250" s="84">
        <v>3.7448766535720546E-2</v>
      </c>
      <c r="I250" s="84">
        <v>-0.25856090487247763</v>
      </c>
      <c r="J250" s="84">
        <v>-0.11081839969904882</v>
      </c>
      <c r="K250" s="84">
        <v>0.37290074948280588</v>
      </c>
      <c r="L250" s="84">
        <v>-0.92027183570812165</v>
      </c>
      <c r="M250" s="84">
        <v>0.55089253113659509</v>
      </c>
    </row>
    <row r="251" spans="2:13" x14ac:dyDescent="0.2">
      <c r="B251" s="77" t="s">
        <v>2485</v>
      </c>
      <c r="C251" s="82">
        <v>1</v>
      </c>
      <c r="D251" s="84">
        <v>0.394010929833845</v>
      </c>
      <c r="E251" s="84">
        <v>1.5486797354053172E-2</v>
      </c>
      <c r="F251" s="84">
        <v>0.37852413247979183</v>
      </c>
      <c r="G251" s="84">
        <v>1.0202378425454834</v>
      </c>
      <c r="H251" s="84">
        <v>3.9985959114287192E-2</v>
      </c>
      <c r="I251" s="84">
        <v>-6.3389308827869986E-2</v>
      </c>
      <c r="J251" s="84">
        <v>9.4362903535976331E-2</v>
      </c>
      <c r="K251" s="84">
        <v>0.3731640869323854</v>
      </c>
      <c r="L251" s="84">
        <v>-0.72061484422548849</v>
      </c>
      <c r="M251" s="84">
        <v>0.75158843893359473</v>
      </c>
    </row>
    <row r="252" spans="2:13" x14ac:dyDescent="0.2">
      <c r="B252" s="77" t="s">
        <v>2486</v>
      </c>
      <c r="C252" s="82">
        <v>1</v>
      </c>
      <c r="D252" s="84">
        <v>-0.88688188858759098</v>
      </c>
      <c r="E252" s="84">
        <v>-0.92949214425942972</v>
      </c>
      <c r="F252" s="84">
        <v>4.2610255671838737E-2</v>
      </c>
      <c r="G252" s="84">
        <v>0.11484761891441377</v>
      </c>
      <c r="H252" s="84">
        <v>4.5777695134180237E-2</v>
      </c>
      <c r="I252" s="84">
        <v>-1.0197930004136382</v>
      </c>
      <c r="J252" s="84">
        <v>-0.83919128810522126</v>
      </c>
      <c r="K252" s="84">
        <v>0.37382904678688278</v>
      </c>
      <c r="L252" s="84">
        <v>-1.6669054823757516</v>
      </c>
      <c r="M252" s="84">
        <v>-0.19207880614310779</v>
      </c>
    </row>
    <row r="253" spans="2:13" x14ac:dyDescent="0.2">
      <c r="B253" s="77" t="s">
        <v>2487</v>
      </c>
      <c r="C253" s="82">
        <v>1</v>
      </c>
      <c r="D253" s="84">
        <v>-0.68263141213660505</v>
      </c>
      <c r="E253" s="84">
        <v>-0.69802646574000293</v>
      </c>
      <c r="F253" s="84">
        <v>1.5395053603397879E-2</v>
      </c>
      <c r="G253" s="84">
        <v>4.1494359081692758E-2</v>
      </c>
      <c r="H253" s="84">
        <v>5.0865212343949216E-2</v>
      </c>
      <c r="I253" s="84">
        <v>-0.79836293330703645</v>
      </c>
      <c r="J253" s="84">
        <v>-0.59768999817296942</v>
      </c>
      <c r="K253" s="84">
        <v>0.37448608609210904</v>
      </c>
      <c r="L253" s="84">
        <v>-1.4367358763565892</v>
      </c>
      <c r="M253" s="84">
        <v>4.0682944876583416E-2</v>
      </c>
    </row>
    <row r="254" spans="2:13" x14ac:dyDescent="0.2">
      <c r="B254" s="77" t="s">
        <v>2488</v>
      </c>
      <c r="C254" s="82">
        <v>1</v>
      </c>
      <c r="D254" s="84">
        <v>-0.68965461556696295</v>
      </c>
      <c r="E254" s="84">
        <v>-0.59186022262270643</v>
      </c>
      <c r="F254" s="84">
        <v>-9.7794392944256514E-2</v>
      </c>
      <c r="G254" s="84">
        <v>-0.26358567898130009</v>
      </c>
      <c r="H254" s="84">
        <v>3.6352767878382299E-2</v>
      </c>
      <c r="I254" s="84">
        <v>-0.6635695136512556</v>
      </c>
      <c r="J254" s="84">
        <v>-0.52015093159415726</v>
      </c>
      <c r="K254" s="84">
        <v>0.37279227806140375</v>
      </c>
      <c r="L254" s="84">
        <v>-1.327228435852984</v>
      </c>
      <c r="M254" s="84">
        <v>0.14350799060757113</v>
      </c>
    </row>
    <row r="255" spans="2:13" x14ac:dyDescent="0.2">
      <c r="B255" s="77" t="s">
        <v>2489</v>
      </c>
      <c r="C255" s="82">
        <v>1</v>
      </c>
      <c r="D255" s="84">
        <v>-0.55800400277668205</v>
      </c>
      <c r="E255" s="84">
        <v>-0.55097638874481891</v>
      </c>
      <c r="F255" s="84">
        <v>-7.0276140318631386E-3</v>
      </c>
      <c r="G255" s="84">
        <v>-1.8941560558211407E-2</v>
      </c>
      <c r="H255" s="84">
        <v>3.4343133269326219E-2</v>
      </c>
      <c r="I255" s="84">
        <v>-0.61872148443275565</v>
      </c>
      <c r="J255" s="84">
        <v>-0.48323129305688217</v>
      </c>
      <c r="K255" s="84">
        <v>0.37260167693201024</v>
      </c>
      <c r="L255" s="84">
        <v>-1.2859686231251839</v>
      </c>
      <c r="M255" s="84">
        <v>0.18401584563554618</v>
      </c>
    </row>
    <row r="256" spans="2:13" x14ac:dyDescent="0.2">
      <c r="B256" s="77" t="s">
        <v>2490</v>
      </c>
      <c r="C256" s="82">
        <v>1</v>
      </c>
      <c r="D256" s="84">
        <v>-1.0011236805008501</v>
      </c>
      <c r="E256" s="84">
        <v>-0.9010374939823127</v>
      </c>
      <c r="F256" s="84">
        <v>-0.1000861865185374</v>
      </c>
      <c r="G256" s="84">
        <v>-0.26976276078706518</v>
      </c>
      <c r="H256" s="84">
        <v>3.9158247192930894E-2</v>
      </c>
      <c r="I256" s="84">
        <v>-0.97828085970125633</v>
      </c>
      <c r="J256" s="84">
        <v>-0.82379412826336906</v>
      </c>
      <c r="K256" s="84">
        <v>0.37307630207909764</v>
      </c>
      <c r="L256" s="84">
        <v>-1.6369659715922396</v>
      </c>
      <c r="M256" s="84">
        <v>-0.16510901637238595</v>
      </c>
    </row>
    <row r="257" spans="2:13" x14ac:dyDescent="0.2">
      <c r="B257" s="77" t="s">
        <v>2491</v>
      </c>
      <c r="C257" s="82">
        <v>1</v>
      </c>
      <c r="D257" s="84">
        <v>0.55433026497208404</v>
      </c>
      <c r="E257" s="84">
        <v>0.57204123984601973</v>
      </c>
      <c r="F257" s="84">
        <v>-1.7710974873935692E-2</v>
      </c>
      <c r="G257" s="84">
        <v>-4.7736472378616661E-2</v>
      </c>
      <c r="H257" s="84">
        <v>4.0950336990158265E-2</v>
      </c>
      <c r="I257" s="84">
        <v>0.49126280661176069</v>
      </c>
      <c r="J257" s="84">
        <v>0.65281967308027877</v>
      </c>
      <c r="K257" s="84">
        <v>0.37326865519274316</v>
      </c>
      <c r="L257" s="84">
        <v>-0.16426667256933358</v>
      </c>
      <c r="M257" s="84">
        <v>1.308349152261373</v>
      </c>
    </row>
    <row r="258" spans="2:13" x14ac:dyDescent="0.2">
      <c r="B258" s="77" t="s">
        <v>2492</v>
      </c>
      <c r="C258" s="82">
        <v>1</v>
      </c>
      <c r="D258" s="84">
        <v>-6.4253313924567102E-4</v>
      </c>
      <c r="E258" s="84">
        <v>-0.24184425617095601</v>
      </c>
      <c r="F258" s="84">
        <v>0.24120172303171034</v>
      </c>
      <c r="G258" s="84">
        <v>0.65011211811511904</v>
      </c>
      <c r="H258" s="84">
        <v>3.4704147764556832E-2</v>
      </c>
      <c r="I258" s="84">
        <v>-0.31030148727566831</v>
      </c>
      <c r="J258" s="84">
        <v>-0.17338702506624371</v>
      </c>
      <c r="K258" s="84">
        <v>0.37263512545364752</v>
      </c>
      <c r="L258" s="84">
        <v>-0.97690247094050608</v>
      </c>
      <c r="M258" s="84">
        <v>0.49321395859859402</v>
      </c>
    </row>
    <row r="259" spans="2:13" x14ac:dyDescent="0.2">
      <c r="B259" s="77" t="s">
        <v>2493</v>
      </c>
      <c r="C259" s="82">
        <v>1</v>
      </c>
      <c r="D259" s="84">
        <v>-0.30528731157461397</v>
      </c>
      <c r="E259" s="84">
        <v>0.42587610420399707</v>
      </c>
      <c r="F259" s="84">
        <v>-0.7311634157786111</v>
      </c>
      <c r="G259" s="84">
        <v>-1.9707081315402812</v>
      </c>
      <c r="H259" s="84">
        <v>6.7954229506321573E-2</v>
      </c>
      <c r="I259" s="84">
        <v>0.29182992547581815</v>
      </c>
      <c r="J259" s="84">
        <v>0.55992228293217594</v>
      </c>
      <c r="K259" s="84">
        <v>0.37718740190731354</v>
      </c>
      <c r="L259" s="84">
        <v>-0.3181619086967557</v>
      </c>
      <c r="M259" s="84">
        <v>1.1699141171047498</v>
      </c>
    </row>
    <row r="260" spans="2:13" x14ac:dyDescent="0.2">
      <c r="B260" s="77" t="s">
        <v>2494</v>
      </c>
      <c r="C260" s="82">
        <v>1</v>
      </c>
      <c r="D260" s="84">
        <v>-1.10281505859061E-2</v>
      </c>
      <c r="E260" s="84">
        <v>-3.2267992836974339E-2</v>
      </c>
      <c r="F260" s="84">
        <v>2.1239842251068237E-2</v>
      </c>
      <c r="G260" s="84">
        <v>5.724784491882598E-2</v>
      </c>
      <c r="H260" s="84">
        <v>3.7151751914941869E-2</v>
      </c>
      <c r="I260" s="84">
        <v>-0.10555335584432007</v>
      </c>
      <c r="J260" s="84">
        <v>4.1017370170371402E-2</v>
      </c>
      <c r="K260" s="84">
        <v>0.37287103872537597</v>
      </c>
      <c r="L260" s="84">
        <v>-0.76779156896543022</v>
      </c>
      <c r="M260" s="84">
        <v>0.70325558329148152</v>
      </c>
    </row>
    <row r="261" spans="2:13" x14ac:dyDescent="0.2">
      <c r="B261" s="77" t="s">
        <v>2495</v>
      </c>
      <c r="C261" s="82">
        <v>1</v>
      </c>
      <c r="D261" s="84">
        <v>-0.38144850618345699</v>
      </c>
      <c r="E261" s="84">
        <v>-3.0962693495785489E-2</v>
      </c>
      <c r="F261" s="84">
        <v>-0.35048581268767148</v>
      </c>
      <c r="G261" s="84">
        <v>-0.94466602971043157</v>
      </c>
      <c r="H261" s="84">
        <v>3.6866069233426051E-2</v>
      </c>
      <c r="I261" s="84">
        <v>-0.10368452025138913</v>
      </c>
      <c r="J261" s="84">
        <v>4.175913325981815E-2</v>
      </c>
      <c r="K261" s="84">
        <v>0.37284268252242153</v>
      </c>
      <c r="L261" s="84">
        <v>-0.76643033431783147</v>
      </c>
      <c r="M261" s="84">
        <v>0.70450494732626046</v>
      </c>
    </row>
    <row r="262" spans="2:13" x14ac:dyDescent="0.2">
      <c r="B262" s="77" t="s">
        <v>2496</v>
      </c>
      <c r="C262" s="82">
        <v>1</v>
      </c>
      <c r="D262" s="84">
        <v>-0.862186895241977</v>
      </c>
      <c r="E262" s="84">
        <v>-0.87204730039751066</v>
      </c>
      <c r="F262" s="84">
        <v>9.860405155533658E-3</v>
      </c>
      <c r="G262" s="84">
        <v>2.6576795557527868E-2</v>
      </c>
      <c r="H262" s="84">
        <v>7.4793110376978333E-2</v>
      </c>
      <c r="I262" s="84">
        <v>-1.019583821877696</v>
      </c>
      <c r="J262" s="84">
        <v>-0.7245107789173254</v>
      </c>
      <c r="K262" s="84">
        <v>0.37847928372587886</v>
      </c>
      <c r="L262" s="84">
        <v>-1.6186336730163438</v>
      </c>
      <c r="M262" s="84">
        <v>-0.12546092777867757</v>
      </c>
    </row>
    <row r="263" spans="2:13" x14ac:dyDescent="0.2">
      <c r="B263" s="77" t="s">
        <v>2497</v>
      </c>
      <c r="C263" s="82">
        <v>1</v>
      </c>
      <c r="D263" s="84">
        <v>0.83366873507579797</v>
      </c>
      <c r="E263" s="84">
        <v>0.42530881539336429</v>
      </c>
      <c r="F263" s="84">
        <v>0.40835991968243368</v>
      </c>
      <c r="G263" s="84">
        <v>1.1006543775939972</v>
      </c>
      <c r="H263" s="84">
        <v>3.8099845755884987E-2</v>
      </c>
      <c r="I263" s="84">
        <v>0.35015324714084944</v>
      </c>
      <c r="J263" s="84">
        <v>0.50046438364587909</v>
      </c>
      <c r="K263" s="84">
        <v>0.37296669703394919</v>
      </c>
      <c r="L263" s="84">
        <v>-0.31040345584385809</v>
      </c>
      <c r="M263" s="84">
        <v>1.1610210866305866</v>
      </c>
    </row>
    <row r="264" spans="2:13" x14ac:dyDescent="0.2">
      <c r="B264" s="77" t="s">
        <v>2498</v>
      </c>
      <c r="C264" s="82">
        <v>1</v>
      </c>
      <c r="D264" s="84">
        <v>-0.46978990877008098</v>
      </c>
      <c r="E264" s="84">
        <v>-0.54748316712070766</v>
      </c>
      <c r="F264" s="84">
        <v>7.7693258350626682E-2</v>
      </c>
      <c r="G264" s="84">
        <v>0.20940699807086663</v>
      </c>
      <c r="H264" s="84">
        <v>3.4621526217735302E-2</v>
      </c>
      <c r="I264" s="84">
        <v>-0.6157774193687322</v>
      </c>
      <c r="J264" s="84">
        <v>-0.47918891487268311</v>
      </c>
      <c r="K264" s="84">
        <v>0.37262743984768054</v>
      </c>
      <c r="L264" s="84">
        <v>-1.2825262213017474</v>
      </c>
      <c r="M264" s="84">
        <v>0.187559887060332</v>
      </c>
    </row>
    <row r="265" spans="2:13" x14ac:dyDescent="0.2">
      <c r="B265" s="77" t="s">
        <v>2499</v>
      </c>
      <c r="C265" s="82">
        <v>1</v>
      </c>
      <c r="D265" s="84">
        <v>0.60518515124927197</v>
      </c>
      <c r="E265" s="84">
        <v>0.54527823344988258</v>
      </c>
      <c r="F265" s="84">
        <v>5.9906917799389392E-2</v>
      </c>
      <c r="G265" s="84">
        <v>0.16146739223413084</v>
      </c>
      <c r="H265" s="84">
        <v>3.7218790924069461E-2</v>
      </c>
      <c r="I265" s="84">
        <v>0.471860629623024</v>
      </c>
      <c r="J265" s="84">
        <v>0.61869583727674116</v>
      </c>
      <c r="K265" s="84">
        <v>0.37287772425775323</v>
      </c>
      <c r="L265" s="84">
        <v>-0.19025853052684183</v>
      </c>
      <c r="M265" s="84">
        <v>1.280814997426607</v>
      </c>
    </row>
    <row r="266" spans="2:13" x14ac:dyDescent="0.2">
      <c r="B266" s="77" t="s">
        <v>2500</v>
      </c>
      <c r="C266" s="82">
        <v>1</v>
      </c>
      <c r="D266" s="84">
        <v>-0.59608460008110298</v>
      </c>
      <c r="E266" s="84">
        <v>-0.56918209765048755</v>
      </c>
      <c r="F266" s="84">
        <v>-2.6902502430615427E-2</v>
      </c>
      <c r="G266" s="84">
        <v>-7.2510439054638109E-2</v>
      </c>
      <c r="H266" s="84">
        <v>3.8689750838765524E-2</v>
      </c>
      <c r="I266" s="84">
        <v>-0.64550130976662845</v>
      </c>
      <c r="J266" s="84">
        <v>-0.49286288553434671</v>
      </c>
      <c r="K266" s="84">
        <v>0.37302741946103263</v>
      </c>
      <c r="L266" s="84">
        <v>-1.3050141496485657</v>
      </c>
      <c r="M266" s="84">
        <v>0.16664995434759056</v>
      </c>
    </row>
    <row r="267" spans="2:13" x14ac:dyDescent="0.2">
      <c r="B267" s="77" t="s">
        <v>2501</v>
      </c>
      <c r="C267" s="82">
        <v>1</v>
      </c>
      <c r="D267" s="84">
        <v>-0.56146587525890201</v>
      </c>
      <c r="E267" s="84">
        <v>-0.29265398945271526</v>
      </c>
      <c r="F267" s="84">
        <v>-0.26881188580618676</v>
      </c>
      <c r="G267" s="84">
        <v>-0.7245299173630052</v>
      </c>
      <c r="H267" s="84">
        <v>4.2385124929882188E-2</v>
      </c>
      <c r="I267" s="84">
        <v>-0.37626267831642524</v>
      </c>
      <c r="J267" s="84">
        <v>-0.20904530058900528</v>
      </c>
      <c r="K267" s="84">
        <v>0.37342878526582973</v>
      </c>
      <c r="L267" s="84">
        <v>-1.0292777736622551</v>
      </c>
      <c r="M267" s="84">
        <v>0.44396979475682452</v>
      </c>
    </row>
    <row r="268" spans="2:13" x14ac:dyDescent="0.2">
      <c r="B268" s="77" t="s">
        <v>2502</v>
      </c>
      <c r="C268" s="82">
        <v>1</v>
      </c>
      <c r="D268" s="84">
        <v>1.98993414413731</v>
      </c>
      <c r="E268" s="84">
        <v>1.9564235967132086</v>
      </c>
      <c r="F268" s="84">
        <v>3.3510547424101311E-2</v>
      </c>
      <c r="G268" s="84">
        <v>9.0321133245866311E-2</v>
      </c>
      <c r="H268" s="84">
        <v>0.10085674771836116</v>
      </c>
      <c r="I268" s="84">
        <v>1.7574740724699733</v>
      </c>
      <c r="J268" s="84">
        <v>2.155373120956444</v>
      </c>
      <c r="K268" s="84">
        <v>0.38447970350867233</v>
      </c>
      <c r="L268" s="84">
        <v>1.1980008255583048</v>
      </c>
      <c r="M268" s="84">
        <v>2.7148463678681125</v>
      </c>
    </row>
    <row r="269" spans="2:13" x14ac:dyDescent="0.2">
      <c r="B269" s="77" t="s">
        <v>2503</v>
      </c>
      <c r="C269" s="82">
        <v>1</v>
      </c>
      <c r="D269" s="84">
        <v>-0.95611933823199302</v>
      </c>
      <c r="E269" s="84">
        <v>-0.76184408672721393</v>
      </c>
      <c r="F269" s="84">
        <v>-0.19427525150477909</v>
      </c>
      <c r="G269" s="84">
        <v>-0.52363098267135877</v>
      </c>
      <c r="H269" s="84">
        <v>6.1948896721361571E-2</v>
      </c>
      <c r="I269" s="84">
        <v>-0.88404417555542492</v>
      </c>
      <c r="J269" s="84">
        <v>-0.63964399789900295</v>
      </c>
      <c r="K269" s="84">
        <v>0.37615186381936933</v>
      </c>
      <c r="L269" s="84">
        <v>-1.5038394022914678</v>
      </c>
      <c r="M269" s="84">
        <v>-1.9848771162960133E-2</v>
      </c>
    </row>
    <row r="270" spans="2:13" x14ac:dyDescent="0.2">
      <c r="B270" s="77" t="s">
        <v>2504</v>
      </c>
      <c r="C270" s="82">
        <v>1</v>
      </c>
      <c r="D270" s="84">
        <v>-0.86957252617649095</v>
      </c>
      <c r="E270" s="84">
        <v>-0.95988583930583304</v>
      </c>
      <c r="F270" s="84">
        <v>9.0313313129342099E-2</v>
      </c>
      <c r="G270" s="84">
        <v>0.24342189000362816</v>
      </c>
      <c r="H270" s="84">
        <v>5.8648140409041906E-2</v>
      </c>
      <c r="I270" s="84">
        <v>-1.0755748724750551</v>
      </c>
      <c r="J270" s="84">
        <v>-0.84419680613661097</v>
      </c>
      <c r="K270" s="84">
        <v>0.37562236784199915</v>
      </c>
      <c r="L270" s="84">
        <v>-1.7008366737107234</v>
      </c>
      <c r="M270" s="84">
        <v>-0.21893500490094275</v>
      </c>
    </row>
    <row r="271" spans="2:13" x14ac:dyDescent="0.2">
      <c r="B271" s="77" t="s">
        <v>2505</v>
      </c>
      <c r="C271" s="82">
        <v>1</v>
      </c>
      <c r="D271" s="84">
        <v>-0.89726750603425198</v>
      </c>
      <c r="E271" s="84">
        <v>-1.143428025010004</v>
      </c>
      <c r="F271" s="84">
        <v>0.24616051897575197</v>
      </c>
      <c r="G271" s="84">
        <v>0.66347758372606636</v>
      </c>
      <c r="H271" s="84">
        <v>7.6665801556470931E-2</v>
      </c>
      <c r="I271" s="84">
        <v>-1.2946586078955296</v>
      </c>
      <c r="J271" s="84">
        <v>-0.99219744212447825</v>
      </c>
      <c r="K271" s="84">
        <v>0.37885380290830872</v>
      </c>
      <c r="L271" s="84">
        <v>-1.8907531723251267</v>
      </c>
      <c r="M271" s="84">
        <v>-0.39610287769488128</v>
      </c>
    </row>
    <row r="272" spans="2:13" x14ac:dyDescent="0.2">
      <c r="B272" s="77" t="s">
        <v>2506</v>
      </c>
      <c r="C272" s="82">
        <v>1</v>
      </c>
      <c r="D272" s="84">
        <v>6.5822190601860495E-2</v>
      </c>
      <c r="E272" s="84">
        <v>4.7694596216373689E-2</v>
      </c>
      <c r="F272" s="84">
        <v>1.8127594385486806E-2</v>
      </c>
      <c r="G272" s="84">
        <v>4.8859388872322523E-2</v>
      </c>
      <c r="H272" s="84">
        <v>3.7994359388449091E-2</v>
      </c>
      <c r="I272" s="84">
        <v>-2.7252890146824998E-2</v>
      </c>
      <c r="J272" s="84">
        <v>0.12264208257957238</v>
      </c>
      <c r="K272" s="84">
        <v>0.37295593599664029</v>
      </c>
      <c r="L272" s="84">
        <v>-0.68799644785160707</v>
      </c>
      <c r="M272" s="84">
        <v>0.78338564028435453</v>
      </c>
    </row>
    <row r="273" spans="2:13" x14ac:dyDescent="0.2">
      <c r="B273" s="77" t="s">
        <v>2507</v>
      </c>
      <c r="C273" s="82">
        <v>1</v>
      </c>
      <c r="D273" s="84">
        <v>1.63682315095086</v>
      </c>
      <c r="E273" s="84">
        <v>1.9796709285156149</v>
      </c>
      <c r="F273" s="84">
        <v>-0.34284777756475493</v>
      </c>
      <c r="G273" s="84">
        <v>-0.92407919836617891</v>
      </c>
      <c r="H273" s="84">
        <v>9.514982218015916E-2</v>
      </c>
      <c r="I273" s="84">
        <v>1.7919788575058251</v>
      </c>
      <c r="J273" s="84">
        <v>2.1673629995254045</v>
      </c>
      <c r="K273" s="84">
        <v>0.38302225458934802</v>
      </c>
      <c r="L273" s="84">
        <v>1.2241231139270092</v>
      </c>
      <c r="M273" s="84">
        <v>2.7352187431042205</v>
      </c>
    </row>
    <row r="274" spans="2:13" x14ac:dyDescent="0.2">
      <c r="B274" s="77" t="s">
        <v>2508</v>
      </c>
      <c r="C274" s="82">
        <v>1</v>
      </c>
      <c r="D274" s="84">
        <v>-0.46107157327451898</v>
      </c>
      <c r="E274" s="84">
        <v>1.1048581107552642</v>
      </c>
      <c r="F274" s="84">
        <v>-1.5659296840297832</v>
      </c>
      <c r="G274" s="84">
        <v>-4.2206575098557773</v>
      </c>
      <c r="H274" s="84">
        <v>0.10670545671867983</v>
      </c>
      <c r="I274" s="84">
        <v>0.89437145191891454</v>
      </c>
      <c r="J274" s="84">
        <v>1.3153447695916138</v>
      </c>
      <c r="K274" s="84">
        <v>0.38605519468507804</v>
      </c>
      <c r="L274" s="84">
        <v>0.34332753345861755</v>
      </c>
      <c r="M274" s="84">
        <v>1.8663886880519107</v>
      </c>
    </row>
    <row r="275" spans="2:13" x14ac:dyDescent="0.2">
      <c r="B275" s="77" t="s">
        <v>2509</v>
      </c>
      <c r="C275" s="82">
        <v>1</v>
      </c>
      <c r="D275" s="84">
        <v>-0.96304308319643395</v>
      </c>
      <c r="E275" s="84">
        <v>-0.96326904262272539</v>
      </c>
      <c r="F275" s="84">
        <v>2.2595942629144439E-4</v>
      </c>
      <c r="G275" s="84">
        <v>6.0902948531215719E-4</v>
      </c>
      <c r="H275" s="84">
        <v>5.4767778067597354E-2</v>
      </c>
      <c r="I275" s="84">
        <v>-1.0713036921320902</v>
      </c>
      <c r="J275" s="84">
        <v>-0.85523439311336047</v>
      </c>
      <c r="K275" s="84">
        <v>0.37503608941574279</v>
      </c>
      <c r="L275" s="84">
        <v>-1.7030633870890002</v>
      </c>
      <c r="M275" s="84">
        <v>-0.2234746981564506</v>
      </c>
    </row>
    <row r="276" spans="2:13" x14ac:dyDescent="0.2">
      <c r="B276" s="77" t="s">
        <v>2510</v>
      </c>
      <c r="C276" s="82">
        <v>1</v>
      </c>
      <c r="D276" s="84">
        <v>1.86530673477738</v>
      </c>
      <c r="E276" s="84">
        <v>1.7646160386181544</v>
      </c>
      <c r="F276" s="84">
        <v>0.10069069615922555</v>
      </c>
      <c r="G276" s="84">
        <v>0.27139209841363393</v>
      </c>
      <c r="H276" s="84">
        <v>7.1427513306826243E-2</v>
      </c>
      <c r="I276" s="84">
        <v>1.6237184773567834</v>
      </c>
      <c r="J276" s="84">
        <v>1.9055135998795254</v>
      </c>
      <c r="K276" s="84">
        <v>0.37782859673003616</v>
      </c>
      <c r="L276" s="84">
        <v>1.0193132079653546</v>
      </c>
      <c r="M276" s="84">
        <v>2.5099188692709542</v>
      </c>
    </row>
    <row r="277" spans="2:13" x14ac:dyDescent="0.2">
      <c r="B277" s="77" t="s">
        <v>2511</v>
      </c>
      <c r="C277" s="82">
        <v>1</v>
      </c>
      <c r="D277" s="84">
        <v>-0.86957252617649095</v>
      </c>
      <c r="E277" s="84">
        <v>-0.85270751434299319</v>
      </c>
      <c r="F277" s="84">
        <v>-1.6865011833497756E-2</v>
      </c>
      <c r="G277" s="84">
        <v>-4.545634428851214E-2</v>
      </c>
      <c r="H277" s="84">
        <v>5.8345624630899588E-2</v>
      </c>
      <c r="I277" s="84">
        <v>-0.96779980637690166</v>
      </c>
      <c r="J277" s="84">
        <v>-0.73761522230908472</v>
      </c>
      <c r="K277" s="84">
        <v>0.37557525312959755</v>
      </c>
      <c r="L277" s="84">
        <v>-1.593565410498047</v>
      </c>
      <c r="M277" s="84">
        <v>-0.11184961818793948</v>
      </c>
    </row>
    <row r="278" spans="2:13" x14ac:dyDescent="0.2">
      <c r="B278" s="77" t="s">
        <v>2512</v>
      </c>
      <c r="C278" s="82">
        <v>1</v>
      </c>
      <c r="D278" s="84">
        <v>-0.81418256646096898</v>
      </c>
      <c r="E278" s="84">
        <v>-0.44316086698457524</v>
      </c>
      <c r="F278" s="84">
        <v>-0.37102169947639374</v>
      </c>
      <c r="G278" s="84">
        <v>-1.0000165002202683</v>
      </c>
      <c r="H278" s="84">
        <v>3.6780355174537011E-2</v>
      </c>
      <c r="I278" s="84">
        <v>-0.51571361460940468</v>
      </c>
      <c r="J278" s="84">
        <v>-0.3706081193597458</v>
      </c>
      <c r="K278" s="84">
        <v>0.37283421701415298</v>
      </c>
      <c r="L278" s="84">
        <v>-1.1786118087866686</v>
      </c>
      <c r="M278" s="84">
        <v>0.29229007481751812</v>
      </c>
    </row>
    <row r="279" spans="2:13" x14ac:dyDescent="0.2">
      <c r="B279" s="77" t="s">
        <v>2513</v>
      </c>
      <c r="C279" s="82">
        <v>1</v>
      </c>
      <c r="D279" s="84">
        <v>0.59826140628483104</v>
      </c>
      <c r="E279" s="84">
        <v>0.66212211118711928</v>
      </c>
      <c r="F279" s="84">
        <v>-6.3860704902288234E-2</v>
      </c>
      <c r="G279" s="84">
        <v>-0.17212405287375604</v>
      </c>
      <c r="H279" s="84">
        <v>4.7330588099179192E-2</v>
      </c>
      <c r="I279" s="84">
        <v>0.56875802601178538</v>
      </c>
      <c r="J279" s="84">
        <v>0.75548619636245318</v>
      </c>
      <c r="K279" s="84">
        <v>0.37402238358099055</v>
      </c>
      <c r="L279" s="84">
        <v>-7.5672602137868528E-2</v>
      </c>
      <c r="M279" s="84">
        <v>1.3999168245121072</v>
      </c>
    </row>
    <row r="280" spans="2:13" x14ac:dyDescent="0.2">
      <c r="B280" s="77" t="s">
        <v>2514</v>
      </c>
      <c r="C280" s="82">
        <v>1</v>
      </c>
      <c r="D280" s="84">
        <v>0.22091730572283999</v>
      </c>
      <c r="E280" s="84">
        <v>0.14157557613922597</v>
      </c>
      <c r="F280" s="84">
        <v>7.9341729583614018E-2</v>
      </c>
      <c r="G280" s="84">
        <v>0.21385013019885871</v>
      </c>
      <c r="H280" s="84">
        <v>3.8414193725148954E-2</v>
      </c>
      <c r="I280" s="84">
        <v>6.579992662941607E-2</v>
      </c>
      <c r="J280" s="84">
        <v>0.21735122564903586</v>
      </c>
      <c r="K280" s="84">
        <v>0.37299893985016191</v>
      </c>
      <c r="L280" s="84">
        <v>-0.5942002971185939</v>
      </c>
      <c r="M280" s="84">
        <v>0.8773514493970459</v>
      </c>
    </row>
    <row r="281" spans="2:13" x14ac:dyDescent="0.2">
      <c r="B281" s="77" t="s">
        <v>2515</v>
      </c>
      <c r="C281" s="82">
        <v>1</v>
      </c>
      <c r="D281" s="84">
        <v>-0.96304308319643395</v>
      </c>
      <c r="E281" s="84">
        <v>-0.95899758601216201</v>
      </c>
      <c r="F281" s="84">
        <v>-4.04549718427194E-3</v>
      </c>
      <c r="G281" s="84">
        <v>-1.0903847245527414E-2</v>
      </c>
      <c r="H281" s="84">
        <v>6.1708334850863952E-2</v>
      </c>
      <c r="I281" s="84">
        <v>-1.0807231436784104</v>
      </c>
      <c r="J281" s="84">
        <v>-0.83727202834591363</v>
      </c>
      <c r="K281" s="84">
        <v>0.37611232024470803</v>
      </c>
      <c r="L281" s="84">
        <v>-1.700914898115629</v>
      </c>
      <c r="M281" s="84">
        <v>-0.21708027390869511</v>
      </c>
    </row>
    <row r="282" spans="2:13" x14ac:dyDescent="0.2">
      <c r="B282" s="77" t="s">
        <v>2516</v>
      </c>
      <c r="C282" s="82">
        <v>1</v>
      </c>
      <c r="D282" s="84">
        <v>-1.1084417274496701</v>
      </c>
      <c r="E282" s="84">
        <v>-0.70176379582825721</v>
      </c>
      <c r="F282" s="84">
        <v>-0.40667793162141286</v>
      </c>
      <c r="G282" s="84">
        <v>-1.0961209074046039</v>
      </c>
      <c r="H282" s="84">
        <v>4.3173762455098567E-2</v>
      </c>
      <c r="I282" s="84">
        <v>-0.78692814719340232</v>
      </c>
      <c r="J282" s="84">
        <v>-0.6165994444631121</v>
      </c>
      <c r="K282" s="84">
        <v>0.37351911947626021</v>
      </c>
      <c r="L282" s="84">
        <v>-1.4385657728567665</v>
      </c>
      <c r="M282" s="84">
        <v>3.5038181200252039E-2</v>
      </c>
    </row>
    <row r="283" spans="2:13" x14ac:dyDescent="0.2">
      <c r="B283" s="77" t="s">
        <v>2517</v>
      </c>
      <c r="C283" s="82">
        <v>1</v>
      </c>
      <c r="D283" s="84">
        <v>-0.14373621819924901</v>
      </c>
      <c r="E283" s="84">
        <v>-0.16423141047951481</v>
      </c>
      <c r="F283" s="84">
        <v>2.0495192280265806E-2</v>
      </c>
      <c r="G283" s="84">
        <v>5.5240786413240241E-2</v>
      </c>
      <c r="H283" s="84">
        <v>3.7167681375919498E-2</v>
      </c>
      <c r="I283" s="84">
        <v>-0.23754819586319775</v>
      </c>
      <c r="J283" s="84">
        <v>-9.0914625095831883E-2</v>
      </c>
      <c r="K283" s="84">
        <v>0.37287262622597189</v>
      </c>
      <c r="L283" s="84">
        <v>-0.89975811810383421</v>
      </c>
      <c r="M283" s="84">
        <v>0.57129529714480454</v>
      </c>
    </row>
    <row r="284" spans="2:13" x14ac:dyDescent="0.2">
      <c r="B284" s="77" t="s">
        <v>2518</v>
      </c>
      <c r="C284" s="82">
        <v>1</v>
      </c>
      <c r="D284" s="84">
        <v>0.206135514514176</v>
      </c>
      <c r="E284" s="84">
        <v>0.38110770582561904</v>
      </c>
      <c r="F284" s="84">
        <v>-0.17497219131144304</v>
      </c>
      <c r="G284" s="84">
        <v>-0.47160335537806819</v>
      </c>
      <c r="H284" s="84">
        <v>4.4491880852069843E-2</v>
      </c>
      <c r="I284" s="84">
        <v>0.29334324059693762</v>
      </c>
      <c r="J284" s="84">
        <v>0.46887217105430046</v>
      </c>
      <c r="K284" s="84">
        <v>0.37367376990035872</v>
      </c>
      <c r="L284" s="84">
        <v>-0.35599933386844762</v>
      </c>
      <c r="M284" s="84">
        <v>1.1182147455196856</v>
      </c>
    </row>
    <row r="285" spans="2:13" x14ac:dyDescent="0.2">
      <c r="B285" s="77" t="s">
        <v>2519</v>
      </c>
      <c r="C285" s="82">
        <v>1</v>
      </c>
      <c r="D285" s="84">
        <v>0.90636805720241997</v>
      </c>
      <c r="E285" s="84">
        <v>0.67360632220116445</v>
      </c>
      <c r="F285" s="84">
        <v>0.23276173500125552</v>
      </c>
      <c r="G285" s="84">
        <v>0.62736377939523402</v>
      </c>
      <c r="H285" s="84">
        <v>3.7607151058041043E-2</v>
      </c>
      <c r="I285" s="84">
        <v>0.59942264108511512</v>
      </c>
      <c r="J285" s="84">
        <v>0.74779000331721379</v>
      </c>
      <c r="K285" s="84">
        <v>0.37291668863231875</v>
      </c>
      <c r="L285" s="84">
        <v>-6.2007302709088052E-2</v>
      </c>
      <c r="M285" s="84">
        <v>1.4092199471114171</v>
      </c>
    </row>
    <row r="286" spans="2:13" x14ac:dyDescent="0.2">
      <c r="B286" s="77" t="s">
        <v>2520</v>
      </c>
      <c r="C286" s="82">
        <v>1</v>
      </c>
      <c r="D286" s="84">
        <v>-0.94227184830311295</v>
      </c>
      <c r="E286" s="84">
        <v>-0.61191221724259892</v>
      </c>
      <c r="F286" s="84">
        <v>-0.33035963106051403</v>
      </c>
      <c r="G286" s="84">
        <v>-0.89041983941484748</v>
      </c>
      <c r="H286" s="84">
        <v>3.3904631564948162E-2</v>
      </c>
      <c r="I286" s="84">
        <v>-0.67879232662630273</v>
      </c>
      <c r="J286" s="84">
        <v>-0.54503210785889511</v>
      </c>
      <c r="K286" s="84">
        <v>0.37256151558010703</v>
      </c>
      <c r="L286" s="84">
        <v>-1.3468252295378298</v>
      </c>
      <c r="M286" s="84">
        <v>0.12300079505263195</v>
      </c>
    </row>
    <row r="287" spans="2:13" x14ac:dyDescent="0.2">
      <c r="B287" s="77" t="s">
        <v>2521</v>
      </c>
      <c r="C287" s="82">
        <v>1</v>
      </c>
      <c r="D287" s="84">
        <v>0.66274607390776796</v>
      </c>
      <c r="E287" s="84">
        <v>0.51873249208051964</v>
      </c>
      <c r="F287" s="84">
        <v>0.14401358182724833</v>
      </c>
      <c r="G287" s="84">
        <v>0.38816047224815525</v>
      </c>
      <c r="H287" s="84">
        <v>6.3068611997860666E-2</v>
      </c>
      <c r="I287" s="84">
        <v>0.39432365840789385</v>
      </c>
      <c r="J287" s="84">
        <v>0.64314132575314542</v>
      </c>
      <c r="K287" s="84">
        <v>0.37633789162018766</v>
      </c>
      <c r="L287" s="84">
        <v>-0.22362978100820419</v>
      </c>
      <c r="M287" s="84">
        <v>1.2610947651692435</v>
      </c>
    </row>
    <row r="288" spans="2:13" x14ac:dyDescent="0.2">
      <c r="B288" s="77" t="s">
        <v>2522</v>
      </c>
      <c r="C288" s="82">
        <v>1</v>
      </c>
      <c r="D288" s="84">
        <v>1.0586904464200999</v>
      </c>
      <c r="E288" s="84">
        <v>1.2121538448008602</v>
      </c>
      <c r="F288" s="84">
        <v>-0.15346339838076029</v>
      </c>
      <c r="G288" s="84">
        <v>-0.41363060645028654</v>
      </c>
      <c r="H288" s="84">
        <v>4.6150925673524475E-2</v>
      </c>
      <c r="I288" s="84">
        <v>1.1211167559213715</v>
      </c>
      <c r="J288" s="84">
        <v>1.3031909336803489</v>
      </c>
      <c r="K288" s="84">
        <v>0.3738749346911539</v>
      </c>
      <c r="L288" s="84">
        <v>0.47464998843038286</v>
      </c>
      <c r="M288" s="84">
        <v>1.9496577011713376</v>
      </c>
    </row>
    <row r="289" spans="2:13" x14ac:dyDescent="0.2">
      <c r="B289" s="77" t="s">
        <v>2523</v>
      </c>
      <c r="C289" s="82">
        <v>1</v>
      </c>
      <c r="D289" s="84">
        <v>-0.47838093568561901</v>
      </c>
      <c r="E289" s="84">
        <v>-0.20766077109411574</v>
      </c>
      <c r="F289" s="84">
        <v>-0.27072016459150328</v>
      </c>
      <c r="G289" s="84">
        <v>-0.72967330998675184</v>
      </c>
      <c r="H289" s="84">
        <v>4.0465677823346619E-2</v>
      </c>
      <c r="I289" s="84">
        <v>-0.28748316804088159</v>
      </c>
      <c r="J289" s="84">
        <v>-0.12783837414734991</v>
      </c>
      <c r="K289" s="84">
        <v>0.37321579539389049</v>
      </c>
      <c r="L289" s="84">
        <v>-0.94386441253037012</v>
      </c>
      <c r="M289" s="84">
        <v>0.52854287034213865</v>
      </c>
    </row>
    <row r="290" spans="2:13" x14ac:dyDescent="0.2">
      <c r="B290" s="77" t="s">
        <v>2524</v>
      </c>
      <c r="C290" s="82">
        <v>1</v>
      </c>
      <c r="D290" s="84">
        <v>0.425167782173826</v>
      </c>
      <c r="E290" s="84">
        <v>0.10266125353183375</v>
      </c>
      <c r="F290" s="84">
        <v>0.32250652864199225</v>
      </c>
      <c r="G290" s="84">
        <v>0.86925333619542833</v>
      </c>
      <c r="H290" s="84">
        <v>3.7922322014937324E-2</v>
      </c>
      <c r="I290" s="84">
        <v>2.7855867737135637E-2</v>
      </c>
      <c r="J290" s="84">
        <v>0.17746663932653187</v>
      </c>
      <c r="K290" s="84">
        <v>0.37294860417595888</v>
      </c>
      <c r="L290" s="84">
        <v>-0.63301532782275005</v>
      </c>
      <c r="M290" s="84">
        <v>0.83833783488641755</v>
      </c>
    </row>
    <row r="291" spans="2:13" x14ac:dyDescent="0.2">
      <c r="B291" s="77" t="s">
        <v>2525</v>
      </c>
      <c r="C291" s="82">
        <v>1</v>
      </c>
      <c r="D291" s="84">
        <v>-0.107960580088068</v>
      </c>
      <c r="E291" s="84">
        <v>-0.22108205134018571</v>
      </c>
      <c r="F291" s="84">
        <v>0.11312147125211772</v>
      </c>
      <c r="G291" s="84">
        <v>0.30489682393497836</v>
      </c>
      <c r="H291" s="84">
        <v>4.249082320609681E-2</v>
      </c>
      <c r="I291" s="84">
        <v>-0.30489924010342595</v>
      </c>
      <c r="J291" s="84">
        <v>-0.13726486257694548</v>
      </c>
      <c r="K291" s="84">
        <v>0.37344079705694072</v>
      </c>
      <c r="L291" s="84">
        <v>-0.95772952994976213</v>
      </c>
      <c r="M291" s="84">
        <v>0.51556542726939081</v>
      </c>
    </row>
    <row r="292" spans="2:13" x14ac:dyDescent="0.2">
      <c r="B292" s="77" t="s">
        <v>2526</v>
      </c>
      <c r="C292" s="82">
        <v>1</v>
      </c>
      <c r="D292" s="84">
        <v>-0.420488532671208</v>
      </c>
      <c r="E292" s="84">
        <v>-0.3755489124308663</v>
      </c>
      <c r="F292" s="84">
        <v>-4.4939620240341704E-2</v>
      </c>
      <c r="G292" s="84">
        <v>-0.12112596599443311</v>
      </c>
      <c r="H292" s="84">
        <v>4.2309634328660688E-2</v>
      </c>
      <c r="I292" s="84">
        <v>-0.45900868890608848</v>
      </c>
      <c r="J292" s="84">
        <v>-0.29208913595564412</v>
      </c>
      <c r="K292" s="84">
        <v>0.37342022442124961</v>
      </c>
      <c r="L292" s="84">
        <v>-1.1121558095605144</v>
      </c>
      <c r="M292" s="84">
        <v>0.36105798469878181</v>
      </c>
    </row>
    <row r="293" spans="2:13" x14ac:dyDescent="0.2">
      <c r="B293" s="77" t="s">
        <v>2527</v>
      </c>
      <c r="C293" s="82">
        <v>1</v>
      </c>
      <c r="D293" s="84">
        <v>0.63864628589948402</v>
      </c>
      <c r="E293" s="84">
        <v>0.77182309668148597</v>
      </c>
      <c r="F293" s="84">
        <v>-0.13317681078200194</v>
      </c>
      <c r="G293" s="84">
        <v>-0.35895207319858663</v>
      </c>
      <c r="H293" s="84">
        <v>4.1839189067172579E-2</v>
      </c>
      <c r="I293" s="84">
        <v>0.68929131821406098</v>
      </c>
      <c r="J293" s="84">
        <v>0.85435487514891095</v>
      </c>
      <c r="K293" s="84">
        <v>0.37336721413588264</v>
      </c>
      <c r="L293" s="84">
        <v>3.5320767379894424E-2</v>
      </c>
      <c r="M293" s="84">
        <v>1.5083254259830774</v>
      </c>
    </row>
    <row r="294" spans="2:13" x14ac:dyDescent="0.2">
      <c r="B294" s="77" t="s">
        <v>2528</v>
      </c>
      <c r="C294" s="82">
        <v>1</v>
      </c>
      <c r="D294" s="84">
        <v>0.190210833119172</v>
      </c>
      <c r="E294" s="84">
        <v>0.2412286992812836</v>
      </c>
      <c r="F294" s="84">
        <v>-5.1017866162111597E-2</v>
      </c>
      <c r="G294" s="84">
        <v>-0.13750869030070562</v>
      </c>
      <c r="H294" s="84">
        <v>3.7906798426487587E-2</v>
      </c>
      <c r="I294" s="84">
        <v>0.1664539352407714</v>
      </c>
      <c r="J294" s="84">
        <v>0.3160034633217958</v>
      </c>
      <c r="K294" s="84">
        <v>0.37294702601943053</v>
      </c>
      <c r="L294" s="84">
        <v>-0.49444476900949835</v>
      </c>
      <c r="M294" s="84">
        <v>0.97690216757206549</v>
      </c>
    </row>
    <row r="295" spans="2:13" x14ac:dyDescent="0.2">
      <c r="B295" s="77" t="s">
        <v>2529</v>
      </c>
      <c r="C295" s="82">
        <v>1</v>
      </c>
      <c r="D295" s="84">
        <v>1.44988203691097</v>
      </c>
      <c r="E295" s="84">
        <v>0.66500697331668301</v>
      </c>
      <c r="F295" s="84">
        <v>0.78487506359428694</v>
      </c>
      <c r="G295" s="84">
        <v>2.1154773839734888</v>
      </c>
      <c r="H295" s="84">
        <v>3.8361179076476709E-2</v>
      </c>
      <c r="I295" s="84">
        <v>0.58933590024196414</v>
      </c>
      <c r="J295" s="84">
        <v>0.74067804639140189</v>
      </c>
      <c r="K295" s="84">
        <v>0.37299348373655128</v>
      </c>
      <c r="L295" s="84">
        <v>-7.0758137238277508E-2</v>
      </c>
      <c r="M295" s="84">
        <v>1.4007720838716435</v>
      </c>
    </row>
    <row r="296" spans="2:13" x14ac:dyDescent="0.2">
      <c r="B296" s="77" t="s">
        <v>2530</v>
      </c>
      <c r="C296" s="82">
        <v>1</v>
      </c>
      <c r="D296" s="84">
        <v>-0.12526994249916901</v>
      </c>
      <c r="E296" s="84">
        <v>-0.85551361376542923</v>
      </c>
      <c r="F296" s="84">
        <v>0.73024367126626022</v>
      </c>
      <c r="G296" s="84">
        <v>1.9682291399081586</v>
      </c>
      <c r="H296" s="84">
        <v>5.3805192706468281E-2</v>
      </c>
      <c r="I296" s="84">
        <v>-0.9616494721282175</v>
      </c>
      <c r="J296" s="84">
        <v>-0.74937775540264095</v>
      </c>
      <c r="K296" s="84">
        <v>0.37489672926283529</v>
      </c>
      <c r="L296" s="84">
        <v>-1.5950330570798561</v>
      </c>
      <c r="M296" s="84">
        <v>-0.11599417045100235</v>
      </c>
    </row>
    <row r="297" spans="2:13" x14ac:dyDescent="0.2">
      <c r="B297" s="77" t="s">
        <v>2531</v>
      </c>
      <c r="C297" s="82">
        <v>1</v>
      </c>
      <c r="D297" s="84">
        <v>-0.80379694901430898</v>
      </c>
      <c r="E297" s="84">
        <v>-0.77947034711750485</v>
      </c>
      <c r="F297" s="84">
        <v>-2.4326601896804134E-2</v>
      </c>
      <c r="G297" s="84">
        <v>-6.5567602448658446E-2</v>
      </c>
      <c r="H297" s="84">
        <v>5.1213399833372641E-2</v>
      </c>
      <c r="I297" s="84">
        <v>-0.88049364761277915</v>
      </c>
      <c r="J297" s="84">
        <v>-0.67844704662223054</v>
      </c>
      <c r="K297" s="84">
        <v>0.37453353811412449</v>
      </c>
      <c r="L297" s="84">
        <v>-1.5182733613592121</v>
      </c>
      <c r="M297" s="84">
        <v>-4.0667332875797491E-2</v>
      </c>
    </row>
    <row r="298" spans="2:13" x14ac:dyDescent="0.2">
      <c r="B298" s="77" t="s">
        <v>2532</v>
      </c>
      <c r="C298" s="82">
        <v>1</v>
      </c>
      <c r="D298" s="84">
        <v>-1.02881866035861</v>
      </c>
      <c r="E298" s="84">
        <v>-0.90486587085899606</v>
      </c>
      <c r="F298" s="84">
        <v>-0.12395278949961397</v>
      </c>
      <c r="G298" s="84">
        <v>-0.33409052603358641</v>
      </c>
      <c r="H298" s="84">
        <v>5.1154438945696303E-2</v>
      </c>
      <c r="I298" s="84">
        <v>-1.0057728653973808</v>
      </c>
      <c r="J298" s="84">
        <v>-0.80395887632061147</v>
      </c>
      <c r="K298" s="84">
        <v>0.37452548040639422</v>
      </c>
      <c r="L298" s="84">
        <v>-1.6436529905060859</v>
      </c>
      <c r="M298" s="84">
        <v>-0.16607875121190629</v>
      </c>
    </row>
    <row r="299" spans="2:13" x14ac:dyDescent="0.2">
      <c r="B299" s="77" t="s">
        <v>2533</v>
      </c>
      <c r="C299" s="82">
        <v>1</v>
      </c>
      <c r="D299" s="84">
        <v>-0.92842435837423298</v>
      </c>
      <c r="E299" s="84">
        <v>-1.3346125054747777</v>
      </c>
      <c r="F299" s="84">
        <v>0.40618814710054474</v>
      </c>
      <c r="G299" s="84">
        <v>1.0948007889233617</v>
      </c>
      <c r="H299" s="84">
        <v>0.29959209400037606</v>
      </c>
      <c r="I299" s="84">
        <v>-1.9255863958370827</v>
      </c>
      <c r="J299" s="84">
        <v>-0.74363861511247276</v>
      </c>
      <c r="K299" s="84">
        <v>0.47687312949811045</v>
      </c>
      <c r="L299" s="84">
        <v>-2.2752900940776057</v>
      </c>
      <c r="M299" s="84">
        <v>-0.39393491687194959</v>
      </c>
    </row>
    <row r="300" spans="2:13" x14ac:dyDescent="0.2">
      <c r="B300" s="77" t="s">
        <v>2534</v>
      </c>
      <c r="C300" s="82">
        <v>1</v>
      </c>
      <c r="D300" s="84">
        <v>-0.63762706986774398</v>
      </c>
      <c r="E300" s="84">
        <v>-0.28369825324444242</v>
      </c>
      <c r="F300" s="84">
        <v>-0.35392881662330156</v>
      </c>
      <c r="G300" s="84">
        <v>-0.95394597412018556</v>
      </c>
      <c r="H300" s="84">
        <v>4.3073038611637943E-2</v>
      </c>
      <c r="I300" s="84">
        <v>-0.36866391725162911</v>
      </c>
      <c r="J300" s="84">
        <v>-0.19873258923725573</v>
      </c>
      <c r="K300" s="84">
        <v>0.37350749056080668</v>
      </c>
      <c r="L300" s="84">
        <v>-1.0204772911315527</v>
      </c>
      <c r="M300" s="84">
        <v>0.45308078464266799</v>
      </c>
    </row>
    <row r="301" spans="2:13" x14ac:dyDescent="0.2">
      <c r="B301" s="77" t="s">
        <v>2535</v>
      </c>
      <c r="C301" s="82">
        <v>1</v>
      </c>
      <c r="D301" s="84">
        <v>-0.20835488207245101</v>
      </c>
      <c r="E301" s="84">
        <v>-6.0351475218131154E-2</v>
      </c>
      <c r="F301" s="84">
        <v>-0.14800340685431984</v>
      </c>
      <c r="G301" s="84">
        <v>-0.3989142660712498</v>
      </c>
      <c r="H301" s="84">
        <v>4.054062662389684E-2</v>
      </c>
      <c r="I301" s="84">
        <v>-0.14032171580004676</v>
      </c>
      <c r="J301" s="84">
        <v>1.9618765363784457E-2</v>
      </c>
      <c r="K301" s="84">
        <v>0.37322392910536922</v>
      </c>
      <c r="L301" s="84">
        <v>-0.79657116117362325</v>
      </c>
      <c r="M301" s="84">
        <v>0.67586821073736103</v>
      </c>
    </row>
    <row r="302" spans="2:13" x14ac:dyDescent="0.2">
      <c r="B302" s="77" t="s">
        <v>2536</v>
      </c>
      <c r="C302" s="82">
        <v>1</v>
      </c>
      <c r="D302" s="84">
        <v>-0.31913480150349499</v>
      </c>
      <c r="E302" s="84">
        <v>7.8843156573473655E-2</v>
      </c>
      <c r="F302" s="84">
        <v>-0.39797795807696867</v>
      </c>
      <c r="G302" s="84">
        <v>-1.0726718285280796</v>
      </c>
      <c r="H302" s="84">
        <v>4.7880756913601018E-2</v>
      </c>
      <c r="I302" s="84">
        <v>-1.5606188897862791E-2</v>
      </c>
      <c r="J302" s="84">
        <v>0.17329250204481011</v>
      </c>
      <c r="K302" s="84">
        <v>0.37409240266598681</v>
      </c>
      <c r="L302" s="84">
        <v>-0.65908967605402091</v>
      </c>
      <c r="M302" s="84">
        <v>0.81677598920096817</v>
      </c>
    </row>
    <row r="303" spans="2:13" x14ac:dyDescent="0.2">
      <c r="B303" s="77" t="s">
        <v>2537</v>
      </c>
      <c r="C303" s="82">
        <v>1</v>
      </c>
      <c r="D303" s="84">
        <v>0.24732497137123599</v>
      </c>
      <c r="E303" s="84">
        <v>0.18367964411825877</v>
      </c>
      <c r="F303" s="84">
        <v>6.3645327252977224E-2</v>
      </c>
      <c r="G303" s="84">
        <v>0.17154354450081283</v>
      </c>
      <c r="H303" s="84">
        <v>3.7463687361536227E-2</v>
      </c>
      <c r="I303" s="84">
        <v>0.10977895878396424</v>
      </c>
      <c r="J303" s="84">
        <v>0.25758032945255327</v>
      </c>
      <c r="K303" s="84">
        <v>0.37290224821059254</v>
      </c>
      <c r="L303" s="84">
        <v>-0.55190549568715652</v>
      </c>
      <c r="M303" s="84">
        <v>0.91926478392367406</v>
      </c>
    </row>
    <row r="304" spans="2:13" x14ac:dyDescent="0.2">
      <c r="B304" s="77" t="s">
        <v>2538</v>
      </c>
      <c r="C304" s="82">
        <v>1</v>
      </c>
      <c r="D304" s="84">
        <v>-0.85572503624761098</v>
      </c>
      <c r="E304" s="84">
        <v>-0.2898419053598576</v>
      </c>
      <c r="F304" s="84">
        <v>-0.56588313088775344</v>
      </c>
      <c r="G304" s="84">
        <v>-1.5252274163011972</v>
      </c>
      <c r="H304" s="84">
        <v>3.9230897661961861E-2</v>
      </c>
      <c r="I304" s="84">
        <v>-0.36722858103650596</v>
      </c>
      <c r="J304" s="84">
        <v>-0.21245522968320923</v>
      </c>
      <c r="K304" s="84">
        <v>0.37308393449886684</v>
      </c>
      <c r="L304" s="84">
        <v>-1.0257854386434626</v>
      </c>
      <c r="M304" s="84">
        <v>0.44610162792374747</v>
      </c>
    </row>
    <row r="305" spans="2:13" x14ac:dyDescent="0.2">
      <c r="B305" s="77" t="s">
        <v>2539</v>
      </c>
      <c r="C305" s="82">
        <v>1</v>
      </c>
      <c r="D305" s="84">
        <v>1.2629409228710899</v>
      </c>
      <c r="E305" s="84">
        <v>0.81278212866489974</v>
      </c>
      <c r="F305" s="84">
        <v>0.4501587942061902</v>
      </c>
      <c r="G305" s="84">
        <v>1.2133150771524948</v>
      </c>
      <c r="H305" s="84">
        <v>4.3259791978994454E-2</v>
      </c>
      <c r="I305" s="84">
        <v>0.7274480758842603</v>
      </c>
      <c r="J305" s="84">
        <v>0.89811618144553917</v>
      </c>
      <c r="K305" s="84">
        <v>0.37352907310122102</v>
      </c>
      <c r="L305" s="84">
        <v>7.5960517164773589E-2</v>
      </c>
      <c r="M305" s="84">
        <v>1.549603740165026</v>
      </c>
    </row>
    <row r="306" spans="2:13" x14ac:dyDescent="0.2">
      <c r="B306" s="77" t="s">
        <v>2540</v>
      </c>
      <c r="C306" s="82">
        <v>1</v>
      </c>
      <c r="D306" s="84">
        <v>1.42911080201765</v>
      </c>
      <c r="E306" s="84">
        <v>1.3935389938823284</v>
      </c>
      <c r="F306" s="84">
        <v>3.557180813532157E-2</v>
      </c>
      <c r="G306" s="84">
        <v>9.5876858761072117E-2</v>
      </c>
      <c r="H306" s="84">
        <v>7.7835675516165895E-2</v>
      </c>
      <c r="I306" s="84">
        <v>1.2400007233807415</v>
      </c>
      <c r="J306" s="84">
        <v>1.5470772643839152</v>
      </c>
      <c r="K306" s="84">
        <v>0.3790922727158248</v>
      </c>
      <c r="L306" s="84">
        <v>0.64574344219838564</v>
      </c>
      <c r="M306" s="84">
        <v>2.1413345455662709</v>
      </c>
    </row>
    <row r="307" spans="2:13" ht="17" thickBot="1" x14ac:dyDescent="0.25">
      <c r="B307" s="80" t="s">
        <v>2541</v>
      </c>
      <c r="C307" s="83">
        <v>1</v>
      </c>
      <c r="D307" s="85">
        <v>1.49142450669761</v>
      </c>
      <c r="E307" s="85">
        <v>1.0103304894153071</v>
      </c>
      <c r="F307" s="85">
        <v>0.48109401728230283</v>
      </c>
      <c r="G307" s="85">
        <v>1.2966949267886902</v>
      </c>
      <c r="H307" s="85">
        <v>5.7573380457651667E-2</v>
      </c>
      <c r="I307" s="85">
        <v>0.89676152243741081</v>
      </c>
      <c r="J307" s="85">
        <v>1.1238994563932034</v>
      </c>
      <c r="K307" s="85">
        <v>0.3754560599951916</v>
      </c>
      <c r="L307" s="85">
        <v>0.269707713050645</v>
      </c>
      <c r="M307" s="85">
        <v>1.7509532657799691</v>
      </c>
    </row>
    <row r="325" spans="6:6" x14ac:dyDescent="0.2">
      <c r="F325" t="s">
        <v>2336</v>
      </c>
    </row>
    <row r="343" spans="6:6" x14ac:dyDescent="0.2">
      <c r="F34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DD142419">
              <controlPr defaultSize="0" autoFill="0" autoPict="0" macro="[0]!GoToResultsNew112120231539520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EC4E-54F4-5744-A995-EB2D3E1DCC22}">
  <sheetPr codeName="XLSTAT_20231121_165535_1">
    <tabColor rgb="FF007800"/>
  </sheetPr>
  <dimension ref="B1:M59"/>
  <sheetViews>
    <sheetView topLeftCell="A9" zoomScaleNormal="100" workbookViewId="0">
      <selection activeCell="G28" sqref="G28"/>
    </sheetView>
  </sheetViews>
  <sheetFormatPr baseColWidth="10" defaultRowHeight="16" x14ac:dyDescent="0.2"/>
  <cols>
    <col min="1" max="1" width="5.83203125" customWidth="1"/>
    <col min="2" max="2" width="10.83203125" customWidth="1"/>
  </cols>
  <sheetData>
    <row r="1" spans="2:13" x14ac:dyDescent="0.2">
      <c r="B1" s="119" t="s">
        <v>2286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75"/>
    </row>
    <row r="2" spans="2:13" x14ac:dyDescent="0.2"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75"/>
    </row>
    <row r="3" spans="2:13" x14ac:dyDescent="0.2">
      <c r="B3" t="s">
        <v>2579</v>
      </c>
    </row>
    <row r="4" spans="2:13" x14ac:dyDescent="0.2">
      <c r="B4" t="s">
        <v>2565</v>
      </c>
    </row>
    <row r="5" spans="2:13" x14ac:dyDescent="0.2">
      <c r="B5" t="s">
        <v>2566</v>
      </c>
    </row>
    <row r="6" spans="2:13" x14ac:dyDescent="0.2">
      <c r="B6" t="s">
        <v>2567</v>
      </c>
    </row>
    <row r="7" spans="2:13" ht="38" customHeight="1" x14ac:dyDescent="0.2"/>
    <row r="8" spans="2:13" ht="21" customHeight="1" x14ac:dyDescent="0.2">
      <c r="B8" s="40"/>
    </row>
    <row r="11" spans="2:13" x14ac:dyDescent="0.2">
      <c r="B11" t="s">
        <v>2289</v>
      </c>
    </row>
    <row r="12" spans="2:13" ht="17" thickBot="1" x14ac:dyDescent="0.25"/>
    <row r="13" spans="2:13" ht="32" customHeight="1" x14ac:dyDescent="0.2">
      <c r="B13" s="78" t="s">
        <v>2290</v>
      </c>
      <c r="C13" s="79" t="s">
        <v>2281</v>
      </c>
      <c r="D13" s="79" t="s">
        <v>2291</v>
      </c>
      <c r="E13" s="79" t="s">
        <v>2292</v>
      </c>
      <c r="F13" s="79" t="s">
        <v>2293</v>
      </c>
      <c r="G13" s="79" t="s">
        <v>2294</v>
      </c>
      <c r="H13" s="79" t="s">
        <v>2276</v>
      </c>
      <c r="I13" s="79" t="s">
        <v>2295</v>
      </c>
    </row>
    <row r="14" spans="2:13" x14ac:dyDescent="0.2">
      <c r="B14" s="86" t="s">
        <v>2282</v>
      </c>
      <c r="C14" s="101">
        <v>195</v>
      </c>
      <c r="D14" s="101">
        <v>0</v>
      </c>
      <c r="E14" s="101">
        <v>195</v>
      </c>
      <c r="F14" s="87">
        <v>-1.5660000000000001</v>
      </c>
      <c r="G14" s="87">
        <v>1.04</v>
      </c>
      <c r="H14" s="87">
        <v>-5.1282051282048637E-6</v>
      </c>
      <c r="I14" s="87">
        <v>0.36620337565989203</v>
      </c>
    </row>
    <row r="15" spans="2:13" x14ac:dyDescent="0.2">
      <c r="B15" s="108" t="s">
        <v>16</v>
      </c>
      <c r="C15" s="110">
        <v>195</v>
      </c>
      <c r="D15" s="110">
        <v>0</v>
      </c>
      <c r="E15" s="110">
        <v>195</v>
      </c>
      <c r="F15" s="112">
        <v>-0.21997388979424401</v>
      </c>
      <c r="G15" s="112">
        <v>9.6951749096701008</v>
      </c>
      <c r="H15" s="112">
        <v>1.5655879370690684E-16</v>
      </c>
      <c r="I15" s="112">
        <v>0.99999999999999956</v>
      </c>
    </row>
    <row r="16" spans="2:13" x14ac:dyDescent="0.2">
      <c r="B16" s="108" t="s">
        <v>27</v>
      </c>
      <c r="C16" s="110">
        <v>195</v>
      </c>
      <c r="D16" s="110">
        <v>0</v>
      </c>
      <c r="E16" s="110">
        <v>195</v>
      </c>
      <c r="F16" s="112">
        <v>-0.26751204737205098</v>
      </c>
      <c r="G16" s="112">
        <v>9.3083890054766094</v>
      </c>
      <c r="H16" s="112">
        <v>2.082752373344654E-16</v>
      </c>
      <c r="I16" s="112">
        <v>0.99999999999999956</v>
      </c>
    </row>
    <row r="17" spans="2:9" x14ac:dyDescent="0.2">
      <c r="B17" s="108" t="s">
        <v>19</v>
      </c>
      <c r="C17" s="110">
        <v>195</v>
      </c>
      <c r="D17" s="110">
        <v>0</v>
      </c>
      <c r="E17" s="110">
        <v>195</v>
      </c>
      <c r="F17" s="112">
        <v>-1.7984258832911</v>
      </c>
      <c r="G17" s="112">
        <v>3.2525486130242398</v>
      </c>
      <c r="H17" s="112">
        <v>-5.7506083228631155E-16</v>
      </c>
      <c r="I17" s="112">
        <v>0.99999999999999833</v>
      </c>
    </row>
    <row r="18" spans="2:9" x14ac:dyDescent="0.2">
      <c r="B18" s="108" t="s">
        <v>2554</v>
      </c>
      <c r="C18" s="110">
        <v>195</v>
      </c>
      <c r="D18" s="110">
        <v>0</v>
      </c>
      <c r="E18" s="110">
        <v>195</v>
      </c>
      <c r="F18" s="112">
        <v>-2.1268386998326752</v>
      </c>
      <c r="G18" s="112">
        <v>1.7485590562942315</v>
      </c>
      <c r="H18" s="112">
        <v>6.3404143046952299E-16</v>
      </c>
      <c r="I18" s="112">
        <v>0.99999999999999989</v>
      </c>
    </row>
    <row r="19" spans="2:9" x14ac:dyDescent="0.2">
      <c r="B19" s="108" t="s">
        <v>1321</v>
      </c>
      <c r="C19" s="110">
        <v>195</v>
      </c>
      <c r="D19" s="110">
        <v>0</v>
      </c>
      <c r="E19" s="110">
        <v>195</v>
      </c>
      <c r="F19" s="112">
        <v>-2.4627968745684101</v>
      </c>
      <c r="G19" s="112">
        <v>3.70512574177457</v>
      </c>
      <c r="H19" s="112">
        <v>-8.8297424927219481E-16</v>
      </c>
      <c r="I19" s="112">
        <v>0.99999999999999778</v>
      </c>
    </row>
    <row r="20" spans="2:9" ht="17" thickBot="1" x14ac:dyDescent="0.25">
      <c r="B20" s="109" t="s">
        <v>959</v>
      </c>
      <c r="C20" s="111">
        <v>195</v>
      </c>
      <c r="D20" s="111">
        <v>0</v>
      </c>
      <c r="E20" s="111">
        <v>195</v>
      </c>
      <c r="F20" s="113">
        <v>-5.3352366202454604</v>
      </c>
      <c r="G20" s="113">
        <v>1.98993414413731</v>
      </c>
      <c r="H20" s="113">
        <v>-3.0444397003392965E-16</v>
      </c>
      <c r="I20" s="113">
        <v>0.99999999999999767</v>
      </c>
    </row>
    <row r="23" spans="2:9" x14ac:dyDescent="0.2">
      <c r="B23" t="s">
        <v>2568</v>
      </c>
    </row>
    <row r="24" spans="2:9" ht="17" thickBot="1" x14ac:dyDescent="0.25"/>
    <row r="25" spans="2:9" x14ac:dyDescent="0.2">
      <c r="B25" s="90" t="s">
        <v>2569</v>
      </c>
      <c r="C25" s="123">
        <v>194.99991032696914</v>
      </c>
    </row>
    <row r="26" spans="2:9" x14ac:dyDescent="0.2">
      <c r="B26" s="77" t="s">
        <v>2570</v>
      </c>
      <c r="C26" s="84">
        <v>40.113272069417349</v>
      </c>
    </row>
    <row r="27" spans="2:9" x14ac:dyDescent="0.2">
      <c r="B27" s="77" t="s">
        <v>2300</v>
      </c>
      <c r="C27" s="81">
        <v>27</v>
      </c>
    </row>
    <row r="28" spans="2:9" x14ac:dyDescent="0.2">
      <c r="B28" s="77" t="s">
        <v>2571</v>
      </c>
      <c r="C28" s="95">
        <v>0</v>
      </c>
    </row>
    <row r="29" spans="2:9" ht="17" thickBot="1" x14ac:dyDescent="0.25">
      <c r="B29" s="80" t="s">
        <v>2572</v>
      </c>
      <c r="C29" s="83">
        <v>0.05</v>
      </c>
    </row>
    <row r="31" spans="2:9" x14ac:dyDescent="0.2">
      <c r="B31" t="s">
        <v>2573</v>
      </c>
    </row>
    <row r="32" spans="2:9" x14ac:dyDescent="0.2">
      <c r="B32" t="s">
        <v>2574</v>
      </c>
    </row>
    <row r="33" spans="2:10" x14ac:dyDescent="0.2">
      <c r="B33" t="s">
        <v>2575</v>
      </c>
    </row>
    <row r="34" spans="2:10" ht="16" customHeight="1" x14ac:dyDescent="0.2">
      <c r="B34" s="122" t="s">
        <v>2576</v>
      </c>
      <c r="C34" s="122"/>
      <c r="D34" s="122"/>
      <c r="E34" s="122"/>
      <c r="F34" s="122"/>
      <c r="G34" s="122"/>
      <c r="H34" s="122"/>
      <c r="I34" s="122"/>
      <c r="J34" s="122"/>
    </row>
    <row r="35" spans="2:10" x14ac:dyDescent="0.2">
      <c r="B35" s="122"/>
      <c r="C35" s="122"/>
      <c r="D35" s="122"/>
      <c r="E35" s="122"/>
      <c r="F35" s="122"/>
      <c r="G35" s="122"/>
      <c r="H35" s="122"/>
      <c r="I35" s="122"/>
      <c r="J35" s="122"/>
    </row>
    <row r="38" spans="2:10" x14ac:dyDescent="0.2">
      <c r="B38" t="s">
        <v>2577</v>
      </c>
    </row>
    <row r="39" spans="2:10" ht="17" thickBot="1" x14ac:dyDescent="0.25"/>
    <row r="40" spans="2:10" ht="32" customHeight="1" x14ac:dyDescent="0.2">
      <c r="B40" s="78" t="s">
        <v>2290</v>
      </c>
      <c r="C40" s="79" t="s">
        <v>2578</v>
      </c>
    </row>
    <row r="41" spans="2:10" ht="17" thickBot="1" x14ac:dyDescent="0.25">
      <c r="B41" s="114" t="s">
        <v>2282</v>
      </c>
      <c r="C41" s="115">
        <v>0</v>
      </c>
    </row>
    <row r="59" spans="6:6" x14ac:dyDescent="0.2">
      <c r="F59" t="s">
        <v>2336</v>
      </c>
    </row>
  </sheetData>
  <mergeCells count="2">
    <mergeCell ref="B1:L2"/>
    <mergeCell ref="B34:J35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DD535317">
              <controlPr defaultSize="0" autoFill="0" autoPict="0" macro="[0]!GoToResultsNew1121202316562213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9743-111E-D24E-A67A-2443BBC94C6F}">
  <sheetPr codeName="XLSTAT_20231121_152522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-5.56641307166731+(A1-1)*0.120089650753683</f>
        <v>-5.5664130716673101</v>
      </c>
      <c r="D1">
        <f t="shared" ref="D1:D32" si="1">0+1*C1-0.656972573692761*(1.00512820512821+(C1--3.07913416985883E-16)^2/174.159213368425)^0.5</f>
        <v>-6.2809866090823272</v>
      </c>
      <c r="E1">
        <v>1</v>
      </c>
      <c r="G1">
        <f t="shared" ref="G1:G32" si="2">-6.31817766614163+(E1-1)*0.130984789804035</f>
        <v>-6.3181776661416302</v>
      </c>
      <c r="H1">
        <f t="shared" ref="H1:H32" si="3">0+1*G1+0.656972573692761*(1.00512820512821+(G1--3.07913416985883E-16)^2/174.159213368425)^0.5</f>
        <v>-5.5882754798440031</v>
      </c>
    </row>
    <row r="2" spans="1:8" x14ac:dyDescent="0.2">
      <c r="A2">
        <v>2</v>
      </c>
      <c r="C2">
        <f t="shared" si="0"/>
        <v>-5.4463234209136271</v>
      </c>
      <c r="D2">
        <f t="shared" si="1"/>
        <v>-6.1585999079116913</v>
      </c>
      <c r="E2">
        <v>2</v>
      </c>
      <c r="G2">
        <f t="shared" si="2"/>
        <v>-6.187192876337595</v>
      </c>
      <c r="H2">
        <f t="shared" si="3"/>
        <v>-5.4600768141978069</v>
      </c>
    </row>
    <row r="3" spans="1:8" x14ac:dyDescent="0.2">
      <c r="A3">
        <v>3</v>
      </c>
      <c r="C3">
        <f t="shared" si="0"/>
        <v>-5.326233770159944</v>
      </c>
      <c r="D3">
        <f t="shared" si="1"/>
        <v>-6.0362561136467852</v>
      </c>
      <c r="E3">
        <v>3</v>
      </c>
      <c r="G3">
        <f t="shared" si="2"/>
        <v>-6.0562080865335606</v>
      </c>
      <c r="H3">
        <f t="shared" si="3"/>
        <v>-5.3318301648678448</v>
      </c>
    </row>
    <row r="4" spans="1:8" x14ac:dyDescent="0.2">
      <c r="A4">
        <v>4</v>
      </c>
      <c r="C4">
        <f t="shared" si="0"/>
        <v>-5.206144119406261</v>
      </c>
      <c r="D4">
        <f t="shared" si="1"/>
        <v>-5.9139556362202628</v>
      </c>
      <c r="E4">
        <v>4</v>
      </c>
      <c r="G4">
        <f t="shared" si="2"/>
        <v>-5.9252232967295253</v>
      </c>
      <c r="H4">
        <f t="shared" si="3"/>
        <v>-5.2035349856926461</v>
      </c>
    </row>
    <row r="5" spans="1:8" x14ac:dyDescent="0.2">
      <c r="A5">
        <v>5</v>
      </c>
      <c r="C5">
        <f t="shared" si="0"/>
        <v>-5.0860544686525779</v>
      </c>
      <c r="D5">
        <f t="shared" si="1"/>
        <v>-5.7916988827750728</v>
      </c>
      <c r="E5">
        <v>5</v>
      </c>
      <c r="G5">
        <f t="shared" si="2"/>
        <v>-5.79423850692549</v>
      </c>
      <c r="H5">
        <f t="shared" si="3"/>
        <v>-5.0751907320918299</v>
      </c>
    </row>
    <row r="6" spans="1:8" x14ac:dyDescent="0.2">
      <c r="A6">
        <v>6</v>
      </c>
      <c r="C6">
        <f t="shared" si="0"/>
        <v>-4.9659648178988949</v>
      </c>
      <c r="D6">
        <f t="shared" si="1"/>
        <v>-5.6694862573687725</v>
      </c>
      <c r="E6">
        <v>6</v>
      </c>
      <c r="G6">
        <f t="shared" si="2"/>
        <v>-5.6632537171214548</v>
      </c>
      <c r="H6">
        <f t="shared" si="3"/>
        <v>-4.9467968614667228</v>
      </c>
    </row>
    <row r="7" spans="1:8" x14ac:dyDescent="0.2">
      <c r="A7">
        <v>7</v>
      </c>
      <c r="C7">
        <f t="shared" si="0"/>
        <v>-4.8458751671452118</v>
      </c>
      <c r="D7">
        <f t="shared" si="1"/>
        <v>-5.5473181606728454</v>
      </c>
      <c r="E7">
        <v>7</v>
      </c>
      <c r="G7">
        <f t="shared" si="2"/>
        <v>-5.5322689273174204</v>
      </c>
      <c r="H7">
        <f t="shared" si="3"/>
        <v>-4.8183528336120425</v>
      </c>
    </row>
    <row r="8" spans="1:8" x14ac:dyDescent="0.2">
      <c r="A8">
        <v>8</v>
      </c>
      <c r="C8">
        <f t="shared" si="0"/>
        <v>-4.7257855163915288</v>
      </c>
      <c r="D8">
        <f t="shared" si="1"/>
        <v>-5.425194989667375</v>
      </c>
      <c r="E8">
        <v>8</v>
      </c>
      <c r="G8">
        <f t="shared" si="2"/>
        <v>-5.4012841375133851</v>
      </c>
      <c r="H8">
        <f t="shared" si="3"/>
        <v>-4.6898581111382747</v>
      </c>
    </row>
    <row r="9" spans="1:8" x14ac:dyDescent="0.2">
      <c r="A9">
        <v>9</v>
      </c>
      <c r="C9">
        <f t="shared" si="0"/>
        <v>-4.6056958656378466</v>
      </c>
      <c r="D9">
        <f t="shared" si="1"/>
        <v>-5.3031171373314585</v>
      </c>
      <c r="E9">
        <v>9</v>
      </c>
      <c r="G9">
        <f t="shared" si="2"/>
        <v>-5.2702993477093507</v>
      </c>
      <c r="H9">
        <f t="shared" si="3"/>
        <v>-4.5613121599043351</v>
      </c>
    </row>
    <row r="10" spans="1:8" x14ac:dyDescent="0.2">
      <c r="A10">
        <v>10</v>
      </c>
      <c r="C10">
        <f t="shared" si="0"/>
        <v>-4.4856062148841627</v>
      </c>
      <c r="D10">
        <f t="shared" si="1"/>
        <v>-5.1810849923297599</v>
      </c>
      <c r="E10">
        <v>10</v>
      </c>
      <c r="G10">
        <f t="shared" si="2"/>
        <v>-5.1393145579053154</v>
      </c>
      <c r="H10">
        <f t="shared" si="3"/>
        <v>-4.4327144494600201</v>
      </c>
    </row>
    <row r="11" spans="1:8" x14ac:dyDescent="0.2">
      <c r="A11">
        <v>11</v>
      </c>
      <c r="C11">
        <f t="shared" si="0"/>
        <v>-4.3655165641304805</v>
      </c>
      <c r="D11">
        <f t="shared" si="1"/>
        <v>-5.0590989386956497</v>
      </c>
      <c r="E11">
        <v>11</v>
      </c>
      <c r="G11">
        <f t="shared" si="2"/>
        <v>-5.0083297681012802</v>
      </c>
      <c r="H11">
        <f t="shared" si="3"/>
        <v>-4.3040644534977606</v>
      </c>
    </row>
    <row r="12" spans="1:8" x14ac:dyDescent="0.2">
      <c r="A12">
        <v>12</v>
      </c>
      <c r="C12">
        <f t="shared" si="0"/>
        <v>-4.2454269133767975</v>
      </c>
      <c r="D12">
        <f t="shared" si="1"/>
        <v>-4.9371593555113593</v>
      </c>
      <c r="E12">
        <v>12</v>
      </c>
      <c r="G12">
        <f t="shared" si="2"/>
        <v>-4.8773449782972449</v>
      </c>
      <c r="H12">
        <f t="shared" si="3"/>
        <v>-4.1753616503130697</v>
      </c>
    </row>
    <row r="13" spans="1:8" x14ac:dyDescent="0.2">
      <c r="A13">
        <v>13</v>
      </c>
      <c r="C13">
        <f t="shared" si="0"/>
        <v>-4.1253372626231144</v>
      </c>
      <c r="D13">
        <f t="shared" si="1"/>
        <v>-4.8152666165856637</v>
      </c>
      <c r="E13">
        <v>13</v>
      </c>
      <c r="G13">
        <f t="shared" si="2"/>
        <v>-4.7463601884932105</v>
      </c>
      <c r="H13">
        <f t="shared" si="3"/>
        <v>-4.0466055232730822</v>
      </c>
    </row>
    <row r="14" spans="1:8" x14ac:dyDescent="0.2">
      <c r="A14">
        <v>14</v>
      </c>
      <c r="C14">
        <f t="shared" si="0"/>
        <v>-4.0052476118694313</v>
      </c>
      <c r="D14">
        <f t="shared" si="1"/>
        <v>-4.6934210901295756</v>
      </c>
      <c r="E14">
        <v>14</v>
      </c>
      <c r="G14">
        <f t="shared" si="2"/>
        <v>-4.6153753986891752</v>
      </c>
      <c r="H14">
        <f t="shared" si="3"/>
        <v>-3.9177955612924915</v>
      </c>
    </row>
    <row r="15" spans="1:8" x14ac:dyDescent="0.2">
      <c r="A15">
        <v>15</v>
      </c>
      <c r="C15">
        <f t="shared" si="0"/>
        <v>-3.8851579611157483</v>
      </c>
      <c r="D15">
        <f t="shared" si="1"/>
        <v>-4.5716231384305912</v>
      </c>
      <c r="E15">
        <v>15</v>
      </c>
      <c r="G15">
        <f t="shared" si="2"/>
        <v>-4.4843906088851408</v>
      </c>
      <c r="H15">
        <f t="shared" si="3"/>
        <v>-3.7889312593161777</v>
      </c>
    </row>
    <row r="16" spans="1:8" x14ac:dyDescent="0.2">
      <c r="A16">
        <v>16</v>
      </c>
      <c r="C16">
        <f t="shared" si="0"/>
        <v>-3.7650683103620652</v>
      </c>
      <c r="D16">
        <f t="shared" si="1"/>
        <v>-4.4498731175260353</v>
      </c>
      <c r="E16">
        <v>16</v>
      </c>
      <c r="G16">
        <f t="shared" si="2"/>
        <v>-4.3534058190811056</v>
      </c>
      <c r="H16">
        <f t="shared" si="3"/>
        <v>-3.6600121188077042</v>
      </c>
    </row>
    <row r="17" spans="1:8" x14ac:dyDescent="0.2">
      <c r="A17">
        <v>17</v>
      </c>
      <c r="C17">
        <f t="shared" si="0"/>
        <v>-3.6449786596083822</v>
      </c>
      <c r="D17">
        <f t="shared" si="1"/>
        <v>-4.3281713768760763</v>
      </c>
      <c r="E17">
        <v>17</v>
      </c>
      <c r="G17">
        <f t="shared" si="2"/>
        <v>-4.2224210292770703</v>
      </c>
      <c r="H17">
        <f t="shared" si="3"/>
        <v>-3.5310376482428953</v>
      </c>
    </row>
    <row r="18" spans="1:8" x14ac:dyDescent="0.2">
      <c r="A18">
        <v>18</v>
      </c>
      <c r="C18">
        <f t="shared" si="0"/>
        <v>-3.5248890088546991</v>
      </c>
      <c r="D18">
        <f t="shared" si="1"/>
        <v>-4.2065182590370078</v>
      </c>
      <c r="E18">
        <v>18</v>
      </c>
      <c r="G18">
        <f t="shared" si="2"/>
        <v>-4.091436239473035</v>
      </c>
      <c r="H18">
        <f t="shared" si="3"/>
        <v>-3.4020073636075785</v>
      </c>
    </row>
    <row r="19" spans="1:8" x14ac:dyDescent="0.2">
      <c r="A19">
        <v>19</v>
      </c>
      <c r="C19">
        <f t="shared" si="0"/>
        <v>-3.4047993581010161</v>
      </c>
      <c r="D19">
        <f t="shared" si="1"/>
        <v>-4.0849140993354105</v>
      </c>
      <c r="E19">
        <v>19</v>
      </c>
      <c r="G19">
        <f t="shared" si="2"/>
        <v>-3.9604514496690002</v>
      </c>
      <c r="H19">
        <f t="shared" si="3"/>
        <v>-3.2729207888985732</v>
      </c>
    </row>
    <row r="20" spans="1:8" x14ac:dyDescent="0.2">
      <c r="A20">
        <v>20</v>
      </c>
      <c r="C20">
        <f t="shared" si="0"/>
        <v>-3.284709707347333</v>
      </c>
      <c r="D20">
        <f t="shared" si="1"/>
        <v>-3.9633592255438086</v>
      </c>
      <c r="E20">
        <v>20</v>
      </c>
      <c r="G20">
        <f t="shared" si="2"/>
        <v>-3.8294666598649654</v>
      </c>
      <c r="H20">
        <f t="shared" si="3"/>
        <v>-3.1437774566269487</v>
      </c>
    </row>
    <row r="21" spans="1:8" x14ac:dyDescent="0.2">
      <c r="A21">
        <v>21</v>
      </c>
      <c r="C21">
        <f t="shared" si="0"/>
        <v>-3.16462005659365</v>
      </c>
      <c r="D21">
        <f t="shared" si="1"/>
        <v>-3.8418539575584774</v>
      </c>
      <c r="E21">
        <v>21</v>
      </c>
      <c r="G21">
        <f t="shared" si="2"/>
        <v>-3.6984818700609301</v>
      </c>
      <c r="H21">
        <f t="shared" si="3"/>
        <v>-3.0145769083225291</v>
      </c>
    </row>
    <row r="22" spans="1:8" x14ac:dyDescent="0.2">
      <c r="A22">
        <v>22</v>
      </c>
      <c r="C22">
        <f t="shared" si="0"/>
        <v>-3.0445304058399674</v>
      </c>
      <c r="D22">
        <f t="shared" si="1"/>
        <v>-3.720398607080059</v>
      </c>
      <c r="E22">
        <v>22</v>
      </c>
      <c r="G22">
        <f t="shared" si="2"/>
        <v>-3.5674970802568953</v>
      </c>
      <c r="H22">
        <f t="shared" si="3"/>
        <v>-2.885318695038575</v>
      </c>
    </row>
    <row r="23" spans="1:8" x14ac:dyDescent="0.2">
      <c r="A23">
        <v>23</v>
      </c>
      <c r="C23">
        <f t="shared" si="0"/>
        <v>-2.9244407550862843</v>
      </c>
      <c r="D23">
        <f t="shared" si="1"/>
        <v>-3.5989934772976362</v>
      </c>
      <c r="E23">
        <v>23</v>
      </c>
      <c r="G23">
        <f t="shared" si="2"/>
        <v>-3.4365122904528604</v>
      </c>
      <c r="H23">
        <f t="shared" si="3"/>
        <v>-2.7560023778555505</v>
      </c>
    </row>
    <row r="24" spans="1:8" x14ac:dyDescent="0.2">
      <c r="A24">
        <v>24</v>
      </c>
      <c r="C24">
        <f t="shared" si="0"/>
        <v>-2.8043511043326013</v>
      </c>
      <c r="D24">
        <f t="shared" si="1"/>
        <v>-3.4776388625769665</v>
      </c>
      <c r="E24">
        <v>24</v>
      </c>
      <c r="G24">
        <f t="shared" si="2"/>
        <v>-3.3055275006488252</v>
      </c>
      <c r="H24">
        <f t="shared" si="3"/>
        <v>-2.6266275283828255</v>
      </c>
    </row>
    <row r="25" spans="1:8" x14ac:dyDescent="0.2">
      <c r="A25">
        <v>25</v>
      </c>
      <c r="C25">
        <f t="shared" si="0"/>
        <v>-2.6842614535789182</v>
      </c>
      <c r="D25">
        <f t="shared" si="1"/>
        <v>-3.3563350481535372</v>
      </c>
      <c r="E25">
        <v>25</v>
      </c>
      <c r="G25">
        <f t="shared" si="2"/>
        <v>-3.1745427108447903</v>
      </c>
      <c r="H25">
        <f t="shared" si="3"/>
        <v>-2.4971937292571571</v>
      </c>
    </row>
    <row r="26" spans="1:8" x14ac:dyDescent="0.2">
      <c r="A26">
        <v>26</v>
      </c>
      <c r="C26">
        <f t="shared" si="0"/>
        <v>-2.5641718028252352</v>
      </c>
      <c r="D26">
        <f t="shared" si="1"/>
        <v>-3.2350823098311441</v>
      </c>
      <c r="E26">
        <v>26</v>
      </c>
      <c r="G26">
        <f t="shared" si="2"/>
        <v>-3.0435579210407555</v>
      </c>
      <c r="H26">
        <f t="shared" si="3"/>
        <v>-2.3677005746367339</v>
      </c>
    </row>
    <row r="27" spans="1:8" x14ac:dyDescent="0.2">
      <c r="A27">
        <v>27</v>
      </c>
      <c r="C27">
        <f t="shared" si="0"/>
        <v>-2.4440821520715521</v>
      </c>
      <c r="D27">
        <f t="shared" si="1"/>
        <v>-3.1138809136866743</v>
      </c>
      <c r="E27">
        <v>27</v>
      </c>
      <c r="G27">
        <f t="shared" si="2"/>
        <v>-2.9125731312367202</v>
      </c>
      <c r="H27">
        <f t="shared" si="3"/>
        <v>-2.2381476706895813</v>
      </c>
    </row>
    <row r="28" spans="1:8" x14ac:dyDescent="0.2">
      <c r="A28">
        <v>28</v>
      </c>
      <c r="C28">
        <f t="shared" si="0"/>
        <v>-2.3239925013178691</v>
      </c>
      <c r="D28">
        <f t="shared" si="1"/>
        <v>-2.9927311157817913</v>
      </c>
      <c r="E28">
        <v>28</v>
      </c>
      <c r="G28">
        <f t="shared" si="2"/>
        <v>-2.7815883414326854</v>
      </c>
      <c r="H28">
        <f t="shared" si="3"/>
        <v>-2.1085346360750759</v>
      </c>
    </row>
    <row r="29" spans="1:8" x14ac:dyDescent="0.2">
      <c r="A29">
        <v>29</v>
      </c>
      <c r="C29">
        <f t="shared" si="0"/>
        <v>-2.2039028505641864</v>
      </c>
      <c r="D29">
        <f t="shared" si="1"/>
        <v>-2.8716331618821993</v>
      </c>
      <c r="E29">
        <v>29</v>
      </c>
      <c r="G29">
        <f t="shared" si="2"/>
        <v>-2.6506035516286506</v>
      </c>
      <c r="H29">
        <f t="shared" si="3"/>
        <v>-1.9788611024173117</v>
      </c>
    </row>
    <row r="30" spans="1:8" x14ac:dyDescent="0.2">
      <c r="A30">
        <v>30</v>
      </c>
      <c r="C30">
        <f t="shared" si="0"/>
        <v>-2.0838131998105034</v>
      </c>
      <c r="D30">
        <f t="shared" si="1"/>
        <v>-2.7505872871851729</v>
      </c>
      <c r="E30">
        <v>30</v>
      </c>
      <c r="G30">
        <f t="shared" si="2"/>
        <v>-2.5196187618246153</v>
      </c>
      <c r="H30">
        <f t="shared" si="3"/>
        <v>-1.8491267147690662</v>
      </c>
    </row>
    <row r="31" spans="1:8" x14ac:dyDescent="0.2">
      <c r="A31">
        <v>31</v>
      </c>
      <c r="C31">
        <f t="shared" si="0"/>
        <v>-1.9637235490568203</v>
      </c>
      <c r="D31">
        <f t="shared" si="1"/>
        <v>-2.6295937160560232</v>
      </c>
      <c r="E31">
        <v>31</v>
      </c>
      <c r="G31">
        <f t="shared" si="2"/>
        <v>-2.3886339720205805</v>
      </c>
      <c r="H31">
        <f t="shared" si="3"/>
        <v>-1.719331132065089</v>
      </c>
    </row>
    <row r="32" spans="1:8" x14ac:dyDescent="0.2">
      <c r="A32">
        <v>32</v>
      </c>
      <c r="C32">
        <f t="shared" si="0"/>
        <v>-1.8436338983031373</v>
      </c>
      <c r="D32">
        <f t="shared" si="1"/>
        <v>-2.5086526617741525</v>
      </c>
      <c r="E32">
        <v>32</v>
      </c>
      <c r="G32">
        <f t="shared" si="2"/>
        <v>-2.2576491822165456</v>
      </c>
      <c r="H32">
        <f t="shared" si="3"/>
        <v>-1.5894740275634529</v>
      </c>
    </row>
    <row r="33" spans="1:8" x14ac:dyDescent="0.2">
      <c r="A33">
        <v>33</v>
      </c>
      <c r="C33">
        <f t="shared" ref="C33:C64" si="4">-5.56641307166731+(A33-1)*0.120089650753683</f>
        <v>-1.7235442475494542</v>
      </c>
      <c r="D33">
        <f t="shared" ref="D33:D64" si="5">0+1*C33-0.656972573692761*(1.00512820512821+(C33--3.07913416985883E-16)^2/174.159213368425)^0.5</f>
        <v>-2.3877643262893544</v>
      </c>
      <c r="E33">
        <v>33</v>
      </c>
      <c r="G33">
        <f t="shared" ref="G33:G64" si="6">-6.31817766614163+(E33-1)*0.130984789804035</f>
        <v>-2.1266643924125104</v>
      </c>
      <c r="H33">
        <f t="shared" ref="H33:H64" si="7">0+1*G33+0.656972573692761*(1.00512820512821+(G33--3.07913416985883E-16)^2/174.159213368425)^0.5</f>
        <v>-1.4595550892737104</v>
      </c>
    </row>
    <row r="34" spans="1:8" x14ac:dyDescent="0.2">
      <c r="A34">
        <v>34</v>
      </c>
      <c r="C34">
        <f t="shared" si="4"/>
        <v>-1.6034545967957712</v>
      </c>
      <c r="D34">
        <f t="shared" si="5"/>
        <v>-2.2669288999889772</v>
      </c>
      <c r="E34">
        <v>34</v>
      </c>
      <c r="G34">
        <f t="shared" si="6"/>
        <v>-1.9956796026084751</v>
      </c>
      <c r="H34">
        <f t="shared" si="7"/>
        <v>-1.3295740203706146</v>
      </c>
    </row>
    <row r="35" spans="1:8" x14ac:dyDescent="0.2">
      <c r="A35">
        <v>35</v>
      </c>
      <c r="C35">
        <f t="shared" si="4"/>
        <v>-1.4833649460420881</v>
      </c>
      <c r="D35">
        <f t="shared" si="5"/>
        <v>-2.1461465614765611</v>
      </c>
      <c r="E35">
        <v>35</v>
      </c>
      <c r="G35">
        <f t="shared" si="6"/>
        <v>-1.8646948128044407</v>
      </c>
      <c r="H35">
        <f t="shared" si="7"/>
        <v>-1.1995305395921796</v>
      </c>
    </row>
    <row r="36" spans="1:8" x14ac:dyDescent="0.2">
      <c r="A36">
        <v>36</v>
      </c>
      <c r="C36">
        <f t="shared" si="4"/>
        <v>-1.3632752952884051</v>
      </c>
      <c r="D36">
        <f t="shared" si="5"/>
        <v>-2.0254174773625415</v>
      </c>
      <c r="E36">
        <v>36</v>
      </c>
      <c r="G36">
        <f t="shared" si="6"/>
        <v>-1.7337100230004054</v>
      </c>
      <c r="H36">
        <f t="shared" si="7"/>
        <v>-1.0694243816208824</v>
      </c>
    </row>
    <row r="37" spans="1:8" x14ac:dyDescent="0.2">
      <c r="A37">
        <v>37</v>
      </c>
      <c r="C37">
        <f t="shared" si="4"/>
        <v>-1.243185644534722</v>
      </c>
      <c r="D37">
        <f t="shared" si="5"/>
        <v>-1.9047418020675635</v>
      </c>
      <c r="E37">
        <v>37</v>
      </c>
      <c r="G37">
        <f t="shared" si="6"/>
        <v>-1.6027252331963702</v>
      </c>
      <c r="H37">
        <f t="shared" si="7"/>
        <v>-0.93925529744685465</v>
      </c>
    </row>
    <row r="38" spans="1:8" x14ac:dyDescent="0.2">
      <c r="A38">
        <v>38</v>
      </c>
      <c r="C38">
        <f t="shared" si="4"/>
        <v>-1.123095993781039</v>
      </c>
      <c r="D38">
        <f t="shared" si="5"/>
        <v>-1.7841196776389514</v>
      </c>
      <c r="E38">
        <v>38</v>
      </c>
      <c r="G38">
        <f t="shared" si="6"/>
        <v>-1.4717404433923358</v>
      </c>
      <c r="H38">
        <f t="shared" si="7"/>
        <v>-0.80902305471192637</v>
      </c>
    </row>
    <row r="39" spans="1:8" x14ac:dyDescent="0.2">
      <c r="A39">
        <v>39</v>
      </c>
      <c r="C39">
        <f t="shared" si="4"/>
        <v>-1.0030063430273559</v>
      </c>
      <c r="D39">
        <f t="shared" si="5"/>
        <v>-1.6635512335808311</v>
      </c>
      <c r="E39">
        <v>39</v>
      </c>
      <c r="G39">
        <f t="shared" si="6"/>
        <v>-1.3407556535883005</v>
      </c>
      <c r="H39">
        <f t="shared" si="7"/>
        <v>-0.67872743803344371</v>
      </c>
    </row>
    <row r="40" spans="1:8" x14ac:dyDescent="0.2">
      <c r="A40">
        <v>40</v>
      </c>
      <c r="C40">
        <f t="shared" si="4"/>
        <v>-0.88291669227367287</v>
      </c>
      <c r="D40">
        <f t="shared" si="5"/>
        <v>-1.5430365866983666</v>
      </c>
      <c r="E40">
        <v>40</v>
      </c>
      <c r="G40">
        <f t="shared" si="6"/>
        <v>-1.2097708637842652</v>
      </c>
      <c r="H40">
        <f t="shared" si="7"/>
        <v>-0.54836824930684414</v>
      </c>
    </row>
    <row r="41" spans="1:8" x14ac:dyDescent="0.2">
      <c r="A41">
        <v>41</v>
      </c>
      <c r="C41">
        <f t="shared" si="4"/>
        <v>-0.76282704151998981</v>
      </c>
      <c r="D41">
        <f t="shared" si="5"/>
        <v>-1.4225758409565514</v>
      </c>
      <c r="E41">
        <v>41</v>
      </c>
      <c r="G41">
        <f t="shared" si="6"/>
        <v>-1.07878607398023</v>
      </c>
      <c r="H41">
        <f t="shared" si="7"/>
        <v>-0.41794530798599994</v>
      </c>
    </row>
    <row r="42" spans="1:8" x14ac:dyDescent="0.2">
      <c r="A42">
        <v>42</v>
      </c>
      <c r="C42">
        <f t="shared" si="4"/>
        <v>-0.64273739076630765</v>
      </c>
      <c r="D42">
        <f t="shared" si="5"/>
        <v>-1.3021690873539447</v>
      </c>
      <c r="E42">
        <v>42</v>
      </c>
      <c r="G42">
        <f t="shared" si="6"/>
        <v>-0.94780128417619558</v>
      </c>
      <c r="H42">
        <f t="shared" si="7"/>
        <v>-0.28745845134042824</v>
      </c>
    </row>
    <row r="43" spans="1:8" x14ac:dyDescent="0.2">
      <c r="A43">
        <v>43</v>
      </c>
      <c r="C43">
        <f t="shared" si="4"/>
        <v>-0.5226477400126246</v>
      </c>
      <c r="D43">
        <f t="shared" si="5"/>
        <v>-1.1818164038117041</v>
      </c>
      <c r="E43">
        <v>43</v>
      </c>
      <c r="G43">
        <f t="shared" si="6"/>
        <v>-0.81681649437216031</v>
      </c>
      <c r="H43">
        <f t="shared" si="7"/>
        <v>-0.15690753468852003</v>
      </c>
    </row>
    <row r="44" spans="1:8" x14ac:dyDescent="0.2">
      <c r="A44">
        <v>44</v>
      </c>
      <c r="C44">
        <f t="shared" si="4"/>
        <v>-0.40255808925894154</v>
      </c>
      <c r="D44">
        <f t="shared" si="5"/>
        <v>-1.0615178550782418</v>
      </c>
      <c r="E44">
        <v>44</v>
      </c>
      <c r="G44">
        <f t="shared" si="6"/>
        <v>-0.68583170456812503</v>
      </c>
      <c r="H44">
        <f t="shared" si="7"/>
        <v>-2.6292431606025124E-2</v>
      </c>
    </row>
    <row r="45" spans="1:8" x14ac:dyDescent="0.2">
      <c r="A45">
        <v>45</v>
      </c>
      <c r="C45">
        <f t="shared" si="4"/>
        <v>-0.28246843850525849</v>
      </c>
      <c r="D45">
        <f t="shared" si="5"/>
        <v>-0.94127349264976046</v>
      </c>
      <c r="E45">
        <v>45</v>
      </c>
      <c r="G45">
        <f t="shared" si="6"/>
        <v>-0.55484691476409065</v>
      </c>
      <c r="H45">
        <f t="shared" si="7"/>
        <v>0.10438696589091534</v>
      </c>
    </row>
    <row r="46" spans="1:8" x14ac:dyDescent="0.2">
      <c r="A46">
        <v>46</v>
      </c>
      <c r="C46">
        <f t="shared" si="4"/>
        <v>-0.16237878775157544</v>
      </c>
      <c r="D46">
        <f t="shared" si="5"/>
        <v>-0.82108335470690041</v>
      </c>
      <c r="E46">
        <v>46</v>
      </c>
      <c r="G46">
        <f t="shared" si="6"/>
        <v>-0.42386212496005538</v>
      </c>
      <c r="H46">
        <f t="shared" si="7"/>
        <v>0.23513074718879812</v>
      </c>
    </row>
    <row r="47" spans="1:8" x14ac:dyDescent="0.2">
      <c r="A47">
        <v>47</v>
      </c>
      <c r="C47">
        <f t="shared" si="4"/>
        <v>-4.2289136997892385E-2</v>
      </c>
      <c r="D47">
        <f t="shared" si="5"/>
        <v>-0.70094746606768688</v>
      </c>
      <c r="E47">
        <v>47</v>
      </c>
      <c r="G47">
        <f t="shared" si="6"/>
        <v>-0.2928773351560201</v>
      </c>
      <c r="H47">
        <f t="shared" si="7"/>
        <v>0.36593898294636584</v>
      </c>
    </row>
    <row r="48" spans="1:8" x14ac:dyDescent="0.2">
      <c r="A48">
        <v>48</v>
      </c>
      <c r="C48">
        <f t="shared" si="4"/>
        <v>7.7800513755790668E-2</v>
      </c>
      <c r="D48">
        <f t="shared" si="5"/>
        <v>-0.58086583815690151</v>
      </c>
      <c r="E48">
        <v>48</v>
      </c>
      <c r="G48">
        <f t="shared" si="6"/>
        <v>-0.16189254535198572</v>
      </c>
      <c r="H48">
        <f t="shared" si="7"/>
        <v>0.49681172499125859</v>
      </c>
    </row>
    <row r="49" spans="1:8" x14ac:dyDescent="0.2">
      <c r="A49">
        <v>49</v>
      </c>
      <c r="C49">
        <f t="shared" si="4"/>
        <v>0.19789016450947372</v>
      </c>
      <c r="D49">
        <f t="shared" si="5"/>
        <v>-0.46083846899197389</v>
      </c>
      <c r="E49">
        <v>49</v>
      </c>
      <c r="G49">
        <f t="shared" si="6"/>
        <v>-3.0907755547950444E-2</v>
      </c>
      <c r="H49">
        <f t="shared" si="7"/>
        <v>0.62774900624404717</v>
      </c>
    </row>
    <row r="50" spans="1:8" x14ac:dyDescent="0.2">
      <c r="A50">
        <v>50</v>
      </c>
      <c r="C50">
        <f t="shared" si="4"/>
        <v>0.31797981526315677</v>
      </c>
      <c r="D50">
        <f t="shared" si="5"/>
        <v>-0.34086534318543038</v>
      </c>
      <c r="E50">
        <v>50</v>
      </c>
      <c r="G50">
        <f t="shared" si="6"/>
        <v>0.10007703425608483</v>
      </c>
      <c r="H50">
        <f t="shared" si="7"/>
        <v>0.75875084066990262</v>
      </c>
    </row>
    <row r="51" spans="1:8" x14ac:dyDescent="0.2">
      <c r="A51">
        <v>51</v>
      </c>
      <c r="C51">
        <f t="shared" si="4"/>
        <v>0.43806946601683983</v>
      </c>
      <c r="D51">
        <f t="shared" si="5"/>
        <v>-0.22094643196389363</v>
      </c>
      <c r="E51">
        <v>51</v>
      </c>
      <c r="G51">
        <f t="shared" si="6"/>
        <v>0.23106182406011921</v>
      </c>
      <c r="H51">
        <f t="shared" si="7"/>
        <v>0.88981722325808221</v>
      </c>
    </row>
    <row r="52" spans="1:8" x14ac:dyDescent="0.2">
      <c r="A52">
        <v>52</v>
      </c>
      <c r="C52">
        <f t="shared" si="4"/>
        <v>0.55815911677052288</v>
      </c>
      <c r="D52">
        <f t="shared" si="5"/>
        <v>-0.10108169320357951</v>
      </c>
      <c r="E52">
        <v>52</v>
      </c>
      <c r="G52">
        <f t="shared" si="6"/>
        <v>0.36204661386415449</v>
      </c>
      <c r="H52">
        <f t="shared" si="7"/>
        <v>1.0209481300292946</v>
      </c>
    </row>
    <row r="53" spans="1:8" x14ac:dyDescent="0.2">
      <c r="A53">
        <v>53</v>
      </c>
      <c r="C53">
        <f t="shared" si="4"/>
        <v>0.67824876752420593</v>
      </c>
      <c r="D53">
        <f t="shared" si="5"/>
        <v>1.8728928517813492E-2</v>
      </c>
      <c r="E53">
        <v>53</v>
      </c>
      <c r="G53">
        <f t="shared" si="6"/>
        <v>0.49303140366818976</v>
      </c>
      <c r="H53">
        <f t="shared" si="7"/>
        <v>1.1521435180709108</v>
      </c>
    </row>
    <row r="54" spans="1:8" x14ac:dyDescent="0.2">
      <c r="A54">
        <v>54</v>
      </c>
      <c r="C54">
        <f t="shared" si="4"/>
        <v>0.79833841827788898</v>
      </c>
      <c r="D54">
        <f t="shared" si="5"/>
        <v>0.13848550185296749</v>
      </c>
      <c r="E54">
        <v>54</v>
      </c>
      <c r="G54">
        <f t="shared" si="6"/>
        <v>0.62401619347222415</v>
      </c>
      <c r="H54">
        <f t="shared" si="7"/>
        <v>1.2834033255999171</v>
      </c>
    </row>
    <row r="55" spans="1:8" x14ac:dyDescent="0.2">
      <c r="A55">
        <v>55</v>
      </c>
      <c r="C55">
        <f t="shared" si="4"/>
        <v>0.91842806903157204</v>
      </c>
      <c r="D55">
        <f t="shared" si="5"/>
        <v>0.25818810860076002</v>
      </c>
      <c r="E55">
        <v>55</v>
      </c>
      <c r="G55">
        <f t="shared" si="6"/>
        <v>0.75500098327625942</v>
      </c>
      <c r="H55">
        <f t="shared" si="7"/>
        <v>1.4147274720533849</v>
      </c>
    </row>
    <row r="56" spans="1:8" x14ac:dyDescent="0.2">
      <c r="A56">
        <v>56</v>
      </c>
      <c r="C56">
        <f t="shared" si="4"/>
        <v>1.0385177197852551</v>
      </c>
      <c r="D56">
        <f t="shared" si="5"/>
        <v>0.37783684360626701</v>
      </c>
      <c r="E56">
        <v>56</v>
      </c>
      <c r="G56">
        <f t="shared" si="6"/>
        <v>0.88598577308029469</v>
      </c>
      <c r="H56">
        <f t="shared" si="7"/>
        <v>1.5461158582061416</v>
      </c>
    </row>
    <row r="57" spans="1:8" x14ac:dyDescent="0.2">
      <c r="A57">
        <v>57</v>
      </c>
      <c r="C57">
        <f t="shared" si="4"/>
        <v>1.1586073705389373</v>
      </c>
      <c r="D57">
        <f t="shared" si="5"/>
        <v>0.49743181464523978</v>
      </c>
      <c r="E57">
        <v>57</v>
      </c>
      <c r="G57">
        <f t="shared" si="6"/>
        <v>1.0169705628843291</v>
      </c>
      <c r="H57">
        <f t="shared" si="7"/>
        <v>1.6775683663152625</v>
      </c>
    </row>
    <row r="58" spans="1:8" x14ac:dyDescent="0.2">
      <c r="A58">
        <v>58</v>
      </c>
      <c r="C58">
        <f t="shared" si="4"/>
        <v>1.2786970212926203</v>
      </c>
      <c r="D58">
        <f t="shared" si="5"/>
        <v>0.61697314229338585</v>
      </c>
      <c r="E58">
        <v>58</v>
      </c>
      <c r="G58">
        <f t="shared" si="6"/>
        <v>1.1479553526883643</v>
      </c>
      <c r="H58">
        <f t="shared" si="7"/>
        <v>1.8090848602908789</v>
      </c>
    </row>
    <row r="59" spans="1:8" x14ac:dyDescent="0.2">
      <c r="A59">
        <v>59</v>
      </c>
      <c r="C59">
        <f t="shared" si="4"/>
        <v>1.3987866720463034</v>
      </c>
      <c r="D59">
        <f t="shared" si="5"/>
        <v>0.73646095978080739</v>
      </c>
      <c r="E59">
        <v>59</v>
      </c>
      <c r="G59">
        <f t="shared" si="6"/>
        <v>1.2789401424923996</v>
      </c>
      <c r="H59">
        <f t="shared" si="7"/>
        <v>1.9406651858927269</v>
      </c>
    </row>
    <row r="60" spans="1:8" x14ac:dyDescent="0.2">
      <c r="A60">
        <v>60</v>
      </c>
      <c r="C60">
        <f t="shared" si="4"/>
        <v>1.5188763227999864</v>
      </c>
      <c r="D60">
        <f t="shared" si="5"/>
        <v>0.85589541283202297</v>
      </c>
      <c r="E60">
        <v>60</v>
      </c>
      <c r="G60">
        <f t="shared" si="6"/>
        <v>1.4099249322964349</v>
      </c>
      <c r="H60">
        <f t="shared" si="7"/>
        <v>2.0723091709517938</v>
      </c>
    </row>
    <row r="61" spans="1:8" x14ac:dyDescent="0.2">
      <c r="A61">
        <v>61</v>
      </c>
      <c r="C61">
        <f t="shared" si="4"/>
        <v>1.6389659735536695</v>
      </c>
      <c r="D61">
        <f t="shared" si="5"/>
        <v>0.97527665949199915</v>
      </c>
      <c r="E61">
        <v>61</v>
      </c>
      <c r="G61">
        <f t="shared" si="6"/>
        <v>1.5409097221004693</v>
      </c>
      <c r="H61">
        <f t="shared" si="7"/>
        <v>2.2040166256163101</v>
      </c>
    </row>
    <row r="62" spans="1:8" x14ac:dyDescent="0.2">
      <c r="A62">
        <v>62</v>
      </c>
      <c r="C62">
        <f t="shared" si="4"/>
        <v>1.7590556243073525</v>
      </c>
      <c r="D62">
        <f t="shared" si="5"/>
        <v>1.0946048699386774</v>
      </c>
      <c r="E62">
        <v>62</v>
      </c>
      <c r="G62">
        <f t="shared" si="6"/>
        <v>1.6718945119045046</v>
      </c>
      <c r="H62">
        <f t="shared" si="7"/>
        <v>2.3357873426212903</v>
      </c>
    </row>
    <row r="63" spans="1:8" x14ac:dyDescent="0.2">
      <c r="A63">
        <v>63</v>
      </c>
      <c r="C63">
        <f t="shared" si="4"/>
        <v>1.8791452750610356</v>
      </c>
      <c r="D63">
        <f t="shared" si="5"/>
        <v>1.2138802262825041</v>
      </c>
      <c r="E63">
        <v>63</v>
      </c>
      <c r="G63">
        <f t="shared" si="6"/>
        <v>1.8028793017085389</v>
      </c>
      <c r="H63">
        <f t="shared" si="7"/>
        <v>2.4676210975807251</v>
      </c>
    </row>
    <row r="64" spans="1:8" x14ac:dyDescent="0.2">
      <c r="A64">
        <v>64</v>
      </c>
      <c r="C64">
        <f t="shared" si="4"/>
        <v>1.9992349258147186</v>
      </c>
      <c r="D64">
        <f t="shared" si="5"/>
        <v>1.3331029223535042</v>
      </c>
      <c r="E64">
        <v>64</v>
      </c>
      <c r="G64">
        <f t="shared" si="6"/>
        <v>1.9338640915125742</v>
      </c>
      <c r="H64">
        <f t="shared" si="7"/>
        <v>2.5995176493015073</v>
      </c>
    </row>
    <row r="65" spans="1:8" x14ac:dyDescent="0.2">
      <c r="A65">
        <v>65</v>
      </c>
      <c r="C65">
        <f t="shared" ref="C65:C70" si="8">-5.56641307166731+(A65-1)*0.120089650753683</f>
        <v>2.1193245765684017</v>
      </c>
      <c r="D65">
        <f t="shared" ref="D65:D70" si="9">0+1*C65-0.656972573692761*(1.00512820512821+(C65--3.07913416985883E-16)^2/174.159213368425)^0.5</f>
        <v>1.4522731634764647</v>
      </c>
      <c r="E65">
        <v>65</v>
      </c>
      <c r="G65">
        <f t="shared" ref="G65:G70" si="10">-6.31817766614163+(E65-1)*0.130984789804035</f>
        <v>2.0648488813166095</v>
      </c>
      <c r="H65">
        <f t="shared" ref="H65:H70" si="11">0+1*G65+0.656972573692761*(1.00512820512821+(G65--3.07913416985883E-16)^2/174.159213368425)^0.5</f>
        <v>2.7314767401180569</v>
      </c>
    </row>
    <row r="66" spans="1:8" x14ac:dyDescent="0.2">
      <c r="A66">
        <v>66</v>
      </c>
      <c r="C66">
        <f t="shared" si="8"/>
        <v>2.2394142273220847</v>
      </c>
      <c r="D66">
        <f t="shared" si="9"/>
        <v>1.5713911662348208</v>
      </c>
      <c r="E66">
        <v>66</v>
      </c>
      <c r="G66">
        <f t="shared" si="10"/>
        <v>2.1958336711206448</v>
      </c>
      <c r="H66">
        <f t="shared" si="11"/>
        <v>2.8634980962466154</v>
      </c>
    </row>
    <row r="67" spans="1:8" x14ac:dyDescent="0.2">
      <c r="A67">
        <v>67</v>
      </c>
      <c r="C67">
        <f t="shared" si="8"/>
        <v>2.3595038780757678</v>
      </c>
      <c r="D67">
        <f t="shared" si="9"/>
        <v>1.690457158223861</v>
      </c>
      <c r="E67">
        <v>67</v>
      </c>
      <c r="G67">
        <f t="shared" si="10"/>
        <v>2.32681846092468</v>
      </c>
      <c r="H67">
        <f t="shared" si="11"/>
        <v>2.9955814281580913</v>
      </c>
    </row>
    <row r="68" spans="1:8" x14ac:dyDescent="0.2">
      <c r="A68">
        <v>68</v>
      </c>
      <c r="C68">
        <f t="shared" si="8"/>
        <v>2.4795935288294499</v>
      </c>
      <c r="D68">
        <f t="shared" si="9"/>
        <v>1.8094713777938778</v>
      </c>
      <c r="E68">
        <v>68</v>
      </c>
      <c r="G68">
        <f t="shared" si="10"/>
        <v>2.4578032507287153</v>
      </c>
      <c r="H68">
        <f t="shared" si="11"/>
        <v>3.1277264309683099</v>
      </c>
    </row>
    <row r="69" spans="1:8" x14ac:dyDescent="0.2">
      <c r="A69">
        <v>69</v>
      </c>
      <c r="C69">
        <f t="shared" si="8"/>
        <v>2.5996831795831339</v>
      </c>
      <c r="D69">
        <f t="shared" si="9"/>
        <v>1.9284340737839243</v>
      </c>
      <c r="E69">
        <v>69</v>
      </c>
      <c r="G69">
        <f t="shared" si="10"/>
        <v>2.5887880405327488</v>
      </c>
      <c r="H69">
        <f t="shared" si="11"/>
        <v>3.259932784844497</v>
      </c>
    </row>
    <row r="70" spans="1:8" x14ac:dyDescent="0.2">
      <c r="A70">
        <v>70</v>
      </c>
      <c r="C70">
        <f t="shared" si="8"/>
        <v>2.719772830336816</v>
      </c>
      <c r="D70">
        <f t="shared" si="9"/>
        <v>2.0473455052468226</v>
      </c>
      <c r="E70">
        <v>70</v>
      </c>
      <c r="G70">
        <f t="shared" si="10"/>
        <v>2.7197728303367841</v>
      </c>
      <c r="H70">
        <f t="shared" si="11"/>
        <v>3.3922001554267771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F188-0F77-B44A-8293-6CBBEAC81A2A}">
  <sheetPr codeName="XLSTAT_20231121_153915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-5.13567362791924+(A1-1)*0.115937400790503</f>
        <v>-5.1356736279192399</v>
      </c>
      <c r="D1">
        <f t="shared" ref="D1:D32" si="1">0+1*C1-0.731863502717326*(1.00512820512821+(C1--3.07913416985883E-16)^2/167.983666377389)^0.5</f>
        <v>-5.9246409406908924</v>
      </c>
      <c r="E1">
        <v>1</v>
      </c>
      <c r="G1">
        <f t="shared" ref="G1:G32" si="2">-5.81562314657506+(E1-1)*0.125791741640587</f>
        <v>-5.8156231465750601</v>
      </c>
      <c r="H1">
        <f t="shared" ref="H1:H32" si="3">0+1*G1+0.731863502717326*(1.00512820512821+(G1--3.07913416985883E-16)^2/167.983666377389)^0.5</f>
        <v>-5.0117497691247213</v>
      </c>
    </row>
    <row r="2" spans="1:8" x14ac:dyDescent="0.2">
      <c r="A2">
        <v>2</v>
      </c>
      <c r="C2">
        <f t="shared" si="0"/>
        <v>-5.0197362271287371</v>
      </c>
      <c r="D2">
        <f t="shared" si="1"/>
        <v>-5.8063207736698113</v>
      </c>
      <c r="E2">
        <v>2</v>
      </c>
      <c r="G2">
        <f t="shared" si="2"/>
        <v>-5.6898314049344734</v>
      </c>
      <c r="H2">
        <f t="shared" si="3"/>
        <v>-4.888833497403434</v>
      </c>
    </row>
    <row r="3" spans="1:8" x14ac:dyDescent="0.2">
      <c r="A3">
        <v>3</v>
      </c>
      <c r="C3">
        <f t="shared" si="0"/>
        <v>-4.9037988263382335</v>
      </c>
      <c r="D3">
        <f t="shared" si="1"/>
        <v>-5.6880480180744675</v>
      </c>
      <c r="E3">
        <v>3</v>
      </c>
      <c r="G3">
        <f t="shared" si="2"/>
        <v>-5.5640396632938858</v>
      </c>
      <c r="H3">
        <f t="shared" si="3"/>
        <v>-4.7658643710311601</v>
      </c>
    </row>
    <row r="4" spans="1:8" x14ac:dyDescent="0.2">
      <c r="A4">
        <v>4</v>
      </c>
      <c r="C4">
        <f t="shared" si="0"/>
        <v>-4.7878614255477308</v>
      </c>
      <c r="D4">
        <f t="shared" si="1"/>
        <v>-5.5698230986924253</v>
      </c>
      <c r="E4">
        <v>4</v>
      </c>
      <c r="G4">
        <f t="shared" si="2"/>
        <v>-5.4382479216532991</v>
      </c>
      <c r="H4">
        <f t="shared" si="3"/>
        <v>-4.6428418273202405</v>
      </c>
    </row>
    <row r="5" spans="1:8" x14ac:dyDescent="0.2">
      <c r="A5">
        <v>5</v>
      </c>
      <c r="C5">
        <f t="shared" si="0"/>
        <v>-4.671924024757228</v>
      </c>
      <c r="D5">
        <f t="shared" si="1"/>
        <v>-5.4516464365437374</v>
      </c>
      <c r="E5">
        <v>5</v>
      </c>
      <c r="G5">
        <f t="shared" si="2"/>
        <v>-5.3124561800127124</v>
      </c>
      <c r="H5">
        <f t="shared" si="3"/>
        <v>-4.5197653064437331</v>
      </c>
    </row>
    <row r="6" spans="1:8" x14ac:dyDescent="0.2">
      <c r="A6">
        <v>6</v>
      </c>
      <c r="C6">
        <f t="shared" si="0"/>
        <v>-4.5559866239667244</v>
      </c>
      <c r="D6">
        <f t="shared" si="1"/>
        <v>-5.3335184485653677</v>
      </c>
      <c r="E6">
        <v>6</v>
      </c>
      <c r="G6">
        <f t="shared" si="2"/>
        <v>-5.1866644383721248</v>
      </c>
      <c r="H6">
        <f t="shared" si="3"/>
        <v>-4.396634251866046</v>
      </c>
    </row>
    <row r="7" spans="1:8" x14ac:dyDescent="0.2">
      <c r="A7">
        <v>7</v>
      </c>
      <c r="C7">
        <f t="shared" si="0"/>
        <v>-4.4400492231762216</v>
      </c>
      <c r="D7">
        <f t="shared" si="1"/>
        <v>-5.2154395472916475</v>
      </c>
      <c r="E7">
        <v>7</v>
      </c>
      <c r="G7">
        <f t="shared" si="2"/>
        <v>-5.0608726967315381</v>
      </c>
      <c r="H7">
        <f t="shared" si="3"/>
        <v>-4.2734481107831401</v>
      </c>
    </row>
    <row r="8" spans="1:8" x14ac:dyDescent="0.2">
      <c r="A8">
        <v>8</v>
      </c>
      <c r="C8">
        <f t="shared" si="0"/>
        <v>-4.3241118223857189</v>
      </c>
      <c r="D8">
        <f t="shared" si="1"/>
        <v>-5.0974101405311556</v>
      </c>
      <c r="E8">
        <v>8</v>
      </c>
      <c r="G8">
        <f t="shared" si="2"/>
        <v>-4.9350809550909513</v>
      </c>
      <c r="H8">
        <f t="shared" si="3"/>
        <v>-4.1502063345718003</v>
      </c>
    </row>
    <row r="9" spans="1:8" x14ac:dyDescent="0.2">
      <c r="A9">
        <v>9</v>
      </c>
      <c r="C9">
        <f t="shared" si="0"/>
        <v>-4.2081744215952162</v>
      </c>
      <c r="D9">
        <f t="shared" si="1"/>
        <v>-4.9794306310404961</v>
      </c>
      <c r="E9">
        <v>9</v>
      </c>
      <c r="G9">
        <f t="shared" si="2"/>
        <v>-4.8092892134503638</v>
      </c>
      <c r="H9">
        <f t="shared" si="3"/>
        <v>-4.0269083792474465</v>
      </c>
    </row>
    <row r="10" spans="1:8" x14ac:dyDescent="0.2">
      <c r="A10">
        <v>10</v>
      </c>
      <c r="C10">
        <f t="shared" si="0"/>
        <v>-4.0922370208047125</v>
      </c>
      <c r="D10">
        <f t="shared" si="1"/>
        <v>-4.8615014161954306</v>
      </c>
      <c r="E10">
        <v>10</v>
      </c>
      <c r="G10">
        <f t="shared" si="2"/>
        <v>-4.683497471809777</v>
      </c>
      <c r="H10">
        <f t="shared" si="3"/>
        <v>-3.9035537059298755</v>
      </c>
    </row>
    <row r="11" spans="1:8" x14ac:dyDescent="0.2">
      <c r="A11">
        <v>11</v>
      </c>
      <c r="C11">
        <f t="shared" si="0"/>
        <v>-3.9762996200142098</v>
      </c>
      <c r="D11">
        <f t="shared" si="1"/>
        <v>-4.7436228876598596</v>
      </c>
      <c r="E11">
        <v>11</v>
      </c>
      <c r="G11">
        <f t="shared" si="2"/>
        <v>-4.5577057301691895</v>
      </c>
      <c r="H11">
        <f t="shared" si="3"/>
        <v>-3.7801417813163054</v>
      </c>
    </row>
    <row r="12" spans="1:8" x14ac:dyDescent="0.2">
      <c r="A12">
        <v>12</v>
      </c>
      <c r="C12">
        <f t="shared" si="0"/>
        <v>-3.860362219223707</v>
      </c>
      <c r="D12">
        <f t="shared" si="1"/>
        <v>-4.6257954310531613</v>
      </c>
      <c r="E12">
        <v>12</v>
      </c>
      <c r="G12">
        <f t="shared" si="2"/>
        <v>-4.4319139885286027</v>
      </c>
      <c r="H12">
        <f t="shared" si="3"/>
        <v>-3.6566720781610349</v>
      </c>
    </row>
    <row r="13" spans="1:8" x14ac:dyDescent="0.2">
      <c r="A13">
        <v>13</v>
      </c>
      <c r="C13">
        <f t="shared" si="0"/>
        <v>-3.7444248184332038</v>
      </c>
      <c r="D13">
        <f t="shared" si="1"/>
        <v>-4.5080194256164363</v>
      </c>
      <c r="E13">
        <v>13</v>
      </c>
      <c r="G13">
        <f t="shared" si="2"/>
        <v>-4.306122246888016</v>
      </c>
      <c r="H13">
        <f t="shared" si="3"/>
        <v>-3.5331440757609656</v>
      </c>
    </row>
    <row r="14" spans="1:8" x14ac:dyDescent="0.2">
      <c r="A14">
        <v>14</v>
      </c>
      <c r="C14">
        <f t="shared" si="0"/>
        <v>-3.6284874176427007</v>
      </c>
      <c r="D14">
        <f t="shared" si="1"/>
        <v>-4.3902952438782172</v>
      </c>
      <c r="E14">
        <v>14</v>
      </c>
      <c r="G14">
        <f t="shared" si="2"/>
        <v>-4.1803305052474293</v>
      </c>
      <c r="H14">
        <f t="shared" si="3"/>
        <v>-3.4095572604462228</v>
      </c>
    </row>
    <row r="15" spans="1:8" x14ac:dyDescent="0.2">
      <c r="A15">
        <v>15</v>
      </c>
      <c r="C15">
        <f t="shared" si="0"/>
        <v>-3.5125500168521979</v>
      </c>
      <c r="D15">
        <f t="shared" si="1"/>
        <v>-4.2726232513202023</v>
      </c>
      <c r="E15">
        <v>15</v>
      </c>
      <c r="G15">
        <f t="shared" si="2"/>
        <v>-4.0545387636068417</v>
      </c>
      <c r="H15">
        <f t="shared" si="3"/>
        <v>-3.2859111260750264</v>
      </c>
    </row>
    <row r="16" spans="1:8" x14ac:dyDescent="0.2">
      <c r="A16">
        <v>16</v>
      </c>
      <c r="C16">
        <f t="shared" si="0"/>
        <v>-3.3966126160616947</v>
      </c>
      <c r="D16">
        <f t="shared" si="1"/>
        <v>-4.1550038060436405</v>
      </c>
      <c r="E16">
        <v>16</v>
      </c>
      <c r="G16">
        <f t="shared" si="2"/>
        <v>-3.928747021966255</v>
      </c>
      <c r="H16">
        <f t="shared" si="3"/>
        <v>-3.1622051745319504</v>
      </c>
    </row>
    <row r="17" spans="1:8" x14ac:dyDescent="0.2">
      <c r="A17">
        <v>17</v>
      </c>
      <c r="C17">
        <f t="shared" si="0"/>
        <v>-3.2806752152711915</v>
      </c>
      <c r="D17">
        <f t="shared" si="1"/>
        <v>-4.0374372584369507</v>
      </c>
      <c r="E17">
        <v>17</v>
      </c>
      <c r="G17">
        <f t="shared" si="2"/>
        <v>-3.8029552803256679</v>
      </c>
      <c r="H17">
        <f t="shared" si="3"/>
        <v>-3.0384389162286318</v>
      </c>
    </row>
    <row r="18" spans="1:8" x14ac:dyDescent="0.2">
      <c r="A18">
        <v>18</v>
      </c>
      <c r="C18">
        <f t="shared" si="0"/>
        <v>-3.1647378144806888</v>
      </c>
      <c r="D18">
        <f t="shared" si="1"/>
        <v>-3.9199239508452286</v>
      </c>
      <c r="E18">
        <v>18</v>
      </c>
      <c r="G18">
        <f t="shared" si="2"/>
        <v>-3.6771635386850807</v>
      </c>
      <c r="H18">
        <f t="shared" si="3"/>
        <v>-2.9146118706059898</v>
      </c>
    </row>
    <row r="19" spans="1:8" x14ac:dyDescent="0.2">
      <c r="A19">
        <v>19</v>
      </c>
      <c r="C19">
        <f t="shared" si="0"/>
        <v>-3.0488004136901856</v>
      </c>
      <c r="D19">
        <f t="shared" si="1"/>
        <v>-3.8024642172422696</v>
      </c>
      <c r="E19">
        <v>19</v>
      </c>
      <c r="G19">
        <f t="shared" si="2"/>
        <v>-3.551371797044494</v>
      </c>
      <c r="H19">
        <f t="shared" si="3"/>
        <v>-2.7907235666369323</v>
      </c>
    </row>
    <row r="20" spans="1:8" x14ac:dyDescent="0.2">
      <c r="A20">
        <v>20</v>
      </c>
      <c r="C20">
        <f t="shared" si="0"/>
        <v>-2.9328630128996829</v>
      </c>
      <c r="D20">
        <f t="shared" si="1"/>
        <v>-3.685058382905769</v>
      </c>
      <c r="E20">
        <v>20</v>
      </c>
      <c r="G20">
        <f t="shared" si="2"/>
        <v>-3.4255800554039069</v>
      </c>
      <c r="H20">
        <f t="shared" si="3"/>
        <v>-2.6667735433285271</v>
      </c>
    </row>
    <row r="21" spans="1:8" x14ac:dyDescent="0.2">
      <c r="A21">
        <v>21</v>
      </c>
      <c r="C21">
        <f t="shared" si="0"/>
        <v>-2.8169256121091797</v>
      </c>
      <c r="D21">
        <f t="shared" si="1"/>
        <v>-3.5677067640963589</v>
      </c>
      <c r="E21">
        <v>21</v>
      </c>
      <c r="G21">
        <f t="shared" si="2"/>
        <v>-3.2997883137633197</v>
      </c>
      <c r="H21">
        <f t="shared" si="3"/>
        <v>-2.5427613502225554</v>
      </c>
    </row>
    <row r="22" spans="1:8" x14ac:dyDescent="0.2">
      <c r="A22">
        <v>22</v>
      </c>
      <c r="C22">
        <f t="shared" si="0"/>
        <v>-2.7009882113186769</v>
      </c>
      <c r="D22">
        <f t="shared" si="1"/>
        <v>-3.4504096677411655</v>
      </c>
      <c r="E22">
        <v>22</v>
      </c>
      <c r="G22">
        <f t="shared" si="2"/>
        <v>-3.173996572122733</v>
      </c>
      <c r="H22">
        <f t="shared" si="3"/>
        <v>-2.4186865478933486</v>
      </c>
    </row>
    <row r="23" spans="1:8" x14ac:dyDescent="0.2">
      <c r="A23">
        <v>23</v>
      </c>
      <c r="C23">
        <f t="shared" si="0"/>
        <v>-2.5850508105281738</v>
      </c>
      <c r="D23">
        <f t="shared" si="1"/>
        <v>-3.3331673911225472</v>
      </c>
      <c r="E23">
        <v>23</v>
      </c>
      <c r="G23">
        <f t="shared" si="2"/>
        <v>-3.0482048304821459</v>
      </c>
      <c r="H23">
        <f t="shared" si="3"/>
        <v>-2.2945487084417717</v>
      </c>
    </row>
    <row r="24" spans="1:8" x14ac:dyDescent="0.2">
      <c r="A24">
        <v>24</v>
      </c>
      <c r="C24">
        <f t="shared" si="0"/>
        <v>-2.4691134097376706</v>
      </c>
      <c r="D24">
        <f t="shared" si="1"/>
        <v>-3.2159802215727105</v>
      </c>
      <c r="E24">
        <v>24</v>
      </c>
      <c r="G24">
        <f t="shared" si="2"/>
        <v>-2.9224130888415587</v>
      </c>
      <c r="H24">
        <f t="shared" si="3"/>
        <v>-2.1703474159842111</v>
      </c>
    </row>
    <row r="25" spans="1:8" x14ac:dyDescent="0.2">
      <c r="A25">
        <v>25</v>
      </c>
      <c r="C25">
        <f t="shared" si="0"/>
        <v>-2.3531760089471678</v>
      </c>
      <c r="D25">
        <f t="shared" si="1"/>
        <v>-3.0988484361748756</v>
      </c>
      <c r="E25">
        <v>25</v>
      </c>
      <c r="G25">
        <f t="shared" si="2"/>
        <v>-2.796621347200972</v>
      </c>
      <c r="H25">
        <f t="shared" si="3"/>
        <v>-2.0460822671353753</v>
      </c>
    </row>
    <row r="26" spans="1:8" x14ac:dyDescent="0.2">
      <c r="A26">
        <v>26</v>
      </c>
      <c r="C26">
        <f t="shared" si="0"/>
        <v>-2.2372386081566646</v>
      </c>
      <c r="D26">
        <f t="shared" si="1"/>
        <v>-2.9817723014716755</v>
      </c>
      <c r="E26">
        <v>26</v>
      </c>
      <c r="G26">
        <f t="shared" si="2"/>
        <v>-2.6708296055603848</v>
      </c>
      <c r="H26">
        <f t="shared" si="3"/>
        <v>-1.9217528714837298</v>
      </c>
    </row>
    <row r="27" spans="1:8" x14ac:dyDescent="0.2">
      <c r="A27">
        <v>27</v>
      </c>
      <c r="C27">
        <f t="shared" si="0"/>
        <v>-2.1213012073661619</v>
      </c>
      <c r="D27">
        <f t="shared" si="1"/>
        <v>-2.8647520731814664</v>
      </c>
      <c r="E27">
        <v>27</v>
      </c>
      <c r="G27">
        <f t="shared" si="2"/>
        <v>-2.5450378639197977</v>
      </c>
      <c r="H27">
        <f t="shared" si="3"/>
        <v>-1.7973588520583701</v>
      </c>
    </row>
    <row r="28" spans="1:8" x14ac:dyDescent="0.2">
      <c r="A28">
        <v>28</v>
      </c>
      <c r="C28">
        <f t="shared" si="0"/>
        <v>-2.0053638065756587</v>
      </c>
      <c r="D28">
        <f t="shared" si="1"/>
        <v>-2.7477879959232077</v>
      </c>
      <c r="E28">
        <v>28</v>
      </c>
      <c r="G28">
        <f t="shared" si="2"/>
        <v>-2.4192461222792105</v>
      </c>
      <c r="H28">
        <f t="shared" si="3"/>
        <v>-1.6728998457861124</v>
      </c>
    </row>
    <row r="29" spans="1:8" x14ac:dyDescent="0.2">
      <c r="A29">
        <v>29</v>
      </c>
      <c r="C29">
        <f t="shared" si="0"/>
        <v>-1.8894264057851555</v>
      </c>
      <c r="D29">
        <f t="shared" si="1"/>
        <v>-2.6308803029505898</v>
      </c>
      <c r="E29">
        <v>29</v>
      </c>
      <c r="G29">
        <f t="shared" si="2"/>
        <v>-2.2934543806386238</v>
      </c>
      <c r="H29">
        <f t="shared" si="3"/>
        <v>-1.5483755039376126</v>
      </c>
    </row>
    <row r="30" spans="1:8" x14ac:dyDescent="0.2">
      <c r="A30">
        <v>30</v>
      </c>
      <c r="C30">
        <f t="shared" si="0"/>
        <v>-1.7734890049946528</v>
      </c>
      <c r="D30">
        <f t="shared" si="1"/>
        <v>-2.5140292158960333</v>
      </c>
      <c r="E30">
        <v>30</v>
      </c>
      <c r="G30">
        <f t="shared" si="2"/>
        <v>-2.1676626389980367</v>
      </c>
      <c r="H30">
        <f t="shared" si="3"/>
        <v>-1.4237854925612963</v>
      </c>
    </row>
    <row r="31" spans="1:8" x14ac:dyDescent="0.2">
      <c r="A31">
        <v>31</v>
      </c>
      <c r="C31">
        <f t="shared" si="0"/>
        <v>-1.6575516042041496</v>
      </c>
      <c r="D31">
        <f t="shared" si="1"/>
        <v>-2.3972349445252066</v>
      </c>
      <c r="E31">
        <v>31</v>
      </c>
      <c r="G31">
        <f t="shared" si="2"/>
        <v>-2.0418708973574495</v>
      </c>
      <c r="H31">
        <f t="shared" si="3"/>
        <v>-1.2991294929039263</v>
      </c>
    </row>
    <row r="32" spans="1:8" x14ac:dyDescent="0.2">
      <c r="A32">
        <v>32</v>
      </c>
      <c r="C32">
        <f t="shared" si="0"/>
        <v>-1.5416142034136469</v>
      </c>
      <c r="D32">
        <f t="shared" si="1"/>
        <v>-2.2804976865026774</v>
      </c>
      <c r="E32">
        <v>32</v>
      </c>
      <c r="G32">
        <f t="shared" si="2"/>
        <v>-1.9160791557168628</v>
      </c>
      <c r="H32">
        <f t="shared" si="3"/>
        <v>-1.1744072018166127</v>
      </c>
    </row>
    <row r="33" spans="1:8" x14ac:dyDescent="0.2">
      <c r="A33">
        <v>33</v>
      </c>
      <c r="C33">
        <f t="shared" ref="C33:C64" si="4">-5.13567362791924+(A33-1)*0.115937400790503</f>
        <v>-1.4256768026231437</v>
      </c>
      <c r="D33">
        <f t="shared" ref="D33:D64" si="5">0+1*C33-0.731863502717326*(1.00512820512821+(C33--3.07913416985883E-16)^2/167.983666377389)^0.5</f>
        <v>-2.1638176271692755</v>
      </c>
      <c r="E33">
        <v>33</v>
      </c>
      <c r="G33">
        <f t="shared" ref="G33:G64" si="6">-5.81562314657506+(E33-1)*0.125791741640587</f>
        <v>-1.7902874140762757</v>
      </c>
      <c r="H33">
        <f t="shared" ref="H33:H64" si="7">0+1*G33+0.731863502717326*(1.00512820512821+(G33--3.07913416985883E-16)^2/167.983666377389)^0.5</f>
        <v>-1.049618332145124</v>
      </c>
    </row>
    <row r="34" spans="1:8" x14ac:dyDescent="0.2">
      <c r="A34">
        <v>34</v>
      </c>
      <c r="C34">
        <f t="shared" si="4"/>
        <v>-1.3097394018326405</v>
      </c>
      <c r="D34">
        <f t="shared" si="5"/>
        <v>-2.0471949393317597</v>
      </c>
      <c r="E34">
        <v>34</v>
      </c>
      <c r="G34">
        <f t="shared" si="6"/>
        <v>-1.664495672435689</v>
      </c>
      <c r="H34">
        <f t="shared" si="7"/>
        <v>-0.92476261310336927</v>
      </c>
    </row>
    <row r="35" spans="1:8" x14ac:dyDescent="0.2">
      <c r="A35">
        <v>35</v>
      </c>
      <c r="C35">
        <f t="shared" si="4"/>
        <v>-1.1938020010421377</v>
      </c>
      <c r="D35">
        <f t="shared" si="5"/>
        <v>-1.9306297830653127</v>
      </c>
      <c r="E35">
        <v>35</v>
      </c>
      <c r="G35">
        <f t="shared" si="6"/>
        <v>-1.5387039307951014</v>
      </c>
      <c r="H35">
        <f t="shared" si="7"/>
        <v>-0.79983979062894806</v>
      </c>
    </row>
    <row r="36" spans="1:8" x14ac:dyDescent="0.2">
      <c r="A36">
        <v>36</v>
      </c>
      <c r="C36">
        <f t="shared" si="4"/>
        <v>-1.077864600251635</v>
      </c>
      <c r="D36">
        <f t="shared" si="5"/>
        <v>-1.8141223055293954</v>
      </c>
      <c r="E36">
        <v>36</v>
      </c>
      <c r="G36">
        <f t="shared" si="6"/>
        <v>-1.4129121891545147</v>
      </c>
      <c r="H36">
        <f t="shared" si="7"/>
        <v>-0.6748496277197249</v>
      </c>
    </row>
    <row r="37" spans="1:8" x14ac:dyDescent="0.2">
      <c r="A37">
        <v>37</v>
      </c>
      <c r="C37">
        <f t="shared" si="4"/>
        <v>-0.96192719946113137</v>
      </c>
      <c r="D37">
        <f t="shared" si="5"/>
        <v>-1.6976726407974407</v>
      </c>
      <c r="E37">
        <v>37</v>
      </c>
      <c r="G37">
        <f t="shared" si="6"/>
        <v>-1.287120447513928</v>
      </c>
      <c r="H37">
        <f t="shared" si="7"/>
        <v>-0.54979190475039541</v>
      </c>
    </row>
    <row r="38" spans="1:8" x14ac:dyDescent="0.2">
      <c r="A38">
        <v>38</v>
      </c>
      <c r="C38">
        <f t="shared" si="4"/>
        <v>-0.84598979867062862</v>
      </c>
      <c r="D38">
        <f t="shared" si="5"/>
        <v>-1.5812809097008467</v>
      </c>
      <c r="E38">
        <v>38</v>
      </c>
      <c r="G38">
        <f t="shared" si="6"/>
        <v>-1.1613287058733404</v>
      </c>
      <c r="H38">
        <f t="shared" si="7"/>
        <v>-0.4246664197680966</v>
      </c>
    </row>
    <row r="39" spans="1:8" x14ac:dyDescent="0.2">
      <c r="A39">
        <v>39</v>
      </c>
      <c r="C39">
        <f t="shared" si="4"/>
        <v>-0.73005239788012588</v>
      </c>
      <c r="D39">
        <f t="shared" si="5"/>
        <v>-1.4649472196876756</v>
      </c>
      <c r="E39">
        <v>39</v>
      </c>
      <c r="G39">
        <f t="shared" si="6"/>
        <v>-1.0355369642327537</v>
      </c>
      <c r="H39">
        <f t="shared" si="7"/>
        <v>-0.29947298876614292</v>
      </c>
    </row>
    <row r="40" spans="1:8" x14ac:dyDescent="0.2">
      <c r="A40">
        <v>40</v>
      </c>
      <c r="C40">
        <f t="shared" si="4"/>
        <v>-0.61411499708962225</v>
      </c>
      <c r="D40">
        <f t="shared" si="5"/>
        <v>-1.3486716646964536</v>
      </c>
      <c r="E40">
        <v>40</v>
      </c>
      <c r="G40">
        <f t="shared" si="6"/>
        <v>-0.90974522259216695</v>
      </c>
      <c r="H40">
        <f t="shared" si="7"/>
        <v>-0.17421144593502635</v>
      </c>
    </row>
    <row r="41" spans="1:8" x14ac:dyDescent="0.2">
      <c r="A41">
        <v>41</v>
      </c>
      <c r="C41">
        <f t="shared" si="4"/>
        <v>-0.49817759629911951</v>
      </c>
      <c r="D41">
        <f t="shared" si="5"/>
        <v>-1.2324543250454152</v>
      </c>
      <c r="E41">
        <v>41</v>
      </c>
      <c r="G41">
        <f t="shared" si="6"/>
        <v>-0.78395348095157935</v>
      </c>
      <c r="H41">
        <f t="shared" si="7"/>
        <v>-4.8881643889908566E-2</v>
      </c>
    </row>
    <row r="42" spans="1:8" x14ac:dyDescent="0.2">
      <c r="A42">
        <v>42</v>
      </c>
      <c r="C42">
        <f t="shared" si="4"/>
        <v>-0.38224019550861676</v>
      </c>
      <c r="D42">
        <f t="shared" si="5"/>
        <v>-1.1162952673374777</v>
      </c>
      <c r="E42">
        <v>42</v>
      </c>
      <c r="G42">
        <f t="shared" si="6"/>
        <v>-0.65816173931099264</v>
      </c>
      <c r="H42">
        <f t="shared" si="7"/>
        <v>7.6516546126123131E-2</v>
      </c>
    </row>
    <row r="43" spans="1:8" x14ac:dyDescent="0.2">
      <c r="A43">
        <v>43</v>
      </c>
      <c r="C43">
        <f t="shared" si="4"/>
        <v>-0.26630279471811402</v>
      </c>
      <c r="D43">
        <f t="shared" si="5"/>
        <v>-1.0001945443812321</v>
      </c>
      <c r="E43">
        <v>43</v>
      </c>
      <c r="G43">
        <f t="shared" si="6"/>
        <v>-0.53236999767040594</v>
      </c>
      <c r="H43">
        <f t="shared" si="7"/>
        <v>0.20198323406369567</v>
      </c>
    </row>
    <row r="44" spans="1:8" x14ac:dyDescent="0.2">
      <c r="A44">
        <v>44</v>
      </c>
      <c r="C44">
        <f t="shared" si="4"/>
        <v>-0.15036539392761039</v>
      </c>
      <c r="D44">
        <f t="shared" si="5"/>
        <v>-0.88415219512814724</v>
      </c>
      <c r="E44">
        <v>44</v>
      </c>
      <c r="G44">
        <f t="shared" si="6"/>
        <v>-0.40657825602981834</v>
      </c>
      <c r="H44">
        <f t="shared" si="7"/>
        <v>0.32751851091423756</v>
      </c>
    </row>
    <row r="45" spans="1:8" x14ac:dyDescent="0.2">
      <c r="A45">
        <v>45</v>
      </c>
      <c r="C45">
        <f t="shared" si="4"/>
        <v>-3.4427993137107649E-2</v>
      </c>
      <c r="D45">
        <f t="shared" si="5"/>
        <v>-0.76816824462617872</v>
      </c>
      <c r="E45">
        <v>45</v>
      </c>
      <c r="G45">
        <f t="shared" si="6"/>
        <v>-0.28078651438923163</v>
      </c>
      <c r="H45">
        <f t="shared" si="7"/>
        <v>0.45312244858302275</v>
      </c>
    </row>
    <row r="46" spans="1:8" x14ac:dyDescent="0.2">
      <c r="A46">
        <v>46</v>
      </c>
      <c r="C46">
        <f t="shared" si="4"/>
        <v>8.1509407653395094E-2</v>
      </c>
      <c r="D46">
        <f t="shared" si="5"/>
        <v>-0.65224270398988959</v>
      </c>
      <c r="E46">
        <v>46</v>
      </c>
      <c r="G46">
        <f t="shared" si="6"/>
        <v>-0.15499477274864493</v>
      </c>
      <c r="H46">
        <f t="shared" si="7"/>
        <v>0.57879509978858368</v>
      </c>
    </row>
    <row r="47" spans="1:8" x14ac:dyDescent="0.2">
      <c r="A47">
        <v>47</v>
      </c>
      <c r="C47">
        <f t="shared" si="4"/>
        <v>0.19744680844389872</v>
      </c>
      <c r="D47">
        <f t="shared" si="5"/>
        <v>-0.53637557038719053</v>
      </c>
      <c r="E47">
        <v>47</v>
      </c>
      <c r="G47">
        <f t="shared" si="6"/>
        <v>-2.9203031108057331E-2</v>
      </c>
      <c r="H47">
        <f t="shared" si="7"/>
        <v>0.70453649798880968</v>
      </c>
    </row>
    <row r="48" spans="1:8" x14ac:dyDescent="0.2">
      <c r="A48">
        <v>48</v>
      </c>
      <c r="C48">
        <f t="shared" si="4"/>
        <v>0.31338420923440147</v>
      </c>
      <c r="D48">
        <f t="shared" si="5"/>
        <v>-0.42056682704272186</v>
      </c>
      <c r="E48">
        <v>48</v>
      </c>
      <c r="G48">
        <f t="shared" si="6"/>
        <v>9.6588710532529376E-2</v>
      </c>
      <c r="H48">
        <f t="shared" si="7"/>
        <v>0.83034665733397972</v>
      </c>
    </row>
    <row r="49" spans="1:8" x14ac:dyDescent="0.2">
      <c r="A49">
        <v>49</v>
      </c>
      <c r="C49">
        <f t="shared" si="4"/>
        <v>0.42932161002490421</v>
      </c>
      <c r="D49">
        <f t="shared" si="5"/>
        <v>-0.30481644325786428</v>
      </c>
      <c r="E49">
        <v>49</v>
      </c>
      <c r="G49">
        <f t="shared" si="6"/>
        <v>0.22238045217311608</v>
      </c>
      <c r="H49">
        <f t="shared" si="7"/>
        <v>0.95622557264688868</v>
      </c>
    </row>
    <row r="50" spans="1:8" x14ac:dyDescent="0.2">
      <c r="A50">
        <v>50</v>
      </c>
      <c r="C50">
        <f t="shared" si="4"/>
        <v>0.54525901081540784</v>
      </c>
      <c r="D50">
        <f t="shared" si="5"/>
        <v>-0.18912437444733632</v>
      </c>
      <c r="E50">
        <v>50</v>
      </c>
      <c r="G50">
        <f t="shared" si="6"/>
        <v>0.34817219381370368</v>
      </c>
      <c r="H50">
        <f t="shared" si="7"/>
        <v>1.0821732194301188</v>
      </c>
    </row>
    <row r="51" spans="1:8" x14ac:dyDescent="0.2">
      <c r="A51">
        <v>51</v>
      </c>
      <c r="C51">
        <f t="shared" si="4"/>
        <v>0.66119641160591058</v>
      </c>
      <c r="D51">
        <f t="shared" si="5"/>
        <v>-7.3490562192269904E-2</v>
      </c>
      <c r="E51">
        <v>51</v>
      </c>
      <c r="G51">
        <f t="shared" si="6"/>
        <v>0.47396393545429039</v>
      </c>
      <c r="H51">
        <f t="shared" si="7"/>
        <v>1.2081895539004401</v>
      </c>
    </row>
    <row r="52" spans="1:8" x14ac:dyDescent="0.2">
      <c r="A52">
        <v>52</v>
      </c>
      <c r="C52">
        <f t="shared" si="4"/>
        <v>0.77713381239641333</v>
      </c>
      <c r="D52">
        <f t="shared" si="5"/>
        <v>4.2085065690391166E-2</v>
      </c>
      <c r="E52">
        <v>52</v>
      </c>
      <c r="G52">
        <f t="shared" si="6"/>
        <v>0.59975567709487798</v>
      </c>
      <c r="H52">
        <f t="shared" si="7"/>
        <v>1.3342745130502331</v>
      </c>
    </row>
    <row r="53" spans="1:8" x14ac:dyDescent="0.2">
      <c r="A53">
        <v>53</v>
      </c>
      <c r="C53">
        <f t="shared" si="4"/>
        <v>0.89307121318691607</v>
      </c>
      <c r="D53">
        <f t="shared" si="5"/>
        <v>0.15760259506234597</v>
      </c>
      <c r="E53">
        <v>53</v>
      </c>
      <c r="G53">
        <f t="shared" si="6"/>
        <v>0.72554741873546469</v>
      </c>
      <c r="H53">
        <f t="shared" si="7"/>
        <v>1.4604280147357178</v>
      </c>
    </row>
    <row r="54" spans="1:8" x14ac:dyDescent="0.2">
      <c r="A54">
        <v>54</v>
      </c>
      <c r="C54">
        <f t="shared" si="4"/>
        <v>1.0090086139774197</v>
      </c>
      <c r="D54">
        <f t="shared" si="5"/>
        <v>0.27306212536249275</v>
      </c>
      <c r="E54">
        <v>54</v>
      </c>
      <c r="G54">
        <f t="shared" si="6"/>
        <v>0.8513391603760514</v>
      </c>
      <c r="H54">
        <f t="shared" si="7"/>
        <v>1.586649957791717</v>
      </c>
    </row>
    <row r="55" spans="1:8" x14ac:dyDescent="0.2">
      <c r="A55">
        <v>55</v>
      </c>
      <c r="C55">
        <f t="shared" si="4"/>
        <v>1.1249460147679224</v>
      </c>
      <c r="D55">
        <f t="shared" si="5"/>
        <v>0.38846376948985606</v>
      </c>
      <c r="E55">
        <v>55</v>
      </c>
      <c r="G55">
        <f t="shared" si="6"/>
        <v>0.97713090201663899</v>
      </c>
      <c r="H55">
        <f t="shared" si="7"/>
        <v>1.7129402221725711</v>
      </c>
    </row>
    <row r="56" spans="1:8" x14ac:dyDescent="0.2">
      <c r="A56">
        <v>56</v>
      </c>
      <c r="C56">
        <f t="shared" si="4"/>
        <v>1.2408834155584252</v>
      </c>
      <c r="D56">
        <f t="shared" si="5"/>
        <v>0.50380765367121705</v>
      </c>
      <c r="E56">
        <v>56</v>
      </c>
      <c r="G56">
        <f t="shared" si="6"/>
        <v>1.1029226436572257</v>
      </c>
      <c r="H56">
        <f t="shared" si="7"/>
        <v>1.8392986691187461</v>
      </c>
    </row>
    <row r="57" spans="1:8" x14ac:dyDescent="0.2">
      <c r="A57">
        <v>57</v>
      </c>
      <c r="C57">
        <f t="shared" si="4"/>
        <v>1.3568208163489288</v>
      </c>
      <c r="D57">
        <f t="shared" si="5"/>
        <v>0.61909391731379126</v>
      </c>
      <c r="E57">
        <v>57</v>
      </c>
      <c r="G57">
        <f t="shared" si="6"/>
        <v>1.2287143852978124</v>
      </c>
      <c r="H57">
        <f t="shared" si="7"/>
        <v>1.9657251413486139</v>
      </c>
    </row>
    <row r="58" spans="1:8" x14ac:dyDescent="0.2">
      <c r="A58">
        <v>58</v>
      </c>
      <c r="C58">
        <f t="shared" si="4"/>
        <v>1.4727582171394316</v>
      </c>
      <c r="D58">
        <f t="shared" si="5"/>
        <v>0.73432271284335759</v>
      </c>
      <c r="E58">
        <v>58</v>
      </c>
      <c r="G58">
        <f t="shared" si="6"/>
        <v>1.3545061269384</v>
      </c>
      <c r="H58">
        <f t="shared" si="7"/>
        <v>2.0922194632747715</v>
      </c>
    </row>
    <row r="59" spans="1:8" x14ac:dyDescent="0.2">
      <c r="A59">
        <v>59</v>
      </c>
      <c r="C59">
        <f t="shared" si="4"/>
        <v>1.5886956179299343</v>
      </c>
      <c r="D59">
        <f t="shared" si="5"/>
        <v>0.84949420552828092</v>
      </c>
      <c r="E59">
        <v>59</v>
      </c>
      <c r="G59">
        <f t="shared" si="6"/>
        <v>1.4802978685789867</v>
      </c>
      <c r="H59">
        <f t="shared" si="7"/>
        <v>2.2187814412442184</v>
      </c>
    </row>
    <row r="60" spans="1:8" x14ac:dyDescent="0.2">
      <c r="A60">
        <v>60</v>
      </c>
      <c r="C60">
        <f t="shared" si="4"/>
        <v>1.7046330187204379</v>
      </c>
      <c r="D60">
        <f t="shared" si="5"/>
        <v>0.96460857328987892</v>
      </c>
      <c r="E60">
        <v>60</v>
      </c>
      <c r="G60">
        <f t="shared" si="6"/>
        <v>1.6060896102195734</v>
      </c>
      <c r="H60">
        <f t="shared" si="7"/>
        <v>2.3454108638016455</v>
      </c>
    </row>
    <row r="61" spans="1:8" x14ac:dyDescent="0.2">
      <c r="A61">
        <v>61</v>
      </c>
      <c r="C61">
        <f t="shared" si="4"/>
        <v>1.8205704195109407</v>
      </c>
      <c r="D61">
        <f t="shared" si="5"/>
        <v>1.0796660064996404</v>
      </c>
      <c r="E61">
        <v>61</v>
      </c>
      <c r="G61">
        <f t="shared" si="6"/>
        <v>1.731881351860161</v>
      </c>
      <c r="H61">
        <f t="shared" si="7"/>
        <v>2.4721075019749934</v>
      </c>
    </row>
    <row r="62" spans="1:8" x14ac:dyDescent="0.2">
      <c r="A62">
        <v>62</v>
      </c>
      <c r="C62">
        <f t="shared" si="4"/>
        <v>1.9365078203014434</v>
      </c>
      <c r="D62">
        <f t="shared" si="5"/>
        <v>1.1946667077638349</v>
      </c>
      <c r="E62">
        <v>62</v>
      </c>
      <c r="G62">
        <f t="shared" si="6"/>
        <v>1.8576730935007477</v>
      </c>
      <c r="H62">
        <f t="shared" si="7"/>
        <v>2.5988711095824044</v>
      </c>
    </row>
    <row r="63" spans="1:8" x14ac:dyDescent="0.2">
      <c r="A63">
        <v>63</v>
      </c>
      <c r="C63">
        <f t="shared" si="4"/>
        <v>2.0524452210919462</v>
      </c>
      <c r="D63">
        <f t="shared" si="5"/>
        <v>1.3096108916960438</v>
      </c>
      <c r="E63">
        <v>63</v>
      </c>
      <c r="G63">
        <f t="shared" si="6"/>
        <v>1.9834648351413344</v>
      </c>
      <c r="H63">
        <f t="shared" si="7"/>
        <v>2.7257014235596362</v>
      </c>
    </row>
    <row r="64" spans="1:8" x14ac:dyDescent="0.2">
      <c r="A64">
        <v>64</v>
      </c>
      <c r="C64">
        <f t="shared" si="4"/>
        <v>2.1683826218824498</v>
      </c>
      <c r="D64">
        <f t="shared" si="5"/>
        <v>1.4244987846782204</v>
      </c>
      <c r="E64">
        <v>64</v>
      </c>
      <c r="G64">
        <f t="shared" si="6"/>
        <v>2.109256576781922</v>
      </c>
      <c r="H64">
        <f t="shared" si="7"/>
        <v>2.8525981643069258</v>
      </c>
    </row>
    <row r="65" spans="1:8" x14ac:dyDescent="0.2">
      <c r="A65">
        <v>65</v>
      </c>
      <c r="C65">
        <f t="shared" ref="C65:C70" si="8">-5.13567362791924+(A65-1)*0.115937400790503</f>
        <v>2.2843200226729525</v>
      </c>
      <c r="D65">
        <f t="shared" ref="D65:D70" si="9">0+1*C65-0.731863502717326*(1.00512820512821+(C65--3.07913416985883E-16)^2/167.983666377389)^0.5</f>
        <v>1.539330624610858</v>
      </c>
      <c r="E65">
        <v>65</v>
      </c>
      <c r="G65">
        <f t="shared" ref="G65:G70" si="10">-5.81562314657506+(E65-1)*0.125791741640587</f>
        <v>2.2350483184225087</v>
      </c>
      <c r="H65">
        <f t="shared" ref="H65:H70" si="11">0+1*G65+0.731863502717326*(1.00512820512821+(G65--3.07913416985883E-16)^2/167.983666377389)^0.5</f>
        <v>2.979561036054279</v>
      </c>
    </row>
    <row r="66" spans="1:8" x14ac:dyDescent="0.2">
      <c r="A66">
        <v>66</v>
      </c>
      <c r="C66">
        <f t="shared" si="8"/>
        <v>2.4002574234634553</v>
      </c>
      <c r="D66">
        <f t="shared" si="9"/>
        <v>1.6541066606529087</v>
      </c>
      <c r="E66">
        <v>66</v>
      </c>
      <c r="G66">
        <f t="shared" si="10"/>
        <v>2.3608400600630954</v>
      </c>
      <c r="H66">
        <f t="shared" si="11"/>
        <v>3.1065897272441094</v>
      </c>
    </row>
    <row r="67" spans="1:8" x14ac:dyDescent="0.2">
      <c r="A67">
        <v>67</v>
      </c>
      <c r="C67">
        <f t="shared" si="8"/>
        <v>2.5161948242539589</v>
      </c>
      <c r="D67">
        <f t="shared" si="9"/>
        <v>1.7688271529520723</v>
      </c>
      <c r="E67">
        <v>67</v>
      </c>
      <c r="G67">
        <f t="shared" si="10"/>
        <v>2.4866318017036821</v>
      </c>
      <c r="H67">
        <f t="shared" si="11"/>
        <v>3.2336839109301003</v>
      </c>
    </row>
    <row r="68" spans="1:8" x14ac:dyDescent="0.2">
      <c r="A68">
        <v>68</v>
      </c>
      <c r="C68">
        <f t="shared" si="8"/>
        <v>2.6321322250444616</v>
      </c>
      <c r="D68">
        <f t="shared" si="9"/>
        <v>1.8834923723661168</v>
      </c>
      <c r="E68">
        <v>68</v>
      </c>
      <c r="G68">
        <f t="shared" si="10"/>
        <v>2.6124235433442706</v>
      </c>
      <c r="H68">
        <f t="shared" si="11"/>
        <v>3.3608432451911585</v>
      </c>
    </row>
    <row r="69" spans="1:8" x14ac:dyDescent="0.2">
      <c r="A69">
        <v>69</v>
      </c>
      <c r="C69">
        <f t="shared" si="8"/>
        <v>2.7480696258349644</v>
      </c>
      <c r="D69">
        <f t="shared" si="9"/>
        <v>1.9981026001758968</v>
      </c>
      <c r="E69">
        <v>69</v>
      </c>
      <c r="G69">
        <f t="shared" si="10"/>
        <v>2.7382152849848573</v>
      </c>
      <c r="H69">
        <f t="shared" si="11"/>
        <v>3.4880673735592822</v>
      </c>
    </row>
    <row r="70" spans="1:8" x14ac:dyDescent="0.2">
      <c r="A70">
        <v>70</v>
      </c>
      <c r="C70">
        <f t="shared" si="8"/>
        <v>2.8640070266254671</v>
      </c>
      <c r="D70">
        <f t="shared" si="9"/>
        <v>2.1126581277907324</v>
      </c>
      <c r="E70">
        <v>70</v>
      </c>
      <c r="G70">
        <f t="shared" si="10"/>
        <v>2.864007026625444</v>
      </c>
      <c r="H70">
        <f t="shared" si="11"/>
        <v>3.6153559254601784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E88B-C937-CB4F-BBD8-F351F04BFBB3}">
  <sheetPr codeName="XLSTAT_20231121_153524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-3.51678462395408+(A1-1)*0.0797938445168313</f>
        <v>-3.5167846239540799</v>
      </c>
      <c r="D1">
        <f t="shared" ref="D1:D32" si="1">0+1*C1-1.17197535453234*(1.00512820512821+(C1-2.05128202791782E-09)^2/127.642632693695)^0.5</f>
        <v>-4.7470919316722888</v>
      </c>
      <c r="E1">
        <v>1</v>
      </c>
      <c r="G1">
        <f t="shared" ref="G1:G32" si="2">-3.98132877195827+(E1-1)*0.08652636840095</f>
        <v>-3.9813287719582702</v>
      </c>
      <c r="H1">
        <f t="shared" ref="H1:H32" si="3">0+1*G1+1.17197535453234*(1.00512820512821+(G1-2.05128202791782E-09)^2/127.642632693695)^0.5</f>
        <v>-2.7358819240231886</v>
      </c>
    </row>
    <row r="2" spans="1:8" x14ac:dyDescent="0.2">
      <c r="A2">
        <v>2</v>
      </c>
      <c r="C2">
        <f t="shared" si="0"/>
        <v>-3.4369907794372487</v>
      </c>
      <c r="D2">
        <f t="shared" si="1"/>
        <v>-4.6648691483633584</v>
      </c>
      <c r="E2">
        <v>2</v>
      </c>
      <c r="G2">
        <f t="shared" si="2"/>
        <v>-3.8948024035573203</v>
      </c>
      <c r="H2">
        <f t="shared" si="3"/>
        <v>-2.652303108787132</v>
      </c>
    </row>
    <row r="3" spans="1:8" x14ac:dyDescent="0.2">
      <c r="A3">
        <v>3</v>
      </c>
      <c r="C3">
        <f t="shared" si="0"/>
        <v>-3.3571969349204172</v>
      </c>
      <c r="D3">
        <f t="shared" si="1"/>
        <v>-4.5826974590073206</v>
      </c>
      <c r="E3">
        <v>3</v>
      </c>
      <c r="G3">
        <f t="shared" si="2"/>
        <v>-3.80827603515637</v>
      </c>
      <c r="H3">
        <f t="shared" si="3"/>
        <v>-2.5686663099141525</v>
      </c>
    </row>
    <row r="4" spans="1:8" x14ac:dyDescent="0.2">
      <c r="A4">
        <v>4</v>
      </c>
      <c r="C4">
        <f t="shared" si="0"/>
        <v>-3.277403090403586</v>
      </c>
      <c r="D4">
        <f t="shared" si="1"/>
        <v>-4.5005771615834496</v>
      </c>
      <c r="E4">
        <v>4</v>
      </c>
      <c r="G4">
        <f t="shared" si="2"/>
        <v>-3.7217496667554202</v>
      </c>
      <c r="H4">
        <f t="shared" si="3"/>
        <v>-2.4849711209908829</v>
      </c>
    </row>
    <row r="5" spans="1:8" x14ac:dyDescent="0.2">
      <c r="A5">
        <v>5</v>
      </c>
      <c r="C5">
        <f t="shared" si="0"/>
        <v>-3.1976092458867544</v>
      </c>
      <c r="D5">
        <f t="shared" si="1"/>
        <v>-4.4185085498774574</v>
      </c>
      <c r="E5">
        <v>5</v>
      </c>
      <c r="G5">
        <f t="shared" si="2"/>
        <v>-3.6352232983544703</v>
      </c>
      <c r="H5">
        <f t="shared" si="3"/>
        <v>-2.4012171401245017</v>
      </c>
    </row>
    <row r="6" spans="1:8" x14ac:dyDescent="0.2">
      <c r="A6">
        <v>6</v>
      </c>
      <c r="C6">
        <f t="shared" si="0"/>
        <v>-3.1178154013699233</v>
      </c>
      <c r="D6">
        <f t="shared" si="1"/>
        <v>-4.3364919133172322</v>
      </c>
      <c r="E6">
        <v>6</v>
      </c>
      <c r="G6">
        <f t="shared" si="2"/>
        <v>-3.54869692995352</v>
      </c>
      <c r="H6">
        <f t="shared" si="3"/>
        <v>-2.3174039701859366</v>
      </c>
    </row>
    <row r="7" spans="1:8" x14ac:dyDescent="0.2">
      <c r="A7">
        <v>7</v>
      </c>
      <c r="C7">
        <f t="shared" si="0"/>
        <v>-3.0380215568530922</v>
      </c>
      <c r="D7">
        <f t="shared" si="1"/>
        <v>-4.25452753680878</v>
      </c>
      <c r="E7">
        <v>7</v>
      </c>
      <c r="G7">
        <f t="shared" si="2"/>
        <v>-3.4621705615525702</v>
      </c>
      <c r="H7">
        <f t="shared" si="3"/>
        <v>-2.2335312190542798</v>
      </c>
    </row>
    <row r="8" spans="1:8" x14ac:dyDescent="0.2">
      <c r="A8">
        <v>8</v>
      </c>
      <c r="C8">
        <f t="shared" si="0"/>
        <v>-2.958227712336261</v>
      </c>
      <c r="D8">
        <f t="shared" si="1"/>
        <v>-4.172615700572579</v>
      </c>
      <c r="E8">
        <v>8</v>
      </c>
      <c r="G8">
        <f t="shared" si="2"/>
        <v>-3.3756441931516203</v>
      </c>
      <c r="H8">
        <f t="shared" si="3"/>
        <v>-2.1495984998621194</v>
      </c>
    </row>
    <row r="9" spans="1:8" x14ac:dyDescent="0.2">
      <c r="A9">
        <v>9</v>
      </c>
      <c r="C9">
        <f t="shared" si="0"/>
        <v>-2.8784338678194294</v>
      </c>
      <c r="D9">
        <f t="shared" si="1"/>
        <v>-4.090756679980518</v>
      </c>
      <c r="E9">
        <v>9</v>
      </c>
      <c r="G9">
        <f t="shared" si="2"/>
        <v>-3.28911782475067</v>
      </c>
      <c r="H9">
        <f t="shared" si="3"/>
        <v>-2.0656054312415071</v>
      </c>
    </row>
    <row r="10" spans="1:8" x14ac:dyDescent="0.2">
      <c r="A10">
        <v>10</v>
      </c>
      <c r="C10">
        <f t="shared" si="0"/>
        <v>-2.7986400233025979</v>
      </c>
      <c r="D10">
        <f t="shared" si="1"/>
        <v>-4.0089507453936246</v>
      </c>
      <c r="E10">
        <v>10</v>
      </c>
      <c r="G10">
        <f t="shared" si="2"/>
        <v>-3.2025914563497202</v>
      </c>
      <c r="H10">
        <f t="shared" si="3"/>
        <v>-1.9815516375702529</v>
      </c>
    </row>
    <row r="11" spans="1:8" x14ac:dyDescent="0.2">
      <c r="A11">
        <v>11</v>
      </c>
      <c r="C11">
        <f t="shared" si="0"/>
        <v>-2.7188461787857667</v>
      </c>
      <c r="D11">
        <f t="shared" si="1"/>
        <v>-3.9271981620007774</v>
      </c>
      <c r="E11">
        <v>11</v>
      </c>
      <c r="G11">
        <f t="shared" si="2"/>
        <v>-3.1160650879487699</v>
      </c>
      <c r="H11">
        <f t="shared" si="3"/>
        <v>-1.8974367492182307</v>
      </c>
    </row>
    <row r="12" spans="1:8" x14ac:dyDescent="0.2">
      <c r="A12">
        <v>12</v>
      </c>
      <c r="C12">
        <f t="shared" si="0"/>
        <v>-2.6390523342689356</v>
      </c>
      <c r="D12">
        <f t="shared" si="1"/>
        <v>-3.8454991896586006</v>
      </c>
      <c r="E12">
        <v>12</v>
      </c>
      <c r="G12">
        <f t="shared" si="2"/>
        <v>-3.0295387195478201</v>
      </c>
      <c r="H12">
        <f t="shared" si="3"/>
        <v>-1.8132604027933859</v>
      </c>
    </row>
    <row r="13" spans="1:8" x14ac:dyDescent="0.2">
      <c r="A13">
        <v>13</v>
      </c>
      <c r="C13">
        <f t="shared" si="0"/>
        <v>-2.5592584897521045</v>
      </c>
      <c r="D13">
        <f t="shared" si="1"/>
        <v>-3.763854082732748</v>
      </c>
      <c r="E13">
        <v>13</v>
      </c>
      <c r="G13">
        <f t="shared" si="2"/>
        <v>-2.9430123511468702</v>
      </c>
      <c r="H13">
        <f t="shared" si="3"/>
        <v>-1.7290222413871028</v>
      </c>
    </row>
    <row r="14" spans="1:8" x14ac:dyDescent="0.2">
      <c r="A14">
        <v>14</v>
      </c>
      <c r="C14">
        <f t="shared" si="0"/>
        <v>-2.4794646452352729</v>
      </c>
      <c r="D14">
        <f t="shared" si="1"/>
        <v>-3.6822630899407764</v>
      </c>
      <c r="E14">
        <v>14</v>
      </c>
      <c r="G14">
        <f t="shared" si="2"/>
        <v>-2.8564859827459204</v>
      </c>
      <c r="H14">
        <f t="shared" si="3"/>
        <v>-1.644721914818607</v>
      </c>
    </row>
    <row r="15" spans="1:8" x14ac:dyDescent="0.2">
      <c r="A15">
        <v>15</v>
      </c>
      <c r="C15">
        <f t="shared" si="0"/>
        <v>-2.3996708007184417</v>
      </c>
      <c r="D15">
        <f t="shared" si="1"/>
        <v>-3.600726454196824</v>
      </c>
      <c r="E15">
        <v>15</v>
      </c>
      <c r="G15">
        <f t="shared" si="2"/>
        <v>-2.7699596143449701</v>
      </c>
      <c r="H15">
        <f t="shared" si="3"/>
        <v>-1.5603590798780518</v>
      </c>
    </row>
    <row r="16" spans="1:8" x14ac:dyDescent="0.2">
      <c r="A16">
        <v>16</v>
      </c>
      <c r="C16">
        <f t="shared" si="0"/>
        <v>-2.3198769562016102</v>
      </c>
      <c r="D16">
        <f t="shared" si="1"/>
        <v>-3.5192444124582836</v>
      </c>
      <c r="E16">
        <v>16</v>
      </c>
      <c r="G16">
        <f t="shared" si="2"/>
        <v>-2.6834332459440202</v>
      </c>
      <c r="H16">
        <f t="shared" si="3"/>
        <v>-1.4759334005679454</v>
      </c>
    </row>
    <row r="17" spans="1:8" x14ac:dyDescent="0.2">
      <c r="A17">
        <v>17</v>
      </c>
      <c r="C17">
        <f t="shared" si="0"/>
        <v>-2.240083111684779</v>
      </c>
      <c r="D17">
        <f t="shared" si="1"/>
        <v>-3.4378171955747039</v>
      </c>
      <c r="E17">
        <v>17</v>
      </c>
      <c r="G17">
        <f t="shared" si="2"/>
        <v>-2.5969068775430699</v>
      </c>
      <c r="H17">
        <f t="shared" si="3"/>
        <v>-1.391444548342559</v>
      </c>
    </row>
    <row r="18" spans="1:8" x14ac:dyDescent="0.2">
      <c r="A18">
        <v>18</v>
      </c>
      <c r="C18">
        <f t="shared" si="0"/>
        <v>-2.1602892671679479</v>
      </c>
      <c r="D18">
        <f t="shared" si="1"/>
        <v>-3.3564450281391043</v>
      </c>
      <c r="E18">
        <v>18</v>
      </c>
      <c r="G18">
        <f t="shared" si="2"/>
        <v>-2.5103805091421201</v>
      </c>
      <c r="H18">
        <f t="shared" si="3"/>
        <v>-1.3068922023449649</v>
      </c>
    </row>
    <row r="19" spans="1:8" x14ac:dyDescent="0.2">
      <c r="A19">
        <v>19</v>
      </c>
      <c r="C19">
        <f t="shared" si="0"/>
        <v>-2.0804954226511163</v>
      </c>
      <c r="D19">
        <f t="shared" si="1"/>
        <v>-3.2751281283419278</v>
      </c>
      <c r="E19">
        <v>19</v>
      </c>
      <c r="G19">
        <f t="shared" si="2"/>
        <v>-2.4238541407411702</v>
      </c>
      <c r="H19">
        <f t="shared" si="3"/>
        <v>-1.2222760496413316</v>
      </c>
    </row>
    <row r="20" spans="1:8" x14ac:dyDescent="0.2">
      <c r="A20">
        <v>20</v>
      </c>
      <c r="C20">
        <f t="shared" si="0"/>
        <v>-2.0007015781342852</v>
      </c>
      <c r="D20">
        <f t="shared" si="1"/>
        <v>-3.1938667078278353</v>
      </c>
      <c r="E20">
        <v>20</v>
      </c>
      <c r="G20">
        <f t="shared" si="2"/>
        <v>-2.3373277723402204</v>
      </c>
      <c r="H20">
        <f t="shared" si="3"/>
        <v>-1.137595785452121</v>
      </c>
    </row>
    <row r="21" spans="1:8" x14ac:dyDescent="0.2">
      <c r="A21">
        <v>21</v>
      </c>
      <c r="C21">
        <f t="shared" si="0"/>
        <v>-1.9209077336174538</v>
      </c>
      <c r="D21">
        <f t="shared" si="1"/>
        <v>-3.1126609715555427</v>
      </c>
      <c r="E21">
        <v>21</v>
      </c>
      <c r="G21">
        <f t="shared" si="2"/>
        <v>-2.2508014039392701</v>
      </c>
      <c r="H21">
        <f t="shared" si="3"/>
        <v>-1.0528511133798131</v>
      </c>
    </row>
    <row r="22" spans="1:8" x14ac:dyDescent="0.2">
      <c r="A22">
        <v>22</v>
      </c>
      <c r="C22">
        <f t="shared" si="0"/>
        <v>-1.8411138891006225</v>
      </c>
      <c r="D22">
        <f t="shared" si="1"/>
        <v>-3.0315111176609149</v>
      </c>
      <c r="E22">
        <v>22</v>
      </c>
      <c r="G22">
        <f t="shared" si="2"/>
        <v>-2.1642750355383202</v>
      </c>
      <c r="H22">
        <f t="shared" si="3"/>
        <v>-0.96804174563279588</v>
      </c>
    </row>
    <row r="23" spans="1:8" x14ac:dyDescent="0.2">
      <c r="A23">
        <v>23</v>
      </c>
      <c r="C23">
        <f t="shared" si="0"/>
        <v>-1.7613200445837913</v>
      </c>
      <c r="D23">
        <f t="shared" si="1"/>
        <v>-2.9504173373235179</v>
      </c>
      <c r="E23">
        <v>23</v>
      </c>
      <c r="G23">
        <f t="shared" si="2"/>
        <v>-2.0777486671373699</v>
      </c>
      <c r="H23">
        <f t="shared" si="3"/>
        <v>-0.88316740324504384</v>
      </c>
    </row>
    <row r="24" spans="1:8" x14ac:dyDescent="0.2">
      <c r="A24">
        <v>24</v>
      </c>
      <c r="C24">
        <f t="shared" si="0"/>
        <v>-1.68152620006696</v>
      </c>
      <c r="D24">
        <f t="shared" si="1"/>
        <v>-2.8693798146368201</v>
      </c>
      <c r="E24">
        <v>24</v>
      </c>
      <c r="G24">
        <f t="shared" si="2"/>
        <v>-1.9912222987364201</v>
      </c>
      <c r="H24">
        <f t="shared" si="3"/>
        <v>-0.79822781629123041</v>
      </c>
    </row>
    <row r="25" spans="1:8" x14ac:dyDescent="0.2">
      <c r="A25">
        <v>25</v>
      </c>
      <c r="C25">
        <f t="shared" si="0"/>
        <v>-1.6017323555501286</v>
      </c>
      <c r="D25">
        <f t="shared" si="1"/>
        <v>-2.7883987264822587</v>
      </c>
      <c r="E25">
        <v>25</v>
      </c>
      <c r="G25">
        <f t="shared" si="2"/>
        <v>-1.9046959303354702</v>
      </c>
      <c r="H25">
        <f t="shared" si="3"/>
        <v>-0.71322272409689469</v>
      </c>
    </row>
    <row r="26" spans="1:8" x14ac:dyDescent="0.2">
      <c r="A26">
        <v>26</v>
      </c>
      <c r="C26">
        <f t="shared" si="0"/>
        <v>-1.5219385110332972</v>
      </c>
      <c r="D26">
        <f t="shared" si="1"/>
        <v>-2.7074742424073444</v>
      </c>
      <c r="E26">
        <v>26</v>
      </c>
      <c r="G26">
        <f t="shared" si="2"/>
        <v>-1.81816956193452</v>
      </c>
      <c r="H26">
        <f t="shared" si="3"/>
        <v>-0.62815187544331397</v>
      </c>
    </row>
    <row r="27" spans="1:8" x14ac:dyDescent="0.2">
      <c r="A27">
        <v>27</v>
      </c>
      <c r="C27">
        <f t="shared" si="0"/>
        <v>-1.4421446665164659</v>
      </c>
      <c r="D27">
        <f t="shared" si="1"/>
        <v>-2.6266065245080075</v>
      </c>
      <c r="E27">
        <v>27</v>
      </c>
      <c r="G27">
        <f t="shared" si="2"/>
        <v>-1.7316431935335701</v>
      </c>
      <c r="H27">
        <f t="shared" si="3"/>
        <v>-0.54301502876671615</v>
      </c>
    </row>
    <row r="28" spans="1:8" x14ac:dyDescent="0.2">
      <c r="A28">
        <v>28</v>
      </c>
      <c r="C28">
        <f t="shared" si="0"/>
        <v>-1.3623508219996348</v>
      </c>
      <c r="D28">
        <f t="shared" si="1"/>
        <v>-2.5457957273153697</v>
      </c>
      <c r="E28">
        <v>28</v>
      </c>
      <c r="G28">
        <f t="shared" si="2"/>
        <v>-1.6451168251326203</v>
      </c>
      <c r="H28">
        <f t="shared" si="3"/>
        <v>-0.45781195235147853</v>
      </c>
    </row>
    <row r="29" spans="1:8" x14ac:dyDescent="0.2">
      <c r="A29">
        <v>29</v>
      </c>
      <c r="C29">
        <f t="shared" si="0"/>
        <v>-1.2825569774828036</v>
      </c>
      <c r="D29">
        <f t="shared" si="1"/>
        <v>-2.4650419976871092</v>
      </c>
      <c r="E29">
        <v>29</v>
      </c>
      <c r="G29">
        <f t="shared" si="2"/>
        <v>-1.55859045673167</v>
      </c>
      <c r="H29">
        <f t="shared" si="3"/>
        <v>-0.37254242451697395</v>
      </c>
    </row>
    <row r="30" spans="1:8" x14ac:dyDescent="0.2">
      <c r="A30">
        <v>30</v>
      </c>
      <c r="C30">
        <f t="shared" si="0"/>
        <v>-1.202763132965972</v>
      </c>
      <c r="D30">
        <f t="shared" si="1"/>
        <v>-2.3843454747036095</v>
      </c>
      <c r="E30">
        <v>30</v>
      </c>
      <c r="G30">
        <f t="shared" si="2"/>
        <v>-1.4720640883307201</v>
      </c>
      <c r="H30">
        <f t="shared" si="3"/>
        <v>-0.28720623379771837</v>
      </c>
    </row>
    <row r="31" spans="1:8" x14ac:dyDescent="0.2">
      <c r="A31">
        <v>31</v>
      </c>
      <c r="C31">
        <f t="shared" si="0"/>
        <v>-1.1229692884491409</v>
      </c>
      <c r="D31">
        <f t="shared" si="1"/>
        <v>-2.3037062895690497</v>
      </c>
      <c r="E31">
        <v>31</v>
      </c>
      <c r="G31">
        <f t="shared" si="2"/>
        <v>-1.3855377199297703</v>
      </c>
      <c r="H31">
        <f t="shared" si="3"/>
        <v>-0.20180317911648915</v>
      </c>
    </row>
    <row r="32" spans="1:8" x14ac:dyDescent="0.2">
      <c r="A32">
        <v>32</v>
      </c>
      <c r="C32">
        <f t="shared" si="0"/>
        <v>-1.0431754439323093</v>
      </c>
      <c r="D32">
        <f t="shared" si="1"/>
        <v>-2.2231245655175949</v>
      </c>
      <c r="E32">
        <v>32</v>
      </c>
      <c r="G32">
        <f t="shared" si="2"/>
        <v>-1.29901135152882</v>
      </c>
      <c r="H32">
        <f t="shared" si="3"/>
        <v>-0.11633306995009862</v>
      </c>
    </row>
    <row r="33" spans="1:8" x14ac:dyDescent="0.2">
      <c r="A33">
        <v>33</v>
      </c>
      <c r="C33">
        <f t="shared" ref="C33:C64" si="4">-3.51678462395408+(A33-1)*0.0797938445168313</f>
        <v>-0.96338159941547818</v>
      </c>
      <c r="D33">
        <f t="shared" ref="D33:D64" si="5">0+1*C33-1.17197535453234*(1.00512820512821+(C33-2.05128202791782E-09)^2/127.642632693695)^0.5</f>
        <v>-2.142600417724851</v>
      </c>
      <c r="E33">
        <v>33</v>
      </c>
      <c r="G33">
        <f t="shared" ref="G33:G64" si="6">-3.98132877195827+(E33-1)*0.08652636840095</f>
        <v>-1.2124849831278701</v>
      </c>
      <c r="H33">
        <f t="shared" ref="H33:H64" si="7">0+1*G33+1.17197535453234*(1.00512820512821+(G33-2.05128202791782E-09)^2/127.642632693695)^0.5</f>
        <v>-3.0795726487508279E-2</v>
      </c>
    </row>
    <row r="34" spans="1:8" x14ac:dyDescent="0.2">
      <c r="A34">
        <v>34</v>
      </c>
      <c r="C34">
        <f t="shared" si="4"/>
        <v>-0.88358775489864705</v>
      </c>
      <c r="D34">
        <f t="shared" si="5"/>
        <v>-2.0621339532247172</v>
      </c>
      <c r="E34">
        <v>34</v>
      </c>
      <c r="G34">
        <f t="shared" si="6"/>
        <v>-1.1259586147269203</v>
      </c>
      <c r="H34">
        <f t="shared" si="7"/>
        <v>5.4809020220019988E-2</v>
      </c>
    </row>
    <row r="35" spans="1:8" x14ac:dyDescent="0.2">
      <c r="A35">
        <v>35</v>
      </c>
      <c r="C35">
        <f t="shared" si="4"/>
        <v>-0.80379391038181547</v>
      </c>
      <c r="D35">
        <f t="shared" si="5"/>
        <v>-1.9817252708317901</v>
      </c>
      <c r="E35">
        <v>35</v>
      </c>
      <c r="G35">
        <f t="shared" si="6"/>
        <v>-1.03943224632597</v>
      </c>
      <c r="H35">
        <f t="shared" si="7"/>
        <v>0.14048132811701319</v>
      </c>
    </row>
    <row r="36" spans="1:8" x14ac:dyDescent="0.2">
      <c r="A36">
        <v>36</v>
      </c>
      <c r="C36">
        <f t="shared" si="4"/>
        <v>-0.72400006586498433</v>
      </c>
      <c r="D36">
        <f t="shared" si="5"/>
        <v>-1.9013744610694314</v>
      </c>
      <c r="E36">
        <v>36</v>
      </c>
      <c r="G36">
        <f t="shared" si="6"/>
        <v>-0.95290587792502013</v>
      </c>
      <c r="H36">
        <f t="shared" si="7"/>
        <v>0.22622134401039462</v>
      </c>
    </row>
    <row r="37" spans="1:8" x14ac:dyDescent="0.2">
      <c r="A37">
        <v>37</v>
      </c>
      <c r="C37">
        <f t="shared" si="4"/>
        <v>-0.64420622134815275</v>
      </c>
      <c r="D37">
        <f t="shared" si="5"/>
        <v>-1.8210816061036332</v>
      </c>
      <c r="E37">
        <v>37</v>
      </c>
      <c r="G37">
        <f t="shared" si="6"/>
        <v>-0.86637950952407028</v>
      </c>
      <c r="H37">
        <f t="shared" si="7"/>
        <v>0.3120292034448755</v>
      </c>
    </row>
    <row r="38" spans="1:8" x14ac:dyDescent="0.2">
      <c r="A38">
        <v>38</v>
      </c>
      <c r="C38">
        <f t="shared" si="4"/>
        <v>-0.56441237683132162</v>
      </c>
      <c r="D38">
        <f t="shared" si="5"/>
        <v>-1.7408467796827933</v>
      </c>
      <c r="E38">
        <v>38</v>
      </c>
      <c r="G38">
        <f t="shared" si="6"/>
        <v>-0.77985314112311999</v>
      </c>
      <c r="H38">
        <f t="shared" si="7"/>
        <v>0.39790503058735971</v>
      </c>
    </row>
    <row r="39" spans="1:8" x14ac:dyDescent="0.2">
      <c r="A39">
        <v>39</v>
      </c>
      <c r="C39">
        <f t="shared" si="4"/>
        <v>-0.48461853231449048</v>
      </c>
      <c r="D39">
        <f t="shared" si="5"/>
        <v>-1.6606700470834872</v>
      </c>
      <c r="E39">
        <v>39</v>
      </c>
      <c r="G39">
        <f t="shared" si="6"/>
        <v>-0.69332677272217014</v>
      </c>
      <c r="H39">
        <f t="shared" si="7"/>
        <v>0.48384893812060037</v>
      </c>
    </row>
    <row r="40" spans="1:8" x14ac:dyDescent="0.2">
      <c r="A40">
        <v>40</v>
      </c>
      <c r="C40">
        <f t="shared" si="4"/>
        <v>-0.4048246877976589</v>
      </c>
      <c r="D40">
        <f t="shared" si="5"/>
        <v>-1.5805514650623511</v>
      </c>
      <c r="E40">
        <v>40</v>
      </c>
      <c r="G40">
        <f t="shared" si="6"/>
        <v>-0.60680040432122029</v>
      </c>
      <c r="H40">
        <f t="shared" si="7"/>
        <v>0.5698610271463187</v>
      </c>
    </row>
    <row r="41" spans="1:8" x14ac:dyDescent="0.2">
      <c r="A41">
        <v>41</v>
      </c>
      <c r="C41">
        <f t="shared" si="4"/>
        <v>-0.32503084328082776</v>
      </c>
      <c r="D41">
        <f t="shared" si="5"/>
        <v>-1.5004910818141439</v>
      </c>
      <c r="E41">
        <v>41</v>
      </c>
      <c r="G41">
        <f t="shared" si="6"/>
        <v>-0.52027403592026999</v>
      </c>
      <c r="H41">
        <f t="shared" si="7"/>
        <v>0.65594138709797156</v>
      </c>
    </row>
    <row r="42" spans="1:8" x14ac:dyDescent="0.2">
      <c r="A42">
        <v>42</v>
      </c>
      <c r="C42">
        <f t="shared" si="4"/>
        <v>-0.24523699876399663</v>
      </c>
      <c r="D42">
        <f t="shared" si="5"/>
        <v>-1.4204889369360623</v>
      </c>
      <c r="E42">
        <v>42</v>
      </c>
      <c r="G42">
        <f t="shared" si="6"/>
        <v>-0.43374766751932015</v>
      </c>
      <c r="H42">
        <f t="shared" si="7"/>
        <v>0.74209009566334339</v>
      </c>
    </row>
    <row r="43" spans="1:8" x14ac:dyDescent="0.2">
      <c r="A43">
        <v>43</v>
      </c>
      <c r="C43">
        <f t="shared" si="4"/>
        <v>-0.16544315424716505</v>
      </c>
      <c r="D43">
        <f t="shared" si="5"/>
        <v>-1.3405450613983734</v>
      </c>
      <c r="E43">
        <v>43</v>
      </c>
      <c r="G43">
        <f t="shared" si="6"/>
        <v>-0.3472212991183703</v>
      </c>
      <c r="H43">
        <f t="shared" si="7"/>
        <v>0.82830721871712853</v>
      </c>
    </row>
    <row r="44" spans="1:8" x14ac:dyDescent="0.2">
      <c r="A44">
        <v>44</v>
      </c>
      <c r="C44">
        <f t="shared" si="4"/>
        <v>-8.5649309730333911E-2</v>
      </c>
      <c r="D44">
        <f t="shared" si="5"/>
        <v>-1.2606594775214182</v>
      </c>
      <c r="E44">
        <v>44</v>
      </c>
      <c r="G44">
        <f t="shared" si="6"/>
        <v>-0.26069493071742</v>
      </c>
      <c r="H44">
        <f t="shared" si="7"/>
        <v>0.91459281026362382</v>
      </c>
    </row>
    <row r="45" spans="1:8" x14ac:dyDescent="0.2">
      <c r="A45">
        <v>45</v>
      </c>
      <c r="C45">
        <f t="shared" si="4"/>
        <v>-5.8554652135027752E-3</v>
      </c>
      <c r="D45">
        <f t="shared" si="5"/>
        <v>-1.1808321989590147</v>
      </c>
      <c r="E45">
        <v>45</v>
      </c>
      <c r="G45">
        <f t="shared" si="6"/>
        <v>-0.17416856231647015</v>
      </c>
      <c r="H45">
        <f t="shared" si="7"/>
        <v>1.0009469123896593</v>
      </c>
    </row>
    <row r="46" spans="1:8" x14ac:dyDescent="0.2">
      <c r="A46">
        <v>46</v>
      </c>
      <c r="C46">
        <f t="shared" si="4"/>
        <v>7.3938379303328805E-2</v>
      </c>
      <c r="D46">
        <f t="shared" si="5"/>
        <v>-1.1010632306883024</v>
      </c>
      <c r="E46">
        <v>46</v>
      </c>
      <c r="G46">
        <f t="shared" si="6"/>
        <v>-8.7642193915520306E-2</v>
      </c>
      <c r="H46">
        <f t="shared" si="7"/>
        <v>1.0873695552278597</v>
      </c>
    </row>
    <row r="47" spans="1:8" x14ac:dyDescent="0.2">
      <c r="A47">
        <v>47</v>
      </c>
      <c r="C47">
        <f t="shared" si="4"/>
        <v>0.15373222382015994</v>
      </c>
      <c r="D47">
        <f t="shared" si="5"/>
        <v>-1.0213525690060403</v>
      </c>
      <c r="E47">
        <v>47</v>
      </c>
      <c r="G47">
        <f t="shared" si="6"/>
        <v>-1.1158255145700124E-3</v>
      </c>
      <c r="H47">
        <f t="shared" si="7"/>
        <v>1.1738607569303077</v>
      </c>
    </row>
    <row r="48" spans="1:8" x14ac:dyDescent="0.2">
      <c r="A48">
        <v>48</v>
      </c>
      <c r="C48">
        <f t="shared" si="4"/>
        <v>0.23352606833699152</v>
      </c>
      <c r="D48">
        <f t="shared" si="5"/>
        <v>-0.94170020153135892</v>
      </c>
      <c r="E48">
        <v>48</v>
      </c>
      <c r="G48">
        <f t="shared" si="6"/>
        <v>8.5410542886379837E-2</v>
      </c>
      <c r="H48">
        <f t="shared" si="7"/>
        <v>1.2604205236526664</v>
      </c>
    </row>
    <row r="49" spans="1:8" x14ac:dyDescent="0.2">
      <c r="A49">
        <v>49</v>
      </c>
      <c r="C49">
        <f t="shared" si="4"/>
        <v>0.31331991285382266</v>
      </c>
      <c r="D49">
        <f t="shared" si="5"/>
        <v>-0.86210610721497538</v>
      </c>
      <c r="E49">
        <v>49</v>
      </c>
      <c r="G49">
        <f t="shared" si="6"/>
        <v>0.17193691128732969</v>
      </c>
      <c r="H49">
        <f t="shared" si="7"/>
        <v>1.3470488495487962</v>
      </c>
    </row>
    <row r="50" spans="1:8" x14ac:dyDescent="0.2">
      <c r="A50">
        <v>50</v>
      </c>
      <c r="C50">
        <f t="shared" si="4"/>
        <v>0.39311375737065379</v>
      </c>
      <c r="D50">
        <f t="shared" si="5"/>
        <v>-0.78257025635483957</v>
      </c>
      <c r="E50">
        <v>50</v>
      </c>
      <c r="G50">
        <f t="shared" si="6"/>
        <v>0.25846327968827953</v>
      </c>
      <c r="H50">
        <f t="shared" si="7"/>
        <v>1.4337457167758667</v>
      </c>
    </row>
    <row r="51" spans="1:8" x14ac:dyDescent="0.2">
      <c r="A51">
        <v>51</v>
      </c>
      <c r="C51">
        <f t="shared" si="4"/>
        <v>0.47290760188748537</v>
      </c>
      <c r="D51">
        <f t="shared" si="5"/>
        <v>-0.70309261061819806</v>
      </c>
      <c r="E51">
        <v>51</v>
      </c>
      <c r="G51">
        <f t="shared" si="6"/>
        <v>0.34498964808923027</v>
      </c>
      <c r="H51">
        <f t="shared" si="7"/>
        <v>1.5205110955099659</v>
      </c>
    </row>
    <row r="52" spans="1:8" x14ac:dyDescent="0.2">
      <c r="A52">
        <v>52</v>
      </c>
      <c r="C52">
        <f t="shared" si="4"/>
        <v>0.55270144640431695</v>
      </c>
      <c r="D52">
        <f t="shared" si="5"/>
        <v>-0.62367312307002942</v>
      </c>
      <c r="E52">
        <v>52</v>
      </c>
      <c r="G52">
        <f t="shared" si="6"/>
        <v>0.43151601649018012</v>
      </c>
      <c r="H52">
        <f t="shared" si="7"/>
        <v>1.6073449439721634</v>
      </c>
    </row>
    <row r="53" spans="1:8" x14ac:dyDescent="0.2">
      <c r="A53">
        <v>53</v>
      </c>
      <c r="C53">
        <f t="shared" si="4"/>
        <v>0.63249529092114809</v>
      </c>
      <c r="D53">
        <f t="shared" si="5"/>
        <v>-0.54431173820780332</v>
      </c>
      <c r="E53">
        <v>53</v>
      </c>
      <c r="G53">
        <f t="shared" si="6"/>
        <v>0.51804238489112997</v>
      </c>
      <c r="H53">
        <f t="shared" si="7"/>
        <v>1.6942472084649864</v>
      </c>
    </row>
    <row r="54" spans="1:8" x14ac:dyDescent="0.2">
      <c r="A54">
        <v>54</v>
      </c>
      <c r="C54">
        <f t="shared" si="4"/>
        <v>0.71228913543797923</v>
      </c>
      <c r="D54">
        <f t="shared" si="5"/>
        <v>-0.46500839200250543</v>
      </c>
      <c r="E54">
        <v>54</v>
      </c>
      <c r="G54">
        <f t="shared" si="6"/>
        <v>0.60456875329207982</v>
      </c>
      <c r="H54">
        <f t="shared" si="7"/>
        <v>1.781217823419222</v>
      </c>
    </row>
    <row r="55" spans="1:8" x14ac:dyDescent="0.2">
      <c r="A55">
        <v>55</v>
      </c>
      <c r="C55">
        <f t="shared" si="4"/>
        <v>0.79208297995481036</v>
      </c>
      <c r="D55">
        <f t="shared" si="5"/>
        <v>-0.38576301194585549</v>
      </c>
      <c r="E55">
        <v>55</v>
      </c>
      <c r="G55">
        <f t="shared" si="6"/>
        <v>0.69109512169302967</v>
      </c>
      <c r="H55">
        <f t="shared" si="7"/>
        <v>1.8682567114509594</v>
      </c>
    </row>
    <row r="56" spans="1:8" x14ac:dyDescent="0.2">
      <c r="A56">
        <v>56</v>
      </c>
      <c r="C56">
        <f t="shared" si="4"/>
        <v>0.8718768244716415</v>
      </c>
      <c r="D56">
        <f t="shared" si="5"/>
        <v>-0.30657551710363906</v>
      </c>
      <c r="E56">
        <v>56</v>
      </c>
      <c r="G56">
        <f t="shared" si="6"/>
        <v>0.77762149009397952</v>
      </c>
      <c r="H56">
        <f t="shared" si="7"/>
        <v>1.9553637834287525</v>
      </c>
    </row>
    <row r="57" spans="1:8" x14ac:dyDescent="0.2">
      <c r="A57">
        <v>57</v>
      </c>
      <c r="C57">
        <f t="shared" si="4"/>
        <v>0.95167066898847263</v>
      </c>
      <c r="D57">
        <f t="shared" si="5"/>
        <v>-0.22744581817506226</v>
      </c>
      <c r="E57">
        <v>57</v>
      </c>
      <c r="G57">
        <f t="shared" si="6"/>
        <v>0.86414785849493025</v>
      </c>
      <c r="H57">
        <f t="shared" si="7"/>
        <v>2.0425389385507708</v>
      </c>
    </row>
    <row r="58" spans="1:8" x14ac:dyDescent="0.2">
      <c r="A58">
        <v>58</v>
      </c>
      <c r="C58">
        <f t="shared" si="4"/>
        <v>1.0314645135053047</v>
      </c>
      <c r="D58">
        <f t="shared" si="5"/>
        <v>-0.1483738175580247</v>
      </c>
      <c r="E58">
        <v>58</v>
      </c>
      <c r="G58">
        <f t="shared" si="6"/>
        <v>0.9506742268958801</v>
      </c>
      <c r="H58">
        <f t="shared" si="7"/>
        <v>2.129782064431776</v>
      </c>
    </row>
    <row r="59" spans="1:8" x14ac:dyDescent="0.2">
      <c r="A59">
        <v>59</v>
      </c>
      <c r="C59">
        <f t="shared" si="4"/>
        <v>1.1112583580221358</v>
      </c>
      <c r="D59">
        <f t="shared" si="5"/>
        <v>-6.9359409420208129E-2</v>
      </c>
      <c r="E59">
        <v>59</v>
      </c>
      <c r="G59">
        <f t="shared" si="6"/>
        <v>1.03720059529683</v>
      </c>
      <c r="H59">
        <f t="shared" si="7"/>
        <v>2.2170930371997635</v>
      </c>
    </row>
    <row r="60" spans="1:8" x14ac:dyDescent="0.2">
      <c r="A60">
        <v>60</v>
      </c>
      <c r="C60">
        <f t="shared" si="4"/>
        <v>1.1910522025389669</v>
      </c>
      <c r="D60">
        <f t="shared" si="5"/>
        <v>9.5975202241513902E-3</v>
      </c>
      <c r="E60">
        <v>60</v>
      </c>
      <c r="G60">
        <f t="shared" si="6"/>
        <v>1.1237269636977798</v>
      </c>
      <c r="H60">
        <f t="shared" si="7"/>
        <v>2.3044717216020638</v>
      </c>
    </row>
    <row r="61" spans="1:8" x14ac:dyDescent="0.2">
      <c r="A61">
        <v>61</v>
      </c>
      <c r="C61">
        <f t="shared" si="4"/>
        <v>1.2708460470557981</v>
      </c>
      <c r="D61">
        <f t="shared" si="5"/>
        <v>8.8497093431922913E-2</v>
      </c>
      <c r="E61">
        <v>61</v>
      </c>
      <c r="G61">
        <f t="shared" si="6"/>
        <v>1.2102533320987297</v>
      </c>
      <c r="H61">
        <f t="shared" si="7"/>
        <v>2.3919179711206944</v>
      </c>
    </row>
    <row r="62" spans="1:8" x14ac:dyDescent="0.2">
      <c r="A62">
        <v>62</v>
      </c>
      <c r="C62">
        <f t="shared" si="4"/>
        <v>1.3506398915726292</v>
      </c>
      <c r="D62">
        <f t="shared" si="5"/>
        <v>0.16733944024331526</v>
      </c>
      <c r="E62">
        <v>62</v>
      </c>
      <c r="G62">
        <f t="shared" si="6"/>
        <v>1.2967797004996795</v>
      </c>
      <c r="H62">
        <f t="shared" si="7"/>
        <v>2.4794316280967479</v>
      </c>
    </row>
    <row r="63" spans="1:8" x14ac:dyDescent="0.2">
      <c r="A63">
        <v>63</v>
      </c>
      <c r="C63">
        <f t="shared" si="4"/>
        <v>1.4304337360894612</v>
      </c>
      <c r="D63">
        <f t="shared" si="5"/>
        <v>0.24612469858883546</v>
      </c>
      <c r="E63">
        <v>63</v>
      </c>
      <c r="G63">
        <f t="shared" si="6"/>
        <v>1.3833060689006302</v>
      </c>
      <c r="H63">
        <f t="shared" si="7"/>
        <v>2.5670125238635566</v>
      </c>
    </row>
    <row r="64" spans="1:8" x14ac:dyDescent="0.2">
      <c r="A64">
        <v>64</v>
      </c>
      <c r="C64">
        <f t="shared" si="4"/>
        <v>1.5102275806062924</v>
      </c>
      <c r="D64">
        <f t="shared" si="5"/>
        <v>0.32485301419111368</v>
      </c>
      <c r="E64">
        <v>64</v>
      </c>
      <c r="G64">
        <f t="shared" si="6"/>
        <v>1.4698324373015801</v>
      </c>
      <c r="H64">
        <f t="shared" si="7"/>
        <v>2.6546604788883839</v>
      </c>
    </row>
    <row r="65" spans="1:8" x14ac:dyDescent="0.2">
      <c r="A65">
        <v>65</v>
      </c>
      <c r="C65">
        <f t="shared" ref="C65:C70" si="8">-3.51678462395408+(A65-1)*0.0797938445168313</f>
        <v>1.5900214251231235</v>
      </c>
      <c r="D65">
        <f t="shared" ref="D65:D70" si="9">0+1*C65-1.17197535453234*(1.00512820512821+(C65-2.05128202791782E-09)^2/127.642632693695)^0.5</f>
        <v>0.403524540461768</v>
      </c>
      <c r="E65">
        <v>65</v>
      </c>
      <c r="G65">
        <f t="shared" ref="G65:G70" si="10">-3.98132877195827+(E65-1)*0.08652636840095</f>
        <v>1.5563588057025299</v>
      </c>
      <c r="H65">
        <f t="shared" ref="H65:H70" si="11">0+1*G65+1.17197535453234*(1.00512820512821+(G65-2.05128202791782E-09)^2/127.642632693695)^0.5</f>
        <v>2.7423753029223743</v>
      </c>
    </row>
    <row r="66" spans="1:8" x14ac:dyDescent="0.2">
      <c r="A66">
        <v>66</v>
      </c>
      <c r="C66">
        <f t="shared" si="8"/>
        <v>1.6698152696399546</v>
      </c>
      <c r="D66">
        <f t="shared" si="9"/>
        <v>0.48213943839346274</v>
      </c>
      <c r="E66">
        <v>66</v>
      </c>
      <c r="G66">
        <f t="shared" si="10"/>
        <v>1.6428851741034798</v>
      </c>
      <c r="H66">
        <f t="shared" si="11"/>
        <v>2.8301567951584614</v>
      </c>
    </row>
    <row r="67" spans="1:8" x14ac:dyDescent="0.2">
      <c r="A67">
        <v>67</v>
      </c>
      <c r="C67">
        <f t="shared" si="8"/>
        <v>1.7496091141567858</v>
      </c>
      <c r="D67">
        <f t="shared" si="9"/>
        <v>0.56069787644734115</v>
      </c>
      <c r="E67">
        <v>67</v>
      </c>
      <c r="G67">
        <f t="shared" si="10"/>
        <v>1.7294115425044296</v>
      </c>
      <c r="H67">
        <f t="shared" si="11"/>
        <v>2.9180047443969466</v>
      </c>
    </row>
    <row r="68" spans="1:8" x14ac:dyDescent="0.2">
      <c r="A68">
        <v>68</v>
      </c>
      <c r="C68">
        <f t="shared" si="8"/>
        <v>1.8294029586736178</v>
      </c>
      <c r="D68">
        <f t="shared" si="9"/>
        <v>0.63920003043600992</v>
      </c>
      <c r="E68">
        <v>68</v>
      </c>
      <c r="G68">
        <f t="shared" si="10"/>
        <v>1.8159379109053804</v>
      </c>
      <c r="H68">
        <f t="shared" si="11"/>
        <v>3.0059189292184341</v>
      </c>
    </row>
    <row r="69" spans="1:8" x14ac:dyDescent="0.2">
      <c r="A69">
        <v>69</v>
      </c>
      <c r="C69">
        <f t="shared" si="8"/>
        <v>1.9091968031904489</v>
      </c>
      <c r="D69">
        <f t="shared" si="9"/>
        <v>0.71764608340225511</v>
      </c>
      <c r="E69">
        <v>69</v>
      </c>
      <c r="G69">
        <f t="shared" si="10"/>
        <v>1.9024642793063302</v>
      </c>
      <c r="H69">
        <f t="shared" si="11"/>
        <v>3.0938991181638</v>
      </c>
    </row>
    <row r="70" spans="1:8" x14ac:dyDescent="0.2">
      <c r="A70">
        <v>70</v>
      </c>
      <c r="C70">
        <f t="shared" si="8"/>
        <v>1.9889906477072801</v>
      </c>
      <c r="D70">
        <f t="shared" si="9"/>
        <v>0.79603622549368835</v>
      </c>
      <c r="E70">
        <v>70</v>
      </c>
      <c r="G70">
        <f t="shared" si="10"/>
        <v>1.9889906477072801</v>
      </c>
      <c r="H70">
        <f t="shared" si="11"/>
        <v>3.1819450699208716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5CCA-C2E8-DC48-865F-FDFE409A7F7C}">
  <sheetPr codeName="Sheet13"/>
  <dimension ref="A1:BO271"/>
  <sheetViews>
    <sheetView workbookViewId="0">
      <selection activeCell="B8" sqref="B8"/>
    </sheetView>
  </sheetViews>
  <sheetFormatPr baseColWidth="10" defaultRowHeight="16" x14ac:dyDescent="0.2"/>
  <sheetData>
    <row r="1" spans="1:67" x14ac:dyDescent="0.2">
      <c r="A1" t="s">
        <v>962</v>
      </c>
      <c r="B1" t="s">
        <v>963</v>
      </c>
    </row>
    <row r="3" spans="1:67" x14ac:dyDescent="0.2">
      <c r="A3" t="s">
        <v>964</v>
      </c>
      <c r="B3" s="19">
        <v>45225</v>
      </c>
    </row>
    <row r="5" spans="1:67" x14ac:dyDescent="0.2">
      <c r="A5" t="s">
        <v>965</v>
      </c>
      <c r="B5" t="s">
        <v>966</v>
      </c>
      <c r="C5" t="s">
        <v>967</v>
      </c>
      <c r="D5" t="s">
        <v>968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">
      <c r="A6" t="s">
        <v>969</v>
      </c>
      <c r="B6" t="s">
        <v>970</v>
      </c>
      <c r="C6" t="s">
        <v>971</v>
      </c>
      <c r="D6" t="s">
        <v>972</v>
      </c>
    </row>
    <row r="7" spans="1:67" x14ac:dyDescent="0.2">
      <c r="A7" t="s">
        <v>973</v>
      </c>
      <c r="B7" t="s">
        <v>974</v>
      </c>
      <c r="C7" t="s">
        <v>971</v>
      </c>
      <c r="D7" t="s">
        <v>972</v>
      </c>
    </row>
    <row r="8" spans="1:67" x14ac:dyDescent="0.2">
      <c r="A8" t="s">
        <v>35</v>
      </c>
      <c r="B8" t="s">
        <v>975</v>
      </c>
      <c r="C8" t="s">
        <v>971</v>
      </c>
      <c r="D8" t="s">
        <v>972</v>
      </c>
      <c r="F8">
        <v>327</v>
      </c>
      <c r="G8">
        <v>327</v>
      </c>
      <c r="H8">
        <v>327</v>
      </c>
      <c r="I8">
        <v>327</v>
      </c>
      <c r="J8">
        <v>327</v>
      </c>
      <c r="K8">
        <v>327</v>
      </c>
      <c r="L8">
        <v>327</v>
      </c>
      <c r="M8">
        <v>327</v>
      </c>
      <c r="N8">
        <v>327</v>
      </c>
      <c r="O8">
        <v>327</v>
      </c>
      <c r="P8">
        <v>327</v>
      </c>
      <c r="Q8">
        <v>327</v>
      </c>
      <c r="R8">
        <v>327</v>
      </c>
      <c r="S8">
        <v>327</v>
      </c>
      <c r="T8">
        <v>327</v>
      </c>
      <c r="U8">
        <v>327</v>
      </c>
      <c r="V8">
        <v>327</v>
      </c>
      <c r="W8">
        <v>327</v>
      </c>
      <c r="X8">
        <v>327</v>
      </c>
      <c r="Y8">
        <v>327</v>
      </c>
      <c r="Z8">
        <v>327</v>
      </c>
      <c r="AA8">
        <v>327</v>
      </c>
      <c r="AB8">
        <v>327</v>
      </c>
      <c r="AC8">
        <v>327</v>
      </c>
      <c r="AD8">
        <v>327</v>
      </c>
      <c r="AE8">
        <v>327</v>
      </c>
      <c r="AF8">
        <v>327</v>
      </c>
      <c r="AG8">
        <v>327</v>
      </c>
      <c r="AH8">
        <v>327</v>
      </c>
      <c r="AI8">
        <v>327</v>
      </c>
      <c r="AJ8">
        <v>327</v>
      </c>
      <c r="AK8">
        <v>327</v>
      </c>
      <c r="AL8">
        <v>327</v>
      </c>
      <c r="AM8">
        <v>327</v>
      </c>
      <c r="AN8">
        <v>327</v>
      </c>
      <c r="AO8">
        <v>327</v>
      </c>
      <c r="AP8">
        <v>327</v>
      </c>
      <c r="AQ8">
        <v>327</v>
      </c>
      <c r="AR8">
        <v>327</v>
      </c>
      <c r="AS8">
        <v>327</v>
      </c>
      <c r="AT8">
        <v>327</v>
      </c>
      <c r="AU8">
        <v>327</v>
      </c>
      <c r="AV8">
        <v>327</v>
      </c>
      <c r="AW8">
        <v>327</v>
      </c>
      <c r="AX8">
        <v>327</v>
      </c>
      <c r="AY8">
        <v>327</v>
      </c>
      <c r="AZ8">
        <v>327</v>
      </c>
      <c r="BA8">
        <v>327</v>
      </c>
      <c r="BB8">
        <v>327</v>
      </c>
      <c r="BC8">
        <v>327</v>
      </c>
      <c r="BD8">
        <v>327</v>
      </c>
      <c r="BE8">
        <v>327</v>
      </c>
      <c r="BF8">
        <v>327</v>
      </c>
      <c r="BG8">
        <v>327</v>
      </c>
      <c r="BH8">
        <v>327</v>
      </c>
      <c r="BI8">
        <v>327</v>
      </c>
      <c r="BJ8">
        <v>327</v>
      </c>
      <c r="BK8">
        <v>327</v>
      </c>
      <c r="BL8">
        <v>327</v>
      </c>
      <c r="BM8">
        <v>327</v>
      </c>
    </row>
    <row r="9" spans="1:67" x14ac:dyDescent="0.2">
      <c r="A9" t="s">
        <v>976</v>
      </c>
      <c r="B9" t="s">
        <v>977</v>
      </c>
      <c r="C9" t="s">
        <v>971</v>
      </c>
      <c r="D9" t="s">
        <v>972</v>
      </c>
    </row>
    <row r="10" spans="1:67" x14ac:dyDescent="0.2">
      <c r="A10" t="s">
        <v>55</v>
      </c>
      <c r="B10" t="s">
        <v>978</v>
      </c>
      <c r="C10" t="s">
        <v>971</v>
      </c>
      <c r="D10" t="s">
        <v>972</v>
      </c>
      <c r="F10">
        <v>1010</v>
      </c>
      <c r="G10">
        <v>1010</v>
      </c>
      <c r="H10">
        <v>1010</v>
      </c>
      <c r="I10">
        <v>1010</v>
      </c>
      <c r="J10">
        <v>1010</v>
      </c>
      <c r="K10">
        <v>1010</v>
      </c>
      <c r="L10">
        <v>1010</v>
      </c>
      <c r="M10">
        <v>1010</v>
      </c>
      <c r="N10">
        <v>1010</v>
      </c>
      <c r="O10">
        <v>1010</v>
      </c>
      <c r="P10">
        <v>1010</v>
      </c>
      <c r="Q10">
        <v>1010</v>
      </c>
      <c r="R10">
        <v>1010</v>
      </c>
      <c r="S10">
        <v>1010</v>
      </c>
      <c r="T10">
        <v>1010</v>
      </c>
      <c r="U10">
        <v>1010</v>
      </c>
      <c r="V10">
        <v>1010</v>
      </c>
      <c r="W10">
        <v>1010</v>
      </c>
      <c r="X10">
        <v>1010</v>
      </c>
      <c r="Y10">
        <v>1010</v>
      </c>
      <c r="Z10">
        <v>1010</v>
      </c>
      <c r="AA10">
        <v>1010</v>
      </c>
      <c r="AB10">
        <v>1010</v>
      </c>
      <c r="AC10">
        <v>1010</v>
      </c>
      <c r="AD10">
        <v>1010</v>
      </c>
      <c r="AE10">
        <v>1010</v>
      </c>
      <c r="AF10">
        <v>1010</v>
      </c>
      <c r="AG10">
        <v>1010</v>
      </c>
      <c r="AH10">
        <v>1010</v>
      </c>
      <c r="AI10">
        <v>1010</v>
      </c>
      <c r="AJ10">
        <v>1010</v>
      </c>
      <c r="AK10">
        <v>1010</v>
      </c>
      <c r="AL10">
        <v>1010</v>
      </c>
      <c r="AM10">
        <v>1010</v>
      </c>
      <c r="AN10">
        <v>1010</v>
      </c>
      <c r="AO10">
        <v>1010</v>
      </c>
      <c r="AP10">
        <v>1010</v>
      </c>
      <c r="AQ10">
        <v>1010</v>
      </c>
      <c r="AR10">
        <v>1010</v>
      </c>
      <c r="AS10">
        <v>1010</v>
      </c>
      <c r="AT10">
        <v>1010</v>
      </c>
      <c r="AU10">
        <v>1010</v>
      </c>
      <c r="AV10">
        <v>1010</v>
      </c>
      <c r="AW10">
        <v>1010</v>
      </c>
      <c r="AX10">
        <v>1010</v>
      </c>
      <c r="AY10">
        <v>1010</v>
      </c>
      <c r="AZ10">
        <v>1010</v>
      </c>
      <c r="BA10">
        <v>1010</v>
      </c>
      <c r="BB10">
        <v>1010</v>
      </c>
      <c r="BC10">
        <v>1010</v>
      </c>
      <c r="BD10">
        <v>1010</v>
      </c>
      <c r="BE10">
        <v>1010</v>
      </c>
      <c r="BF10">
        <v>1010</v>
      </c>
      <c r="BG10">
        <v>1010</v>
      </c>
      <c r="BH10">
        <v>1010</v>
      </c>
      <c r="BI10">
        <v>1010</v>
      </c>
      <c r="BJ10">
        <v>1010</v>
      </c>
      <c r="BK10">
        <v>1010</v>
      </c>
      <c r="BL10">
        <v>1010</v>
      </c>
      <c r="BM10">
        <v>1010</v>
      </c>
    </row>
    <row r="11" spans="1:67" x14ac:dyDescent="0.2">
      <c r="A11" t="s">
        <v>40</v>
      </c>
      <c r="B11" t="s">
        <v>979</v>
      </c>
      <c r="C11" t="s">
        <v>971</v>
      </c>
      <c r="D11" t="s">
        <v>972</v>
      </c>
      <c r="F11">
        <v>1485</v>
      </c>
      <c r="G11">
        <v>1485</v>
      </c>
      <c r="H11">
        <v>1485</v>
      </c>
      <c r="I11">
        <v>1485</v>
      </c>
      <c r="J11">
        <v>1485</v>
      </c>
      <c r="K11">
        <v>1485</v>
      </c>
      <c r="L11">
        <v>1485</v>
      </c>
      <c r="M11">
        <v>1485</v>
      </c>
      <c r="N11">
        <v>1485</v>
      </c>
      <c r="O11">
        <v>1485</v>
      </c>
      <c r="P11">
        <v>1485</v>
      </c>
      <c r="Q11">
        <v>1485</v>
      </c>
      <c r="R11">
        <v>1485</v>
      </c>
      <c r="S11">
        <v>1485</v>
      </c>
      <c r="T11">
        <v>1485</v>
      </c>
      <c r="U11">
        <v>1485</v>
      </c>
      <c r="V11">
        <v>1485</v>
      </c>
      <c r="W11">
        <v>1485</v>
      </c>
      <c r="X11">
        <v>1485</v>
      </c>
      <c r="Y11">
        <v>1485</v>
      </c>
      <c r="Z11">
        <v>1485</v>
      </c>
      <c r="AA11">
        <v>1485</v>
      </c>
      <c r="AB11">
        <v>1485</v>
      </c>
      <c r="AC11">
        <v>1485</v>
      </c>
      <c r="AD11">
        <v>1485</v>
      </c>
      <c r="AE11">
        <v>1485</v>
      </c>
      <c r="AF11">
        <v>1485</v>
      </c>
      <c r="AG11">
        <v>1485</v>
      </c>
      <c r="AH11">
        <v>1485</v>
      </c>
      <c r="AI11">
        <v>1485</v>
      </c>
      <c r="AJ11">
        <v>1485</v>
      </c>
      <c r="AK11">
        <v>1485</v>
      </c>
      <c r="AL11">
        <v>1485</v>
      </c>
      <c r="AM11">
        <v>1485</v>
      </c>
      <c r="AN11">
        <v>1485</v>
      </c>
      <c r="AO11">
        <v>1485</v>
      </c>
      <c r="AP11">
        <v>1485</v>
      </c>
      <c r="AQ11">
        <v>1485</v>
      </c>
      <c r="AR11">
        <v>1485</v>
      </c>
      <c r="AS11">
        <v>1485</v>
      </c>
      <c r="AT11">
        <v>1485</v>
      </c>
      <c r="AU11">
        <v>1485</v>
      </c>
      <c r="AV11">
        <v>1485</v>
      </c>
      <c r="AW11">
        <v>1485</v>
      </c>
      <c r="AX11">
        <v>1485</v>
      </c>
      <c r="AY11">
        <v>1485</v>
      </c>
      <c r="AZ11">
        <v>1485</v>
      </c>
      <c r="BA11">
        <v>1485</v>
      </c>
      <c r="BB11">
        <v>1485</v>
      </c>
      <c r="BC11">
        <v>1485</v>
      </c>
      <c r="BD11">
        <v>1485</v>
      </c>
      <c r="BE11">
        <v>1485</v>
      </c>
      <c r="BF11">
        <v>1485</v>
      </c>
      <c r="BG11">
        <v>1485</v>
      </c>
      <c r="BH11">
        <v>1485</v>
      </c>
      <c r="BI11">
        <v>1485</v>
      </c>
      <c r="BJ11">
        <v>1485</v>
      </c>
      <c r="BK11">
        <v>1485</v>
      </c>
      <c r="BL11">
        <v>1485</v>
      </c>
      <c r="BM11">
        <v>1485</v>
      </c>
    </row>
    <row r="12" spans="1:67" x14ac:dyDescent="0.2">
      <c r="A12" t="s">
        <v>50</v>
      </c>
      <c r="B12" t="s">
        <v>980</v>
      </c>
      <c r="C12" t="s">
        <v>971</v>
      </c>
      <c r="D12" t="s">
        <v>972</v>
      </c>
    </row>
    <row r="13" spans="1:67" x14ac:dyDescent="0.2">
      <c r="A13" t="s">
        <v>981</v>
      </c>
      <c r="B13" t="s">
        <v>982</v>
      </c>
      <c r="C13" t="s">
        <v>971</v>
      </c>
      <c r="D13" t="s">
        <v>972</v>
      </c>
    </row>
    <row r="14" spans="1:67" x14ac:dyDescent="0.2">
      <c r="A14" t="s">
        <v>817</v>
      </c>
      <c r="B14" t="s">
        <v>983</v>
      </c>
      <c r="C14" t="s">
        <v>971</v>
      </c>
      <c r="D14" t="s">
        <v>972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78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78</v>
      </c>
      <c r="R14">
        <v>78</v>
      </c>
      <c r="S14">
        <v>78</v>
      </c>
      <c r="T14">
        <v>78</v>
      </c>
      <c r="U14">
        <v>78</v>
      </c>
      <c r="V14">
        <v>78</v>
      </c>
      <c r="W14">
        <v>78</v>
      </c>
      <c r="X14">
        <v>78</v>
      </c>
      <c r="Y14">
        <v>78</v>
      </c>
      <c r="Z14">
        <v>78</v>
      </c>
      <c r="AA14">
        <v>78</v>
      </c>
      <c r="AB14">
        <v>78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78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78</v>
      </c>
      <c r="AP14">
        <v>78</v>
      </c>
      <c r="AQ14">
        <v>78</v>
      </c>
      <c r="AR14">
        <v>78</v>
      </c>
      <c r="AS14">
        <v>78</v>
      </c>
      <c r="AT14">
        <v>78</v>
      </c>
      <c r="AU14">
        <v>78</v>
      </c>
      <c r="AV14">
        <v>78</v>
      </c>
      <c r="AW14">
        <v>78</v>
      </c>
      <c r="AX14">
        <v>78</v>
      </c>
      <c r="AY14">
        <v>78</v>
      </c>
      <c r="AZ14">
        <v>78</v>
      </c>
      <c r="BA14">
        <v>78</v>
      </c>
      <c r="BB14">
        <v>78</v>
      </c>
      <c r="BC14">
        <v>78</v>
      </c>
      <c r="BD14">
        <v>78</v>
      </c>
      <c r="BE14">
        <v>78</v>
      </c>
      <c r="BF14">
        <v>78</v>
      </c>
      <c r="BG14">
        <v>78</v>
      </c>
      <c r="BH14">
        <v>78</v>
      </c>
      <c r="BI14">
        <v>78</v>
      </c>
      <c r="BJ14">
        <v>78</v>
      </c>
      <c r="BK14">
        <v>78</v>
      </c>
      <c r="BL14">
        <v>78</v>
      </c>
      <c r="BM14">
        <v>78</v>
      </c>
    </row>
    <row r="15" spans="1:67" x14ac:dyDescent="0.2">
      <c r="A15" t="s">
        <v>65</v>
      </c>
      <c r="B15" t="s">
        <v>984</v>
      </c>
      <c r="C15" t="s">
        <v>971</v>
      </c>
      <c r="D15" t="s">
        <v>972</v>
      </c>
      <c r="G15">
        <v>591</v>
      </c>
      <c r="H15">
        <v>591</v>
      </c>
      <c r="I15">
        <v>591</v>
      </c>
      <c r="J15">
        <v>591</v>
      </c>
      <c r="K15">
        <v>591</v>
      </c>
      <c r="L15">
        <v>591</v>
      </c>
      <c r="M15">
        <v>591</v>
      </c>
      <c r="N15">
        <v>591</v>
      </c>
      <c r="O15">
        <v>591</v>
      </c>
      <c r="P15">
        <v>591</v>
      </c>
      <c r="Q15">
        <v>591</v>
      </c>
      <c r="R15">
        <v>591</v>
      </c>
      <c r="S15">
        <v>591</v>
      </c>
      <c r="T15">
        <v>591</v>
      </c>
      <c r="U15">
        <v>591</v>
      </c>
      <c r="V15">
        <v>591</v>
      </c>
      <c r="W15">
        <v>591</v>
      </c>
      <c r="X15">
        <v>591</v>
      </c>
      <c r="Y15">
        <v>591</v>
      </c>
      <c r="Z15">
        <v>591</v>
      </c>
      <c r="AA15">
        <v>591</v>
      </c>
      <c r="AB15">
        <v>591</v>
      </c>
      <c r="AC15">
        <v>591</v>
      </c>
      <c r="AD15">
        <v>591</v>
      </c>
      <c r="AE15">
        <v>591</v>
      </c>
      <c r="AF15">
        <v>591</v>
      </c>
      <c r="AG15">
        <v>591</v>
      </c>
      <c r="AH15">
        <v>591</v>
      </c>
      <c r="AI15">
        <v>591</v>
      </c>
      <c r="AJ15">
        <v>591</v>
      </c>
      <c r="AK15">
        <v>591</v>
      </c>
      <c r="AL15">
        <v>591</v>
      </c>
      <c r="AM15">
        <v>591</v>
      </c>
      <c r="AN15">
        <v>591</v>
      </c>
      <c r="AO15">
        <v>591</v>
      </c>
      <c r="AP15">
        <v>591</v>
      </c>
      <c r="AQ15">
        <v>591</v>
      </c>
      <c r="AR15">
        <v>591</v>
      </c>
      <c r="AS15">
        <v>591</v>
      </c>
      <c r="AT15">
        <v>591</v>
      </c>
      <c r="AU15">
        <v>591</v>
      </c>
      <c r="AV15">
        <v>591</v>
      </c>
      <c r="AW15">
        <v>591</v>
      </c>
      <c r="AX15">
        <v>591</v>
      </c>
      <c r="AY15">
        <v>591</v>
      </c>
      <c r="AZ15">
        <v>591</v>
      </c>
      <c r="BA15">
        <v>591</v>
      </c>
      <c r="BB15">
        <v>591</v>
      </c>
      <c r="BC15">
        <v>591</v>
      </c>
      <c r="BD15">
        <v>591</v>
      </c>
      <c r="BE15">
        <v>591</v>
      </c>
      <c r="BF15">
        <v>591</v>
      </c>
      <c r="BG15">
        <v>591</v>
      </c>
      <c r="BH15">
        <v>591</v>
      </c>
      <c r="BI15">
        <v>591</v>
      </c>
      <c r="BJ15">
        <v>591</v>
      </c>
      <c r="BK15">
        <v>591</v>
      </c>
      <c r="BL15">
        <v>591</v>
      </c>
      <c r="BM15">
        <v>591</v>
      </c>
    </row>
    <row r="16" spans="1:67" x14ac:dyDescent="0.2">
      <c r="A16" t="s">
        <v>70</v>
      </c>
      <c r="B16" t="s">
        <v>985</v>
      </c>
      <c r="C16" t="s">
        <v>971</v>
      </c>
      <c r="D16" t="s">
        <v>972</v>
      </c>
      <c r="AK16">
        <v>562</v>
      </c>
      <c r="AL16">
        <v>562</v>
      </c>
      <c r="AM16">
        <v>562</v>
      </c>
      <c r="AN16">
        <v>562</v>
      </c>
      <c r="AO16">
        <v>562</v>
      </c>
      <c r="AP16">
        <v>562</v>
      </c>
      <c r="AQ16">
        <v>562</v>
      </c>
      <c r="AR16">
        <v>562</v>
      </c>
      <c r="AS16">
        <v>562</v>
      </c>
      <c r="AT16">
        <v>562</v>
      </c>
      <c r="AU16">
        <v>562</v>
      </c>
      <c r="AV16">
        <v>562</v>
      </c>
      <c r="AW16">
        <v>562</v>
      </c>
      <c r="AX16">
        <v>562</v>
      </c>
      <c r="AY16">
        <v>562</v>
      </c>
      <c r="AZ16">
        <v>562</v>
      </c>
      <c r="BA16">
        <v>562</v>
      </c>
      <c r="BB16">
        <v>562</v>
      </c>
      <c r="BC16">
        <v>562</v>
      </c>
      <c r="BD16">
        <v>562</v>
      </c>
      <c r="BE16">
        <v>562</v>
      </c>
      <c r="BF16">
        <v>562</v>
      </c>
      <c r="BG16">
        <v>562</v>
      </c>
      <c r="BH16">
        <v>562</v>
      </c>
      <c r="BI16">
        <v>562</v>
      </c>
      <c r="BJ16">
        <v>562</v>
      </c>
      <c r="BK16">
        <v>562</v>
      </c>
      <c r="BL16">
        <v>562</v>
      </c>
      <c r="BM16">
        <v>562</v>
      </c>
    </row>
    <row r="17" spans="1:65" x14ac:dyDescent="0.2">
      <c r="A17" t="s">
        <v>871</v>
      </c>
      <c r="B17" t="s">
        <v>986</v>
      </c>
      <c r="C17" t="s">
        <v>971</v>
      </c>
      <c r="D17" t="s">
        <v>972</v>
      </c>
    </row>
    <row r="18" spans="1:65" x14ac:dyDescent="0.2">
      <c r="A18" t="s">
        <v>60</v>
      </c>
      <c r="B18" t="s">
        <v>987</v>
      </c>
      <c r="C18" t="s">
        <v>971</v>
      </c>
      <c r="D18" t="s">
        <v>972</v>
      </c>
      <c r="F18">
        <v>1030</v>
      </c>
      <c r="G18">
        <v>1030</v>
      </c>
      <c r="H18">
        <v>1030</v>
      </c>
      <c r="I18">
        <v>1030</v>
      </c>
      <c r="J18">
        <v>1030</v>
      </c>
      <c r="K18">
        <v>1030</v>
      </c>
      <c r="L18">
        <v>1030</v>
      </c>
      <c r="M18">
        <v>1030</v>
      </c>
      <c r="N18">
        <v>1030</v>
      </c>
      <c r="O18">
        <v>1030</v>
      </c>
      <c r="P18">
        <v>1030</v>
      </c>
      <c r="Q18">
        <v>1030</v>
      </c>
      <c r="R18">
        <v>1030</v>
      </c>
      <c r="S18">
        <v>1030</v>
      </c>
      <c r="T18">
        <v>1030</v>
      </c>
      <c r="U18">
        <v>1030</v>
      </c>
      <c r="V18">
        <v>1030</v>
      </c>
      <c r="W18">
        <v>1030</v>
      </c>
      <c r="X18">
        <v>1030</v>
      </c>
      <c r="Y18">
        <v>1030</v>
      </c>
      <c r="Z18">
        <v>1030</v>
      </c>
      <c r="AA18">
        <v>1030</v>
      </c>
      <c r="AB18">
        <v>1030</v>
      </c>
      <c r="AC18">
        <v>1030</v>
      </c>
      <c r="AD18">
        <v>1030</v>
      </c>
      <c r="AE18">
        <v>1030</v>
      </c>
      <c r="AF18">
        <v>1030</v>
      </c>
      <c r="AG18">
        <v>1030</v>
      </c>
      <c r="AH18">
        <v>1030</v>
      </c>
      <c r="AI18">
        <v>1030</v>
      </c>
      <c r="AJ18">
        <v>1030</v>
      </c>
      <c r="AK18">
        <v>1030</v>
      </c>
      <c r="AL18">
        <v>1030</v>
      </c>
      <c r="AM18">
        <v>1030</v>
      </c>
      <c r="AN18">
        <v>1030</v>
      </c>
      <c r="AO18">
        <v>1030</v>
      </c>
      <c r="AP18">
        <v>1030</v>
      </c>
      <c r="AQ18">
        <v>1030</v>
      </c>
      <c r="AR18">
        <v>1030</v>
      </c>
      <c r="AS18">
        <v>1030</v>
      </c>
      <c r="AT18">
        <v>1030</v>
      </c>
      <c r="AU18">
        <v>1030</v>
      </c>
      <c r="AV18">
        <v>1030</v>
      </c>
      <c r="AW18">
        <v>1030</v>
      </c>
      <c r="AX18">
        <v>1030</v>
      </c>
      <c r="AY18">
        <v>1030</v>
      </c>
      <c r="AZ18">
        <v>1030</v>
      </c>
      <c r="BA18">
        <v>1030</v>
      </c>
      <c r="BB18">
        <v>1030</v>
      </c>
      <c r="BC18">
        <v>1030</v>
      </c>
      <c r="BD18">
        <v>1030</v>
      </c>
      <c r="BE18">
        <v>1030</v>
      </c>
      <c r="BF18">
        <v>1030</v>
      </c>
      <c r="BG18">
        <v>1030</v>
      </c>
      <c r="BH18">
        <v>1030</v>
      </c>
      <c r="BI18">
        <v>1030</v>
      </c>
      <c r="BJ18">
        <v>1030</v>
      </c>
      <c r="BK18">
        <v>1030</v>
      </c>
      <c r="BL18">
        <v>1030</v>
      </c>
      <c r="BM18">
        <v>1030</v>
      </c>
    </row>
    <row r="19" spans="1:65" x14ac:dyDescent="0.2">
      <c r="A19" t="s">
        <v>75</v>
      </c>
      <c r="B19" t="s">
        <v>988</v>
      </c>
      <c r="C19" t="s">
        <v>971</v>
      </c>
      <c r="D19" t="s">
        <v>972</v>
      </c>
      <c r="F19">
        <v>534</v>
      </c>
      <c r="G19">
        <v>534</v>
      </c>
      <c r="H19">
        <v>534</v>
      </c>
      <c r="I19">
        <v>534</v>
      </c>
      <c r="J19">
        <v>534</v>
      </c>
      <c r="K19">
        <v>534</v>
      </c>
      <c r="L19">
        <v>534</v>
      </c>
      <c r="M19">
        <v>534</v>
      </c>
      <c r="N19">
        <v>534</v>
      </c>
      <c r="O19">
        <v>534</v>
      </c>
      <c r="P19">
        <v>534</v>
      </c>
      <c r="Q19">
        <v>534</v>
      </c>
      <c r="R19">
        <v>534</v>
      </c>
      <c r="S19">
        <v>534</v>
      </c>
      <c r="T19">
        <v>534</v>
      </c>
      <c r="U19">
        <v>534</v>
      </c>
      <c r="V19">
        <v>534</v>
      </c>
      <c r="W19">
        <v>534</v>
      </c>
      <c r="X19">
        <v>534</v>
      </c>
      <c r="Y19">
        <v>534</v>
      </c>
      <c r="Z19">
        <v>534</v>
      </c>
      <c r="AA19">
        <v>534</v>
      </c>
      <c r="AB19">
        <v>534</v>
      </c>
      <c r="AC19">
        <v>534</v>
      </c>
      <c r="AD19">
        <v>534</v>
      </c>
      <c r="AE19">
        <v>534</v>
      </c>
      <c r="AF19">
        <v>534</v>
      </c>
      <c r="AG19">
        <v>534</v>
      </c>
      <c r="AH19">
        <v>534</v>
      </c>
      <c r="AI19">
        <v>534</v>
      </c>
      <c r="AJ19">
        <v>534</v>
      </c>
      <c r="AK19">
        <v>534</v>
      </c>
      <c r="AL19">
        <v>534</v>
      </c>
      <c r="AM19">
        <v>534</v>
      </c>
      <c r="AN19">
        <v>534</v>
      </c>
      <c r="AO19">
        <v>534</v>
      </c>
      <c r="AP19">
        <v>534</v>
      </c>
      <c r="AQ19">
        <v>534</v>
      </c>
      <c r="AR19">
        <v>534</v>
      </c>
      <c r="AS19">
        <v>534</v>
      </c>
      <c r="AT19">
        <v>534</v>
      </c>
      <c r="AU19">
        <v>534</v>
      </c>
      <c r="AV19">
        <v>534</v>
      </c>
      <c r="AW19">
        <v>534</v>
      </c>
      <c r="AX19">
        <v>534</v>
      </c>
      <c r="AY19">
        <v>534</v>
      </c>
      <c r="AZ19">
        <v>534</v>
      </c>
      <c r="BA19">
        <v>534</v>
      </c>
      <c r="BB19">
        <v>534</v>
      </c>
      <c r="BC19">
        <v>534</v>
      </c>
      <c r="BD19">
        <v>534</v>
      </c>
      <c r="BE19">
        <v>534</v>
      </c>
      <c r="BF19">
        <v>534</v>
      </c>
      <c r="BG19">
        <v>534</v>
      </c>
      <c r="BH19">
        <v>534</v>
      </c>
      <c r="BI19">
        <v>534</v>
      </c>
      <c r="BJ19">
        <v>534</v>
      </c>
      <c r="BK19">
        <v>534</v>
      </c>
      <c r="BL19">
        <v>534</v>
      </c>
      <c r="BM19">
        <v>534</v>
      </c>
    </row>
    <row r="20" spans="1:65" x14ac:dyDescent="0.2">
      <c r="A20" t="s">
        <v>81</v>
      </c>
      <c r="B20" t="s">
        <v>989</v>
      </c>
      <c r="C20" t="s">
        <v>971</v>
      </c>
      <c r="D20" t="s">
        <v>972</v>
      </c>
      <c r="F20">
        <v>1110</v>
      </c>
      <c r="G20">
        <v>1110</v>
      </c>
      <c r="H20">
        <v>1110</v>
      </c>
      <c r="I20">
        <v>1110</v>
      </c>
      <c r="J20">
        <v>1110</v>
      </c>
      <c r="K20">
        <v>1110</v>
      </c>
      <c r="L20">
        <v>1110</v>
      </c>
      <c r="M20">
        <v>1110</v>
      </c>
      <c r="N20">
        <v>1110</v>
      </c>
      <c r="O20">
        <v>1110</v>
      </c>
      <c r="P20">
        <v>1110</v>
      </c>
      <c r="Q20">
        <v>1110</v>
      </c>
      <c r="R20">
        <v>1110</v>
      </c>
      <c r="S20">
        <v>1110</v>
      </c>
      <c r="T20">
        <v>1110</v>
      </c>
      <c r="U20">
        <v>1110</v>
      </c>
      <c r="V20">
        <v>1110</v>
      </c>
      <c r="W20">
        <v>1110</v>
      </c>
      <c r="X20">
        <v>1110</v>
      </c>
      <c r="Y20">
        <v>1110</v>
      </c>
      <c r="Z20">
        <v>1110</v>
      </c>
      <c r="AA20">
        <v>1110</v>
      </c>
      <c r="AB20">
        <v>1110</v>
      </c>
      <c r="AC20">
        <v>1110</v>
      </c>
      <c r="AD20">
        <v>1110</v>
      </c>
      <c r="AE20">
        <v>1110</v>
      </c>
      <c r="AF20">
        <v>1110</v>
      </c>
      <c r="AG20">
        <v>1110</v>
      </c>
      <c r="AH20">
        <v>1110</v>
      </c>
      <c r="AI20">
        <v>1110</v>
      </c>
      <c r="AJ20">
        <v>1110</v>
      </c>
      <c r="AK20">
        <v>1110</v>
      </c>
      <c r="AL20">
        <v>1110</v>
      </c>
      <c r="AM20">
        <v>1110</v>
      </c>
      <c r="AN20">
        <v>1110</v>
      </c>
      <c r="AO20">
        <v>1110</v>
      </c>
      <c r="AP20">
        <v>1110</v>
      </c>
      <c r="AQ20">
        <v>1110</v>
      </c>
      <c r="AR20">
        <v>1110</v>
      </c>
      <c r="AS20">
        <v>1110</v>
      </c>
      <c r="AT20">
        <v>1110</v>
      </c>
      <c r="AU20">
        <v>1110</v>
      </c>
      <c r="AV20">
        <v>1110</v>
      </c>
      <c r="AW20">
        <v>1110</v>
      </c>
      <c r="AX20">
        <v>1110</v>
      </c>
      <c r="AY20">
        <v>1110</v>
      </c>
      <c r="AZ20">
        <v>1110</v>
      </c>
      <c r="BA20">
        <v>1110</v>
      </c>
      <c r="BB20">
        <v>1110</v>
      </c>
      <c r="BC20">
        <v>1110</v>
      </c>
      <c r="BD20">
        <v>1110</v>
      </c>
      <c r="BE20">
        <v>1110</v>
      </c>
      <c r="BF20">
        <v>1110</v>
      </c>
      <c r="BG20">
        <v>1110</v>
      </c>
      <c r="BH20">
        <v>1110</v>
      </c>
      <c r="BI20">
        <v>1110</v>
      </c>
      <c r="BJ20">
        <v>1110</v>
      </c>
      <c r="BK20">
        <v>1110</v>
      </c>
      <c r="BL20">
        <v>1110</v>
      </c>
      <c r="BM20">
        <v>1110</v>
      </c>
    </row>
    <row r="21" spans="1:65" x14ac:dyDescent="0.2">
      <c r="A21" t="s">
        <v>85</v>
      </c>
      <c r="B21" t="s">
        <v>990</v>
      </c>
      <c r="C21" t="s">
        <v>971</v>
      </c>
      <c r="D21" t="s">
        <v>972</v>
      </c>
      <c r="AK21">
        <v>447</v>
      </c>
      <c r="AL21">
        <v>447</v>
      </c>
      <c r="AM21">
        <v>447</v>
      </c>
      <c r="AN21">
        <v>447</v>
      </c>
      <c r="AO21">
        <v>447</v>
      </c>
      <c r="AP21">
        <v>447</v>
      </c>
      <c r="AQ21">
        <v>447</v>
      </c>
      <c r="AR21">
        <v>447</v>
      </c>
      <c r="AS21">
        <v>447</v>
      </c>
      <c r="AT21">
        <v>447</v>
      </c>
      <c r="AU21">
        <v>447</v>
      </c>
      <c r="AV21">
        <v>447</v>
      </c>
      <c r="AW21">
        <v>447</v>
      </c>
      <c r="AX21">
        <v>447</v>
      </c>
      <c r="AY21">
        <v>447</v>
      </c>
      <c r="AZ21">
        <v>447</v>
      </c>
      <c r="BA21">
        <v>447</v>
      </c>
      <c r="BB21">
        <v>447</v>
      </c>
      <c r="BC21">
        <v>447</v>
      </c>
      <c r="BD21">
        <v>447</v>
      </c>
      <c r="BE21">
        <v>447</v>
      </c>
      <c r="BF21">
        <v>447</v>
      </c>
      <c r="BG21">
        <v>447</v>
      </c>
      <c r="BH21">
        <v>447</v>
      </c>
      <c r="BI21">
        <v>447</v>
      </c>
      <c r="BJ21">
        <v>447</v>
      </c>
      <c r="BK21">
        <v>447</v>
      </c>
      <c r="BL21">
        <v>447</v>
      </c>
      <c r="BM21">
        <v>447</v>
      </c>
    </row>
    <row r="22" spans="1:65" x14ac:dyDescent="0.2">
      <c r="A22" t="s">
        <v>164</v>
      </c>
      <c r="B22" t="s">
        <v>991</v>
      </c>
      <c r="C22" t="s">
        <v>971</v>
      </c>
      <c r="D22" t="s">
        <v>972</v>
      </c>
      <c r="F22">
        <v>1274</v>
      </c>
      <c r="G22">
        <v>1274</v>
      </c>
      <c r="H22">
        <v>1274</v>
      </c>
      <c r="I22">
        <v>1274</v>
      </c>
      <c r="J22">
        <v>1274</v>
      </c>
      <c r="K22">
        <v>1274</v>
      </c>
      <c r="L22">
        <v>1274</v>
      </c>
      <c r="M22">
        <v>1274</v>
      </c>
      <c r="N22">
        <v>1274</v>
      </c>
      <c r="O22">
        <v>1274</v>
      </c>
      <c r="P22">
        <v>1274</v>
      </c>
      <c r="Q22">
        <v>1274</v>
      </c>
      <c r="R22">
        <v>1274</v>
      </c>
      <c r="S22">
        <v>1274</v>
      </c>
      <c r="T22">
        <v>1274</v>
      </c>
      <c r="U22">
        <v>1274</v>
      </c>
      <c r="V22">
        <v>1274</v>
      </c>
      <c r="W22">
        <v>1274</v>
      </c>
      <c r="X22">
        <v>1274</v>
      </c>
      <c r="Y22">
        <v>1274</v>
      </c>
      <c r="Z22">
        <v>1274</v>
      </c>
      <c r="AA22">
        <v>1274</v>
      </c>
      <c r="AB22">
        <v>1274</v>
      </c>
      <c r="AC22">
        <v>1274</v>
      </c>
      <c r="AD22">
        <v>1274</v>
      </c>
      <c r="AE22">
        <v>1274</v>
      </c>
      <c r="AF22">
        <v>1274</v>
      </c>
      <c r="AG22">
        <v>1274</v>
      </c>
      <c r="AH22">
        <v>1274</v>
      </c>
      <c r="AI22">
        <v>1274</v>
      </c>
      <c r="AJ22">
        <v>1274</v>
      </c>
      <c r="AK22">
        <v>1274</v>
      </c>
      <c r="AL22">
        <v>1274</v>
      </c>
      <c r="AM22">
        <v>1274</v>
      </c>
      <c r="AN22">
        <v>1274</v>
      </c>
      <c r="AO22">
        <v>1274</v>
      </c>
      <c r="AP22">
        <v>1274</v>
      </c>
      <c r="AQ22">
        <v>1274</v>
      </c>
      <c r="AR22">
        <v>1274</v>
      </c>
      <c r="AS22">
        <v>1218</v>
      </c>
      <c r="AT22">
        <v>1274</v>
      </c>
      <c r="AU22">
        <v>1274</v>
      </c>
      <c r="AV22">
        <v>1274</v>
      </c>
      <c r="AW22">
        <v>1274</v>
      </c>
      <c r="AX22">
        <v>1274</v>
      </c>
      <c r="AY22">
        <v>1274</v>
      </c>
      <c r="AZ22">
        <v>1274</v>
      </c>
      <c r="BA22">
        <v>1274</v>
      </c>
      <c r="BB22">
        <v>1274</v>
      </c>
      <c r="BC22">
        <v>1274</v>
      </c>
      <c r="BD22">
        <v>1274</v>
      </c>
      <c r="BE22">
        <v>1274</v>
      </c>
      <c r="BF22">
        <v>1274</v>
      </c>
      <c r="BG22">
        <v>1274</v>
      </c>
      <c r="BH22">
        <v>1274</v>
      </c>
      <c r="BI22">
        <v>1274</v>
      </c>
      <c r="BJ22">
        <v>1274</v>
      </c>
      <c r="BK22">
        <v>1274</v>
      </c>
      <c r="BL22">
        <v>1274</v>
      </c>
      <c r="BM22">
        <v>1274</v>
      </c>
    </row>
    <row r="23" spans="1:65" x14ac:dyDescent="0.2">
      <c r="A23" t="s">
        <v>112</v>
      </c>
      <c r="B23" t="s">
        <v>992</v>
      </c>
      <c r="C23" t="s">
        <v>971</v>
      </c>
      <c r="D23" t="s">
        <v>972</v>
      </c>
      <c r="F23">
        <v>847</v>
      </c>
      <c r="G23">
        <v>847</v>
      </c>
      <c r="H23">
        <v>847</v>
      </c>
      <c r="I23">
        <v>847</v>
      </c>
      <c r="J23">
        <v>847</v>
      </c>
      <c r="K23">
        <v>847</v>
      </c>
      <c r="L23">
        <v>847</v>
      </c>
      <c r="M23">
        <v>847</v>
      </c>
      <c r="N23">
        <v>847</v>
      </c>
      <c r="O23">
        <v>847</v>
      </c>
      <c r="P23">
        <v>847</v>
      </c>
      <c r="Q23">
        <v>847</v>
      </c>
      <c r="R23">
        <v>847</v>
      </c>
      <c r="S23">
        <v>847</v>
      </c>
      <c r="T23">
        <v>847</v>
      </c>
      <c r="U23">
        <v>847</v>
      </c>
      <c r="V23">
        <v>847</v>
      </c>
      <c r="W23">
        <v>847</v>
      </c>
      <c r="X23">
        <v>847</v>
      </c>
      <c r="Y23">
        <v>847</v>
      </c>
      <c r="Z23">
        <v>847</v>
      </c>
      <c r="AA23">
        <v>847</v>
      </c>
      <c r="AB23">
        <v>847</v>
      </c>
      <c r="AC23">
        <v>847</v>
      </c>
      <c r="AD23">
        <v>847</v>
      </c>
      <c r="AE23">
        <v>847</v>
      </c>
      <c r="AF23">
        <v>847</v>
      </c>
      <c r="AG23">
        <v>847</v>
      </c>
      <c r="AH23">
        <v>847</v>
      </c>
      <c r="AI23">
        <v>847</v>
      </c>
      <c r="AJ23">
        <v>847</v>
      </c>
      <c r="AK23">
        <v>847</v>
      </c>
      <c r="AL23">
        <v>847</v>
      </c>
      <c r="AM23">
        <v>847</v>
      </c>
      <c r="AN23">
        <v>847</v>
      </c>
      <c r="AO23">
        <v>847</v>
      </c>
      <c r="AP23">
        <v>847</v>
      </c>
      <c r="AQ23">
        <v>847</v>
      </c>
      <c r="AR23">
        <v>847</v>
      </c>
      <c r="AS23">
        <v>847</v>
      </c>
      <c r="AT23">
        <v>847</v>
      </c>
      <c r="AU23">
        <v>847</v>
      </c>
      <c r="AV23">
        <v>847</v>
      </c>
      <c r="AW23">
        <v>847</v>
      </c>
      <c r="AX23">
        <v>847</v>
      </c>
      <c r="AY23">
        <v>847</v>
      </c>
      <c r="AZ23">
        <v>847</v>
      </c>
      <c r="BA23">
        <v>847</v>
      </c>
      <c r="BB23">
        <v>847</v>
      </c>
      <c r="BC23">
        <v>847</v>
      </c>
      <c r="BD23">
        <v>847</v>
      </c>
      <c r="BE23">
        <v>847</v>
      </c>
      <c r="BF23">
        <v>847</v>
      </c>
      <c r="BG23">
        <v>847</v>
      </c>
      <c r="BH23">
        <v>847</v>
      </c>
      <c r="BI23">
        <v>847</v>
      </c>
      <c r="BJ23">
        <v>847</v>
      </c>
      <c r="BK23">
        <v>847</v>
      </c>
      <c r="BL23">
        <v>847</v>
      </c>
      <c r="BM23">
        <v>847</v>
      </c>
    </row>
    <row r="24" spans="1:65" x14ac:dyDescent="0.2">
      <c r="A24" t="s">
        <v>122</v>
      </c>
      <c r="B24" t="s">
        <v>993</v>
      </c>
      <c r="C24" t="s">
        <v>971</v>
      </c>
      <c r="D24" t="s">
        <v>972</v>
      </c>
      <c r="F24">
        <v>1039</v>
      </c>
      <c r="G24">
        <v>1039</v>
      </c>
      <c r="H24">
        <v>1039</v>
      </c>
      <c r="I24">
        <v>1039</v>
      </c>
      <c r="J24">
        <v>1039</v>
      </c>
      <c r="K24">
        <v>1039</v>
      </c>
      <c r="L24">
        <v>1039</v>
      </c>
      <c r="M24">
        <v>1039</v>
      </c>
      <c r="N24">
        <v>1039</v>
      </c>
      <c r="O24">
        <v>1039</v>
      </c>
      <c r="P24">
        <v>1039</v>
      </c>
      <c r="Q24">
        <v>1039</v>
      </c>
      <c r="R24">
        <v>1039</v>
      </c>
      <c r="S24">
        <v>1039</v>
      </c>
      <c r="T24">
        <v>1039</v>
      </c>
      <c r="U24">
        <v>1039</v>
      </c>
      <c r="V24">
        <v>1039</v>
      </c>
      <c r="W24">
        <v>1039</v>
      </c>
      <c r="X24">
        <v>1039</v>
      </c>
      <c r="Y24">
        <v>1039</v>
      </c>
      <c r="Z24">
        <v>1039</v>
      </c>
      <c r="AA24">
        <v>1039</v>
      </c>
      <c r="AB24">
        <v>1039</v>
      </c>
      <c r="AC24">
        <v>1039</v>
      </c>
      <c r="AD24">
        <v>1039</v>
      </c>
      <c r="AE24">
        <v>1039</v>
      </c>
      <c r="AF24">
        <v>1039</v>
      </c>
      <c r="AG24">
        <v>1039</v>
      </c>
      <c r="AH24">
        <v>1039</v>
      </c>
      <c r="AI24">
        <v>1039</v>
      </c>
      <c r="AJ24">
        <v>1039</v>
      </c>
      <c r="AK24">
        <v>1039</v>
      </c>
      <c r="AL24">
        <v>1039</v>
      </c>
      <c r="AM24">
        <v>1039</v>
      </c>
      <c r="AN24">
        <v>1039</v>
      </c>
      <c r="AO24">
        <v>1039</v>
      </c>
      <c r="AP24">
        <v>1039</v>
      </c>
      <c r="AQ24">
        <v>1039</v>
      </c>
      <c r="AR24">
        <v>1039</v>
      </c>
      <c r="AS24">
        <v>1039</v>
      </c>
      <c r="AT24">
        <v>1039</v>
      </c>
      <c r="AU24">
        <v>1039</v>
      </c>
      <c r="AV24">
        <v>1039</v>
      </c>
      <c r="AW24">
        <v>1039</v>
      </c>
      <c r="AX24">
        <v>1039</v>
      </c>
      <c r="AY24">
        <v>1039</v>
      </c>
      <c r="AZ24">
        <v>1039</v>
      </c>
      <c r="BA24">
        <v>1039</v>
      </c>
      <c r="BB24">
        <v>1039</v>
      </c>
      <c r="BC24">
        <v>1039</v>
      </c>
      <c r="BD24">
        <v>1039</v>
      </c>
      <c r="BE24">
        <v>1039</v>
      </c>
      <c r="BF24">
        <v>1039</v>
      </c>
      <c r="BG24">
        <v>1039</v>
      </c>
      <c r="BH24">
        <v>1039</v>
      </c>
      <c r="BI24">
        <v>1039</v>
      </c>
      <c r="BJ24">
        <v>1039</v>
      </c>
      <c r="BK24">
        <v>1039</v>
      </c>
      <c r="BL24">
        <v>1039</v>
      </c>
      <c r="BM24">
        <v>1039</v>
      </c>
    </row>
    <row r="25" spans="1:65" x14ac:dyDescent="0.2">
      <c r="A25" t="s">
        <v>161</v>
      </c>
      <c r="B25" t="s">
        <v>994</v>
      </c>
      <c r="C25" t="s">
        <v>971</v>
      </c>
      <c r="D25" t="s">
        <v>972</v>
      </c>
      <c r="F25">
        <v>748</v>
      </c>
      <c r="G25">
        <v>748</v>
      </c>
      <c r="H25">
        <v>748</v>
      </c>
      <c r="I25">
        <v>748</v>
      </c>
      <c r="J25">
        <v>748</v>
      </c>
      <c r="K25">
        <v>748</v>
      </c>
      <c r="L25">
        <v>748</v>
      </c>
      <c r="M25">
        <v>748</v>
      </c>
      <c r="N25">
        <v>748</v>
      </c>
      <c r="O25">
        <v>748</v>
      </c>
      <c r="P25">
        <v>748</v>
      </c>
      <c r="Q25">
        <v>748</v>
      </c>
      <c r="R25">
        <v>748</v>
      </c>
      <c r="S25">
        <v>748</v>
      </c>
      <c r="T25">
        <v>748</v>
      </c>
      <c r="U25">
        <v>748</v>
      </c>
      <c r="V25">
        <v>748</v>
      </c>
      <c r="W25">
        <v>748</v>
      </c>
      <c r="X25">
        <v>748</v>
      </c>
      <c r="Y25">
        <v>748</v>
      </c>
      <c r="Z25">
        <v>748</v>
      </c>
      <c r="AA25">
        <v>748</v>
      </c>
      <c r="AB25">
        <v>748</v>
      </c>
      <c r="AC25">
        <v>748</v>
      </c>
      <c r="AD25">
        <v>748</v>
      </c>
      <c r="AE25">
        <v>748</v>
      </c>
      <c r="AF25">
        <v>748</v>
      </c>
      <c r="AG25">
        <v>748</v>
      </c>
      <c r="AH25">
        <v>748</v>
      </c>
      <c r="AI25">
        <v>748</v>
      </c>
      <c r="AJ25">
        <v>748</v>
      </c>
      <c r="AK25">
        <v>748</v>
      </c>
      <c r="AL25">
        <v>748</v>
      </c>
      <c r="AM25">
        <v>748</v>
      </c>
      <c r="AN25">
        <v>748</v>
      </c>
      <c r="AO25">
        <v>748</v>
      </c>
      <c r="AP25">
        <v>748</v>
      </c>
      <c r="AQ25">
        <v>748</v>
      </c>
      <c r="AR25">
        <v>748</v>
      </c>
      <c r="AS25">
        <v>748</v>
      </c>
      <c r="AT25">
        <v>748</v>
      </c>
      <c r="AU25">
        <v>748</v>
      </c>
      <c r="AV25">
        <v>748</v>
      </c>
      <c r="AW25">
        <v>748</v>
      </c>
      <c r="AX25">
        <v>748</v>
      </c>
      <c r="AY25">
        <v>748</v>
      </c>
      <c r="AZ25">
        <v>748</v>
      </c>
      <c r="BA25">
        <v>748</v>
      </c>
      <c r="BB25">
        <v>748</v>
      </c>
      <c r="BC25">
        <v>748</v>
      </c>
      <c r="BD25">
        <v>748</v>
      </c>
      <c r="BE25">
        <v>748</v>
      </c>
      <c r="BF25">
        <v>748</v>
      </c>
      <c r="BG25">
        <v>748</v>
      </c>
      <c r="BH25">
        <v>748</v>
      </c>
      <c r="BI25">
        <v>748</v>
      </c>
      <c r="BJ25">
        <v>748</v>
      </c>
      <c r="BK25">
        <v>748</v>
      </c>
      <c r="BL25">
        <v>748</v>
      </c>
      <c r="BM25">
        <v>748</v>
      </c>
    </row>
    <row r="26" spans="1:65" x14ac:dyDescent="0.2">
      <c r="A26" t="s">
        <v>98</v>
      </c>
      <c r="B26" t="s">
        <v>995</v>
      </c>
      <c r="C26" t="s">
        <v>971</v>
      </c>
      <c r="D26" t="s">
        <v>972</v>
      </c>
      <c r="F26">
        <v>2666</v>
      </c>
      <c r="G26">
        <v>2666</v>
      </c>
      <c r="H26">
        <v>2666</v>
      </c>
      <c r="I26">
        <v>2666</v>
      </c>
      <c r="J26">
        <v>2666</v>
      </c>
      <c r="K26">
        <v>2666</v>
      </c>
      <c r="L26">
        <v>2666</v>
      </c>
      <c r="M26">
        <v>2666</v>
      </c>
      <c r="N26">
        <v>2666</v>
      </c>
      <c r="O26">
        <v>2666</v>
      </c>
      <c r="P26">
        <v>2666</v>
      </c>
      <c r="Q26">
        <v>2666</v>
      </c>
      <c r="R26">
        <v>2666</v>
      </c>
      <c r="S26">
        <v>2666</v>
      </c>
      <c r="T26">
        <v>2666</v>
      </c>
      <c r="U26">
        <v>2666</v>
      </c>
      <c r="V26">
        <v>2666</v>
      </c>
      <c r="W26">
        <v>2666</v>
      </c>
      <c r="X26">
        <v>2666</v>
      </c>
      <c r="Y26">
        <v>2666</v>
      </c>
      <c r="Z26">
        <v>2666</v>
      </c>
      <c r="AA26">
        <v>2666</v>
      </c>
      <c r="AB26">
        <v>2666</v>
      </c>
      <c r="AC26">
        <v>2666</v>
      </c>
      <c r="AD26">
        <v>2666</v>
      </c>
      <c r="AE26">
        <v>2666</v>
      </c>
      <c r="AF26">
        <v>2666</v>
      </c>
      <c r="AG26">
        <v>2666</v>
      </c>
      <c r="AH26">
        <v>2666</v>
      </c>
      <c r="AI26">
        <v>2666</v>
      </c>
      <c r="AJ26">
        <v>2666</v>
      </c>
      <c r="AK26">
        <v>2666</v>
      </c>
      <c r="AL26">
        <v>2666</v>
      </c>
      <c r="AM26">
        <v>2666</v>
      </c>
      <c r="AN26">
        <v>2666</v>
      </c>
      <c r="AO26">
        <v>2666</v>
      </c>
      <c r="AP26">
        <v>2666</v>
      </c>
      <c r="AQ26">
        <v>2666</v>
      </c>
      <c r="AR26">
        <v>2666</v>
      </c>
      <c r="AS26">
        <v>2666</v>
      </c>
      <c r="AT26">
        <v>2666</v>
      </c>
      <c r="AU26">
        <v>2666</v>
      </c>
      <c r="AV26">
        <v>2666</v>
      </c>
      <c r="AW26">
        <v>2666</v>
      </c>
      <c r="AX26">
        <v>2666</v>
      </c>
      <c r="AY26">
        <v>2666</v>
      </c>
      <c r="AZ26">
        <v>2666</v>
      </c>
      <c r="BA26">
        <v>2666</v>
      </c>
      <c r="BB26">
        <v>2666</v>
      </c>
      <c r="BC26">
        <v>2666</v>
      </c>
      <c r="BD26">
        <v>2666</v>
      </c>
      <c r="BE26">
        <v>2666</v>
      </c>
      <c r="BF26">
        <v>2666</v>
      </c>
      <c r="BG26">
        <v>2666</v>
      </c>
      <c r="BH26">
        <v>2666</v>
      </c>
      <c r="BI26">
        <v>2666</v>
      </c>
      <c r="BJ26">
        <v>2666</v>
      </c>
      <c r="BK26">
        <v>2666</v>
      </c>
      <c r="BL26">
        <v>2666</v>
      </c>
      <c r="BM26">
        <v>2666</v>
      </c>
    </row>
    <row r="27" spans="1:65" x14ac:dyDescent="0.2">
      <c r="A27" t="s">
        <v>156</v>
      </c>
      <c r="B27" t="s">
        <v>996</v>
      </c>
      <c r="C27" t="s">
        <v>971</v>
      </c>
      <c r="D27" t="s">
        <v>972</v>
      </c>
      <c r="F27">
        <v>608</v>
      </c>
      <c r="G27">
        <v>608</v>
      </c>
      <c r="H27">
        <v>608</v>
      </c>
      <c r="I27">
        <v>608</v>
      </c>
      <c r="J27">
        <v>608</v>
      </c>
      <c r="K27">
        <v>608</v>
      </c>
      <c r="L27">
        <v>608</v>
      </c>
      <c r="M27">
        <v>608</v>
      </c>
      <c r="N27">
        <v>608</v>
      </c>
      <c r="O27">
        <v>608</v>
      </c>
      <c r="P27">
        <v>608</v>
      </c>
      <c r="Q27">
        <v>608</v>
      </c>
      <c r="R27">
        <v>608</v>
      </c>
      <c r="S27">
        <v>608</v>
      </c>
      <c r="T27">
        <v>608</v>
      </c>
      <c r="U27">
        <v>608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608</v>
      </c>
      <c r="AB27">
        <v>608</v>
      </c>
      <c r="AC27">
        <v>608</v>
      </c>
      <c r="AD27">
        <v>608</v>
      </c>
      <c r="AE27">
        <v>608</v>
      </c>
      <c r="AF27">
        <v>608</v>
      </c>
      <c r="AG27">
        <v>608</v>
      </c>
      <c r="AH27">
        <v>608</v>
      </c>
      <c r="AI27">
        <v>608</v>
      </c>
      <c r="AJ27">
        <v>608</v>
      </c>
      <c r="AK27">
        <v>608</v>
      </c>
      <c r="AL27">
        <v>608</v>
      </c>
      <c r="AM27">
        <v>608</v>
      </c>
      <c r="AN27">
        <v>608</v>
      </c>
      <c r="AO27">
        <v>608</v>
      </c>
      <c r="AP27">
        <v>608</v>
      </c>
      <c r="AQ27">
        <v>608</v>
      </c>
      <c r="AR27">
        <v>608</v>
      </c>
      <c r="AS27">
        <v>608</v>
      </c>
      <c r="AT27">
        <v>608</v>
      </c>
      <c r="AU27">
        <v>608</v>
      </c>
      <c r="AV27">
        <v>608</v>
      </c>
      <c r="AW27">
        <v>608</v>
      </c>
      <c r="AX27">
        <v>608</v>
      </c>
      <c r="AY27">
        <v>608</v>
      </c>
      <c r="AZ27">
        <v>608</v>
      </c>
      <c r="BA27">
        <v>608</v>
      </c>
      <c r="BB27">
        <v>608</v>
      </c>
      <c r="BC27">
        <v>608</v>
      </c>
      <c r="BD27">
        <v>608</v>
      </c>
      <c r="BE27">
        <v>608</v>
      </c>
      <c r="BF27">
        <v>608</v>
      </c>
      <c r="BG27">
        <v>608</v>
      </c>
      <c r="BH27">
        <v>608</v>
      </c>
      <c r="BI27">
        <v>608</v>
      </c>
      <c r="BJ27">
        <v>608</v>
      </c>
      <c r="BK27">
        <v>608</v>
      </c>
      <c r="BL27">
        <v>608</v>
      </c>
      <c r="BM27">
        <v>608</v>
      </c>
    </row>
    <row r="28" spans="1:65" x14ac:dyDescent="0.2">
      <c r="A28" t="s">
        <v>93</v>
      </c>
      <c r="B28" t="s">
        <v>997</v>
      </c>
      <c r="C28" t="s">
        <v>971</v>
      </c>
      <c r="D28" t="s">
        <v>972</v>
      </c>
      <c r="F28">
        <v>83</v>
      </c>
      <c r="G28">
        <v>83</v>
      </c>
      <c r="H28">
        <v>83</v>
      </c>
      <c r="I28">
        <v>83</v>
      </c>
      <c r="J28">
        <v>83</v>
      </c>
      <c r="K28">
        <v>83</v>
      </c>
      <c r="L28">
        <v>83</v>
      </c>
      <c r="M28">
        <v>83</v>
      </c>
      <c r="N28">
        <v>83</v>
      </c>
      <c r="O28">
        <v>83</v>
      </c>
      <c r="P28">
        <v>83</v>
      </c>
      <c r="Q28">
        <v>83</v>
      </c>
      <c r="R28">
        <v>83</v>
      </c>
      <c r="S28">
        <v>83</v>
      </c>
      <c r="T28">
        <v>83</v>
      </c>
      <c r="U28">
        <v>83</v>
      </c>
      <c r="V28">
        <v>83</v>
      </c>
      <c r="W28">
        <v>83</v>
      </c>
      <c r="X28">
        <v>83</v>
      </c>
      <c r="Y28">
        <v>83</v>
      </c>
      <c r="Z28">
        <v>83</v>
      </c>
      <c r="AA28">
        <v>83</v>
      </c>
      <c r="AB28">
        <v>83</v>
      </c>
      <c r="AC28">
        <v>83</v>
      </c>
      <c r="AD28">
        <v>83</v>
      </c>
      <c r="AE28">
        <v>83</v>
      </c>
      <c r="AF28">
        <v>83</v>
      </c>
      <c r="AG28">
        <v>83</v>
      </c>
      <c r="AH28">
        <v>83</v>
      </c>
      <c r="AI28">
        <v>83</v>
      </c>
      <c r="AJ28">
        <v>83</v>
      </c>
      <c r="AK28">
        <v>83</v>
      </c>
      <c r="AL28">
        <v>83</v>
      </c>
      <c r="AM28">
        <v>83</v>
      </c>
      <c r="AN28">
        <v>83</v>
      </c>
      <c r="AO28">
        <v>83</v>
      </c>
      <c r="AP28">
        <v>83</v>
      </c>
      <c r="AQ28">
        <v>83</v>
      </c>
      <c r="AR28">
        <v>83</v>
      </c>
      <c r="AS28">
        <v>83</v>
      </c>
      <c r="AT28">
        <v>83</v>
      </c>
      <c r="AU28">
        <v>83</v>
      </c>
      <c r="AV28">
        <v>83</v>
      </c>
      <c r="AW28">
        <v>83</v>
      </c>
      <c r="AX28">
        <v>83</v>
      </c>
      <c r="AY28">
        <v>83</v>
      </c>
      <c r="AZ28">
        <v>83</v>
      </c>
      <c r="BA28">
        <v>83</v>
      </c>
      <c r="BB28">
        <v>83</v>
      </c>
      <c r="BC28">
        <v>83</v>
      </c>
      <c r="BD28">
        <v>83</v>
      </c>
      <c r="BE28">
        <v>83</v>
      </c>
      <c r="BF28">
        <v>83</v>
      </c>
      <c r="BG28">
        <v>83</v>
      </c>
      <c r="BH28">
        <v>83</v>
      </c>
      <c r="BI28">
        <v>83</v>
      </c>
      <c r="BJ28">
        <v>83</v>
      </c>
      <c r="BK28">
        <v>83</v>
      </c>
      <c r="BL28">
        <v>83</v>
      </c>
      <c r="BM28">
        <v>83</v>
      </c>
    </row>
    <row r="29" spans="1:65" x14ac:dyDescent="0.2">
      <c r="A29" t="s">
        <v>998</v>
      </c>
      <c r="B29" t="s">
        <v>999</v>
      </c>
      <c r="C29" t="s">
        <v>971</v>
      </c>
      <c r="D29" t="s">
        <v>972</v>
      </c>
      <c r="F29">
        <v>1292</v>
      </c>
      <c r="G29">
        <v>1292</v>
      </c>
      <c r="H29">
        <v>1292</v>
      </c>
      <c r="I29">
        <v>1292</v>
      </c>
      <c r="J29">
        <v>1292</v>
      </c>
      <c r="K29">
        <v>1292</v>
      </c>
      <c r="L29">
        <v>1292</v>
      </c>
      <c r="M29">
        <v>1292</v>
      </c>
      <c r="N29">
        <v>1292</v>
      </c>
      <c r="O29">
        <v>1292</v>
      </c>
      <c r="P29">
        <v>1292</v>
      </c>
      <c r="Q29">
        <v>1292</v>
      </c>
      <c r="R29">
        <v>1292</v>
      </c>
      <c r="S29">
        <v>1292</v>
      </c>
      <c r="T29">
        <v>1292</v>
      </c>
      <c r="U29">
        <v>1292</v>
      </c>
      <c r="V29">
        <v>1292</v>
      </c>
      <c r="W29">
        <v>1292</v>
      </c>
      <c r="X29">
        <v>1292</v>
      </c>
      <c r="Y29">
        <v>1292</v>
      </c>
      <c r="Z29">
        <v>1292</v>
      </c>
      <c r="AA29">
        <v>1292</v>
      </c>
      <c r="AB29">
        <v>1292</v>
      </c>
      <c r="AC29">
        <v>1292</v>
      </c>
      <c r="AD29">
        <v>1292</v>
      </c>
      <c r="AE29">
        <v>1292</v>
      </c>
      <c r="AF29">
        <v>1292</v>
      </c>
      <c r="AG29">
        <v>1292</v>
      </c>
      <c r="AH29">
        <v>1292</v>
      </c>
      <c r="AI29">
        <v>1292</v>
      </c>
      <c r="AJ29">
        <v>1292</v>
      </c>
      <c r="AK29">
        <v>1292</v>
      </c>
      <c r="AL29">
        <v>1292</v>
      </c>
      <c r="AM29">
        <v>1292</v>
      </c>
      <c r="AN29">
        <v>1292</v>
      </c>
      <c r="AO29">
        <v>1292</v>
      </c>
      <c r="AP29">
        <v>1292</v>
      </c>
      <c r="AQ29">
        <v>1292</v>
      </c>
      <c r="AR29">
        <v>1292</v>
      </c>
      <c r="AS29">
        <v>1292</v>
      </c>
      <c r="AT29">
        <v>1292</v>
      </c>
      <c r="AU29">
        <v>1292</v>
      </c>
      <c r="AV29">
        <v>1292</v>
      </c>
      <c r="AW29">
        <v>1292</v>
      </c>
      <c r="AX29">
        <v>1292</v>
      </c>
      <c r="AY29">
        <v>1292</v>
      </c>
      <c r="AZ29">
        <v>1292</v>
      </c>
      <c r="BA29">
        <v>1292</v>
      </c>
      <c r="BB29">
        <v>1292</v>
      </c>
      <c r="BC29">
        <v>1292</v>
      </c>
      <c r="BD29">
        <v>1292</v>
      </c>
      <c r="BE29">
        <v>1292</v>
      </c>
      <c r="BF29">
        <v>1292</v>
      </c>
      <c r="BG29">
        <v>1292</v>
      </c>
      <c r="BH29">
        <v>1292</v>
      </c>
      <c r="BI29">
        <v>1292</v>
      </c>
      <c r="BJ29">
        <v>1292</v>
      </c>
      <c r="BK29">
        <v>1292</v>
      </c>
      <c r="BL29">
        <v>1292</v>
      </c>
      <c r="BM29">
        <v>1292</v>
      </c>
    </row>
    <row r="30" spans="1:65" x14ac:dyDescent="0.2">
      <c r="A30" t="s">
        <v>136</v>
      </c>
      <c r="B30" t="s">
        <v>1000</v>
      </c>
      <c r="C30" t="s">
        <v>971</v>
      </c>
      <c r="D30" t="s">
        <v>972</v>
      </c>
      <c r="AK30">
        <v>1028</v>
      </c>
      <c r="AL30">
        <v>1028</v>
      </c>
      <c r="AM30">
        <v>1028</v>
      </c>
      <c r="AN30">
        <v>1028</v>
      </c>
      <c r="AO30">
        <v>1028</v>
      </c>
      <c r="AP30">
        <v>1028</v>
      </c>
      <c r="AQ30">
        <v>1028</v>
      </c>
      <c r="AR30">
        <v>1028</v>
      </c>
      <c r="AS30">
        <v>1028</v>
      </c>
      <c r="AT30">
        <v>1028</v>
      </c>
      <c r="AU30">
        <v>1028</v>
      </c>
      <c r="AV30">
        <v>1028</v>
      </c>
      <c r="AW30">
        <v>1028</v>
      </c>
      <c r="AX30">
        <v>1028</v>
      </c>
      <c r="AY30">
        <v>1028</v>
      </c>
      <c r="AZ30">
        <v>1028</v>
      </c>
      <c r="BA30">
        <v>1028</v>
      </c>
      <c r="BB30">
        <v>1028</v>
      </c>
      <c r="BC30">
        <v>1028</v>
      </c>
      <c r="BD30">
        <v>1028</v>
      </c>
      <c r="BE30">
        <v>1028</v>
      </c>
      <c r="BF30">
        <v>1028</v>
      </c>
      <c r="BG30">
        <v>1028</v>
      </c>
      <c r="BH30">
        <v>1028</v>
      </c>
      <c r="BI30">
        <v>1028</v>
      </c>
      <c r="BJ30">
        <v>1028</v>
      </c>
      <c r="BK30">
        <v>1028</v>
      </c>
      <c r="BL30">
        <v>1028</v>
      </c>
      <c r="BM30">
        <v>1028</v>
      </c>
    </row>
    <row r="31" spans="1:65" x14ac:dyDescent="0.2">
      <c r="A31" t="s">
        <v>107</v>
      </c>
      <c r="B31" t="s">
        <v>1001</v>
      </c>
      <c r="C31" t="s">
        <v>971</v>
      </c>
      <c r="D31" t="s">
        <v>972</v>
      </c>
      <c r="AK31">
        <v>618</v>
      </c>
      <c r="AL31">
        <v>618</v>
      </c>
      <c r="AM31">
        <v>618</v>
      </c>
      <c r="AN31">
        <v>618</v>
      </c>
      <c r="AO31">
        <v>618</v>
      </c>
      <c r="AP31">
        <v>618</v>
      </c>
      <c r="AQ31">
        <v>618</v>
      </c>
      <c r="AR31">
        <v>618</v>
      </c>
      <c r="AS31">
        <v>618</v>
      </c>
      <c r="AT31">
        <v>618</v>
      </c>
      <c r="AU31">
        <v>618</v>
      </c>
      <c r="AV31">
        <v>618</v>
      </c>
      <c r="AW31">
        <v>618</v>
      </c>
      <c r="AX31">
        <v>618</v>
      </c>
      <c r="AY31">
        <v>618</v>
      </c>
      <c r="AZ31">
        <v>618</v>
      </c>
      <c r="BA31">
        <v>618</v>
      </c>
      <c r="BB31">
        <v>618</v>
      </c>
      <c r="BC31">
        <v>618</v>
      </c>
      <c r="BD31">
        <v>618</v>
      </c>
      <c r="BE31">
        <v>618</v>
      </c>
      <c r="BF31">
        <v>618</v>
      </c>
      <c r="BG31">
        <v>618</v>
      </c>
      <c r="BH31">
        <v>618</v>
      </c>
      <c r="BI31">
        <v>618</v>
      </c>
      <c r="BJ31">
        <v>618</v>
      </c>
      <c r="BK31">
        <v>618</v>
      </c>
      <c r="BL31">
        <v>618</v>
      </c>
      <c r="BM31">
        <v>618</v>
      </c>
    </row>
    <row r="32" spans="1:65" x14ac:dyDescent="0.2">
      <c r="A32" t="s">
        <v>117</v>
      </c>
      <c r="B32" t="s">
        <v>1002</v>
      </c>
      <c r="C32" t="s">
        <v>971</v>
      </c>
      <c r="D32" t="s">
        <v>972</v>
      </c>
      <c r="F32">
        <v>1705</v>
      </c>
      <c r="G32">
        <v>1705</v>
      </c>
      <c r="H32">
        <v>1705</v>
      </c>
      <c r="I32">
        <v>1705</v>
      </c>
      <c r="J32">
        <v>1705</v>
      </c>
      <c r="K32">
        <v>1705</v>
      </c>
      <c r="L32">
        <v>1705</v>
      </c>
      <c r="M32">
        <v>1705</v>
      </c>
      <c r="N32">
        <v>1705</v>
      </c>
      <c r="O32">
        <v>1705</v>
      </c>
      <c r="P32">
        <v>1705</v>
      </c>
      <c r="Q32">
        <v>1705</v>
      </c>
      <c r="R32">
        <v>1705</v>
      </c>
      <c r="S32">
        <v>1705</v>
      </c>
      <c r="T32">
        <v>1705</v>
      </c>
      <c r="U32">
        <v>1705</v>
      </c>
      <c r="V32">
        <v>1705</v>
      </c>
      <c r="W32">
        <v>1705</v>
      </c>
      <c r="X32">
        <v>1705</v>
      </c>
      <c r="Y32">
        <v>1705</v>
      </c>
      <c r="Z32">
        <v>1705</v>
      </c>
      <c r="AA32">
        <v>1705</v>
      </c>
      <c r="AB32">
        <v>1705</v>
      </c>
      <c r="AC32">
        <v>1705</v>
      </c>
      <c r="AD32">
        <v>1705</v>
      </c>
      <c r="AE32">
        <v>1705</v>
      </c>
      <c r="AF32">
        <v>1705</v>
      </c>
      <c r="AG32">
        <v>1705</v>
      </c>
      <c r="AH32">
        <v>1705</v>
      </c>
      <c r="AI32">
        <v>1705</v>
      </c>
      <c r="AJ32">
        <v>1705</v>
      </c>
      <c r="AK32">
        <v>1705</v>
      </c>
      <c r="AL32">
        <v>1705</v>
      </c>
      <c r="AM32">
        <v>1705</v>
      </c>
      <c r="AN32">
        <v>1705</v>
      </c>
      <c r="AO32">
        <v>1705</v>
      </c>
      <c r="AP32">
        <v>1705</v>
      </c>
      <c r="AQ32">
        <v>1705</v>
      </c>
      <c r="AR32">
        <v>1705</v>
      </c>
      <c r="AS32">
        <v>1705</v>
      </c>
      <c r="AT32">
        <v>1705</v>
      </c>
      <c r="AU32">
        <v>1705</v>
      </c>
      <c r="AV32">
        <v>1705</v>
      </c>
      <c r="AW32">
        <v>1705</v>
      </c>
      <c r="AX32">
        <v>1705</v>
      </c>
      <c r="AY32">
        <v>1705</v>
      </c>
      <c r="AZ32">
        <v>1705</v>
      </c>
      <c r="BA32">
        <v>1705</v>
      </c>
      <c r="BB32">
        <v>1705</v>
      </c>
      <c r="BC32">
        <v>1705</v>
      </c>
      <c r="BD32">
        <v>1705</v>
      </c>
      <c r="BE32">
        <v>1705</v>
      </c>
      <c r="BF32">
        <v>1705</v>
      </c>
      <c r="BG32">
        <v>1705</v>
      </c>
      <c r="BH32">
        <v>1705</v>
      </c>
      <c r="BI32">
        <v>1705</v>
      </c>
      <c r="BJ32">
        <v>1705</v>
      </c>
      <c r="BK32">
        <v>1705</v>
      </c>
      <c r="BL32">
        <v>1705</v>
      </c>
      <c r="BM32">
        <v>1705</v>
      </c>
    </row>
    <row r="33" spans="1:65" x14ac:dyDescent="0.2">
      <c r="A33" t="s">
        <v>873</v>
      </c>
      <c r="B33" t="s">
        <v>1003</v>
      </c>
      <c r="C33" t="s">
        <v>971</v>
      </c>
      <c r="D33" t="s">
        <v>972</v>
      </c>
    </row>
    <row r="34" spans="1:65" x14ac:dyDescent="0.2">
      <c r="A34" t="s">
        <v>131</v>
      </c>
      <c r="B34" t="s">
        <v>1004</v>
      </c>
      <c r="C34" t="s">
        <v>971</v>
      </c>
      <c r="D34" t="s">
        <v>972</v>
      </c>
      <c r="G34">
        <v>1146</v>
      </c>
      <c r="H34">
        <v>1146</v>
      </c>
      <c r="I34">
        <v>1146</v>
      </c>
      <c r="J34">
        <v>1146</v>
      </c>
      <c r="K34">
        <v>1146</v>
      </c>
      <c r="L34">
        <v>1146</v>
      </c>
      <c r="M34">
        <v>1146</v>
      </c>
      <c r="N34">
        <v>1146</v>
      </c>
      <c r="O34">
        <v>1146</v>
      </c>
      <c r="P34">
        <v>1146</v>
      </c>
      <c r="Q34">
        <v>1146</v>
      </c>
      <c r="R34">
        <v>1146</v>
      </c>
      <c r="S34">
        <v>1146</v>
      </c>
      <c r="T34">
        <v>1146</v>
      </c>
      <c r="U34">
        <v>1146</v>
      </c>
      <c r="V34">
        <v>1146</v>
      </c>
      <c r="W34">
        <v>1146</v>
      </c>
      <c r="X34">
        <v>1146</v>
      </c>
      <c r="Y34">
        <v>1146</v>
      </c>
      <c r="Z34">
        <v>1146</v>
      </c>
      <c r="AA34">
        <v>1146</v>
      </c>
      <c r="AB34">
        <v>1146</v>
      </c>
      <c r="AC34">
        <v>1146</v>
      </c>
      <c r="AD34">
        <v>1146</v>
      </c>
      <c r="AE34">
        <v>1146</v>
      </c>
      <c r="AF34">
        <v>1146</v>
      </c>
      <c r="AG34">
        <v>1146</v>
      </c>
      <c r="AH34">
        <v>1146</v>
      </c>
      <c r="AI34">
        <v>1146</v>
      </c>
      <c r="AJ34">
        <v>1146</v>
      </c>
      <c r="AK34">
        <v>1146</v>
      </c>
      <c r="AL34">
        <v>1146</v>
      </c>
      <c r="AM34">
        <v>1146</v>
      </c>
      <c r="AN34">
        <v>1146</v>
      </c>
      <c r="AO34">
        <v>1146</v>
      </c>
      <c r="AP34">
        <v>1146</v>
      </c>
      <c r="AQ34">
        <v>1146</v>
      </c>
      <c r="AR34">
        <v>1146</v>
      </c>
      <c r="AS34">
        <v>1146</v>
      </c>
      <c r="AT34">
        <v>1146</v>
      </c>
      <c r="AU34">
        <v>1146</v>
      </c>
      <c r="AV34">
        <v>1146</v>
      </c>
      <c r="AW34">
        <v>1146</v>
      </c>
      <c r="AX34">
        <v>1146</v>
      </c>
      <c r="AY34">
        <v>1146</v>
      </c>
      <c r="AZ34">
        <v>1146</v>
      </c>
      <c r="BA34">
        <v>1146</v>
      </c>
      <c r="BB34">
        <v>1146</v>
      </c>
      <c r="BC34">
        <v>1146</v>
      </c>
      <c r="BD34">
        <v>1146</v>
      </c>
      <c r="BE34">
        <v>1146</v>
      </c>
      <c r="BF34">
        <v>1146</v>
      </c>
      <c r="BG34">
        <v>1146</v>
      </c>
      <c r="BH34">
        <v>1146</v>
      </c>
      <c r="BI34">
        <v>1146</v>
      </c>
      <c r="BJ34">
        <v>1146</v>
      </c>
      <c r="BK34">
        <v>1146</v>
      </c>
      <c r="BL34">
        <v>1146</v>
      </c>
      <c r="BM34">
        <v>1146</v>
      </c>
    </row>
    <row r="35" spans="1:65" x14ac:dyDescent="0.2">
      <c r="A35" t="s">
        <v>146</v>
      </c>
      <c r="B35" t="s">
        <v>1005</v>
      </c>
      <c r="C35" t="s">
        <v>971</v>
      </c>
      <c r="D35" t="s">
        <v>972</v>
      </c>
      <c r="F35">
        <v>1782</v>
      </c>
      <c r="G35">
        <v>1761</v>
      </c>
      <c r="H35">
        <v>1782</v>
      </c>
      <c r="I35">
        <v>1782</v>
      </c>
      <c r="J35">
        <v>1782</v>
      </c>
      <c r="K35">
        <v>1782</v>
      </c>
      <c r="L35">
        <v>1761</v>
      </c>
      <c r="M35">
        <v>1782</v>
      </c>
      <c r="N35">
        <v>1782</v>
      </c>
      <c r="O35">
        <v>1782</v>
      </c>
      <c r="P35">
        <v>1782</v>
      </c>
      <c r="Q35">
        <v>1761</v>
      </c>
      <c r="R35">
        <v>1782</v>
      </c>
      <c r="S35">
        <v>1782</v>
      </c>
      <c r="T35">
        <v>1782</v>
      </c>
      <c r="U35">
        <v>1782</v>
      </c>
      <c r="V35">
        <v>1761</v>
      </c>
      <c r="W35">
        <v>1782</v>
      </c>
      <c r="X35">
        <v>1782</v>
      </c>
      <c r="Y35">
        <v>1782</v>
      </c>
      <c r="Z35">
        <v>1782</v>
      </c>
      <c r="AA35">
        <v>1761</v>
      </c>
      <c r="AB35">
        <v>1782</v>
      </c>
      <c r="AC35">
        <v>1782</v>
      </c>
      <c r="AD35">
        <v>1782</v>
      </c>
      <c r="AE35">
        <v>1782</v>
      </c>
      <c r="AF35">
        <v>1761</v>
      </c>
      <c r="AG35">
        <v>1782</v>
      </c>
      <c r="AH35">
        <v>1782</v>
      </c>
      <c r="AI35">
        <v>1782</v>
      </c>
      <c r="AJ35">
        <v>1782</v>
      </c>
      <c r="AK35">
        <v>1761</v>
      </c>
      <c r="AL35">
        <v>1782</v>
      </c>
      <c r="AM35">
        <v>1782</v>
      </c>
      <c r="AN35">
        <v>1782</v>
      </c>
      <c r="AO35">
        <v>1782</v>
      </c>
      <c r="AP35">
        <v>1761</v>
      </c>
      <c r="AQ35">
        <v>1782</v>
      </c>
      <c r="AR35">
        <v>1782</v>
      </c>
      <c r="AS35">
        <v>1782</v>
      </c>
      <c r="AT35">
        <v>1782</v>
      </c>
      <c r="AU35">
        <v>1761</v>
      </c>
      <c r="AV35">
        <v>1782</v>
      </c>
      <c r="AW35">
        <v>1782</v>
      </c>
      <c r="AX35">
        <v>1782</v>
      </c>
      <c r="AY35">
        <v>1782</v>
      </c>
      <c r="AZ35">
        <v>1761</v>
      </c>
      <c r="BA35">
        <v>1761</v>
      </c>
      <c r="BB35">
        <v>1761</v>
      </c>
      <c r="BC35">
        <v>1761</v>
      </c>
      <c r="BD35">
        <v>1761</v>
      </c>
      <c r="BE35">
        <v>1761</v>
      </c>
      <c r="BF35">
        <v>1761</v>
      </c>
      <c r="BG35">
        <v>1761</v>
      </c>
      <c r="BH35">
        <v>1761</v>
      </c>
      <c r="BI35">
        <v>1761</v>
      </c>
      <c r="BJ35">
        <v>1761</v>
      </c>
      <c r="BK35">
        <v>1761</v>
      </c>
      <c r="BL35">
        <v>1761</v>
      </c>
      <c r="BM35">
        <v>1761</v>
      </c>
    </row>
    <row r="36" spans="1:65" x14ac:dyDescent="0.2">
      <c r="A36" t="s">
        <v>103</v>
      </c>
      <c r="B36" t="s">
        <v>1006</v>
      </c>
      <c r="C36" t="s">
        <v>971</v>
      </c>
      <c r="D36" t="s">
        <v>972</v>
      </c>
      <c r="F36">
        <v>1422</v>
      </c>
      <c r="G36">
        <v>1422</v>
      </c>
      <c r="H36">
        <v>1422</v>
      </c>
      <c r="I36">
        <v>1422</v>
      </c>
      <c r="J36">
        <v>1422</v>
      </c>
      <c r="K36">
        <v>1422</v>
      </c>
      <c r="L36">
        <v>1422</v>
      </c>
      <c r="M36">
        <v>1422</v>
      </c>
      <c r="N36">
        <v>1422</v>
      </c>
      <c r="O36">
        <v>1422</v>
      </c>
      <c r="P36">
        <v>1422</v>
      </c>
      <c r="Q36">
        <v>1422</v>
      </c>
      <c r="R36">
        <v>1422</v>
      </c>
      <c r="S36">
        <v>1422</v>
      </c>
      <c r="T36">
        <v>1422</v>
      </c>
      <c r="U36">
        <v>1422</v>
      </c>
      <c r="V36">
        <v>1422</v>
      </c>
      <c r="W36">
        <v>1422</v>
      </c>
      <c r="X36">
        <v>1422</v>
      </c>
      <c r="Y36">
        <v>1422</v>
      </c>
      <c r="Z36">
        <v>1422</v>
      </c>
      <c r="AA36">
        <v>1422</v>
      </c>
      <c r="AB36">
        <v>1422</v>
      </c>
      <c r="AC36">
        <v>1422</v>
      </c>
      <c r="AD36">
        <v>1422</v>
      </c>
      <c r="AE36">
        <v>1422</v>
      </c>
      <c r="AF36">
        <v>1422</v>
      </c>
      <c r="AG36">
        <v>1422</v>
      </c>
      <c r="AH36">
        <v>1422</v>
      </c>
      <c r="AI36">
        <v>1422</v>
      </c>
      <c r="AJ36">
        <v>1422</v>
      </c>
      <c r="AK36">
        <v>1422</v>
      </c>
      <c r="AL36">
        <v>1422</v>
      </c>
      <c r="AM36">
        <v>1422</v>
      </c>
      <c r="AN36">
        <v>1422</v>
      </c>
      <c r="AO36">
        <v>1422</v>
      </c>
      <c r="AP36">
        <v>1422</v>
      </c>
      <c r="AQ36">
        <v>1422</v>
      </c>
      <c r="AR36">
        <v>1422</v>
      </c>
      <c r="AS36">
        <v>1422</v>
      </c>
      <c r="AT36">
        <v>1422</v>
      </c>
      <c r="AU36">
        <v>1422</v>
      </c>
      <c r="AV36">
        <v>1422</v>
      </c>
      <c r="AW36">
        <v>1422</v>
      </c>
      <c r="AX36">
        <v>1422</v>
      </c>
      <c r="AY36">
        <v>1422</v>
      </c>
      <c r="AZ36">
        <v>1422</v>
      </c>
      <c r="BA36">
        <v>1422</v>
      </c>
      <c r="BB36">
        <v>1422</v>
      </c>
      <c r="BC36">
        <v>1422</v>
      </c>
      <c r="BD36">
        <v>1422</v>
      </c>
      <c r="BE36">
        <v>1422</v>
      </c>
      <c r="BF36">
        <v>1422</v>
      </c>
      <c r="BG36">
        <v>1422</v>
      </c>
      <c r="BH36">
        <v>1422</v>
      </c>
      <c r="BI36">
        <v>1422</v>
      </c>
      <c r="BJ36">
        <v>1422</v>
      </c>
      <c r="BK36">
        <v>1422</v>
      </c>
      <c r="BL36">
        <v>1422</v>
      </c>
      <c r="BM36">
        <v>1422</v>
      </c>
    </row>
    <row r="37" spans="1:65" x14ac:dyDescent="0.2">
      <c r="A37" t="s">
        <v>875</v>
      </c>
      <c r="B37" t="s">
        <v>1007</v>
      </c>
      <c r="C37" t="s">
        <v>971</v>
      </c>
      <c r="D37" t="s">
        <v>972</v>
      </c>
      <c r="F37">
        <v>2722</v>
      </c>
      <c r="G37">
        <v>2722</v>
      </c>
      <c r="H37">
        <v>2722</v>
      </c>
      <c r="I37">
        <v>2722</v>
      </c>
      <c r="J37">
        <v>2722</v>
      </c>
      <c r="K37">
        <v>2722</v>
      </c>
      <c r="L37">
        <v>2722</v>
      </c>
      <c r="M37">
        <v>2722</v>
      </c>
      <c r="N37">
        <v>2722</v>
      </c>
      <c r="O37">
        <v>2722</v>
      </c>
      <c r="P37">
        <v>2722</v>
      </c>
      <c r="Q37">
        <v>2722</v>
      </c>
      <c r="R37">
        <v>2722</v>
      </c>
      <c r="S37">
        <v>2722</v>
      </c>
      <c r="T37">
        <v>2722</v>
      </c>
      <c r="U37">
        <v>2722</v>
      </c>
      <c r="V37">
        <v>2722</v>
      </c>
      <c r="W37">
        <v>2722</v>
      </c>
      <c r="X37">
        <v>2722</v>
      </c>
      <c r="Y37">
        <v>2722</v>
      </c>
      <c r="Z37">
        <v>2722</v>
      </c>
      <c r="AA37">
        <v>2722</v>
      </c>
      <c r="AB37">
        <v>2722</v>
      </c>
      <c r="AC37">
        <v>2722</v>
      </c>
      <c r="AD37">
        <v>2722</v>
      </c>
      <c r="AE37">
        <v>2722</v>
      </c>
      <c r="AF37">
        <v>2722</v>
      </c>
      <c r="AG37">
        <v>2722</v>
      </c>
      <c r="AH37">
        <v>2722</v>
      </c>
      <c r="AI37">
        <v>2722</v>
      </c>
      <c r="AJ37">
        <v>2722</v>
      </c>
      <c r="AK37">
        <v>2722</v>
      </c>
      <c r="AL37">
        <v>2722</v>
      </c>
      <c r="AM37">
        <v>2722</v>
      </c>
      <c r="AN37">
        <v>2722</v>
      </c>
      <c r="AO37">
        <v>2722</v>
      </c>
      <c r="AP37">
        <v>2722</v>
      </c>
      <c r="AQ37">
        <v>2722</v>
      </c>
      <c r="AR37">
        <v>2722</v>
      </c>
      <c r="AS37">
        <v>2722</v>
      </c>
      <c r="AT37">
        <v>2722</v>
      </c>
      <c r="AU37">
        <v>2722</v>
      </c>
      <c r="AV37">
        <v>2722</v>
      </c>
      <c r="AW37">
        <v>2722</v>
      </c>
      <c r="AX37">
        <v>2722</v>
      </c>
      <c r="AY37">
        <v>2722</v>
      </c>
      <c r="AZ37">
        <v>2722</v>
      </c>
      <c r="BA37">
        <v>2722</v>
      </c>
      <c r="BB37">
        <v>2722</v>
      </c>
      <c r="BC37">
        <v>2722</v>
      </c>
      <c r="BD37">
        <v>2722</v>
      </c>
      <c r="BE37">
        <v>2722</v>
      </c>
      <c r="BF37">
        <v>2722</v>
      </c>
      <c r="BG37">
        <v>2722</v>
      </c>
      <c r="BH37">
        <v>2722</v>
      </c>
      <c r="BI37">
        <v>2722</v>
      </c>
      <c r="BJ37">
        <v>2722</v>
      </c>
      <c r="BK37">
        <v>2722</v>
      </c>
      <c r="BL37">
        <v>2722</v>
      </c>
      <c r="BM37">
        <v>2722</v>
      </c>
    </row>
    <row r="38" spans="1:65" x14ac:dyDescent="0.2">
      <c r="A38" t="s">
        <v>127</v>
      </c>
      <c r="B38" t="s">
        <v>1008</v>
      </c>
      <c r="C38" t="s">
        <v>971</v>
      </c>
      <c r="D38" t="s">
        <v>972</v>
      </c>
      <c r="F38">
        <v>2200</v>
      </c>
      <c r="G38">
        <v>2200</v>
      </c>
      <c r="H38">
        <v>2200</v>
      </c>
      <c r="I38">
        <v>2200</v>
      </c>
      <c r="J38">
        <v>2200</v>
      </c>
      <c r="K38">
        <v>2200</v>
      </c>
      <c r="L38">
        <v>2200</v>
      </c>
      <c r="M38">
        <v>2200</v>
      </c>
      <c r="N38">
        <v>2200</v>
      </c>
      <c r="O38">
        <v>2200</v>
      </c>
      <c r="P38">
        <v>2200</v>
      </c>
      <c r="Q38">
        <v>2200</v>
      </c>
      <c r="R38">
        <v>2200</v>
      </c>
      <c r="S38">
        <v>2200</v>
      </c>
      <c r="T38">
        <v>2200</v>
      </c>
      <c r="U38">
        <v>2200</v>
      </c>
      <c r="V38">
        <v>2200</v>
      </c>
      <c r="W38">
        <v>2200</v>
      </c>
      <c r="X38">
        <v>2200</v>
      </c>
      <c r="Y38">
        <v>2200</v>
      </c>
      <c r="Z38">
        <v>2200</v>
      </c>
      <c r="AA38">
        <v>2200</v>
      </c>
      <c r="AB38">
        <v>2200</v>
      </c>
      <c r="AC38">
        <v>2200</v>
      </c>
      <c r="AD38">
        <v>2200</v>
      </c>
      <c r="AE38">
        <v>2200</v>
      </c>
      <c r="AF38">
        <v>2200</v>
      </c>
      <c r="AG38">
        <v>2200</v>
      </c>
      <c r="AH38">
        <v>2200</v>
      </c>
      <c r="AI38">
        <v>2200</v>
      </c>
      <c r="AJ38">
        <v>2200</v>
      </c>
      <c r="AK38">
        <v>2200</v>
      </c>
      <c r="AL38">
        <v>2200</v>
      </c>
      <c r="AM38">
        <v>2200</v>
      </c>
      <c r="AN38">
        <v>2200</v>
      </c>
      <c r="AO38">
        <v>2200</v>
      </c>
      <c r="AP38">
        <v>2200</v>
      </c>
      <c r="AQ38">
        <v>2200</v>
      </c>
      <c r="AR38">
        <v>2200</v>
      </c>
      <c r="AS38">
        <v>2200</v>
      </c>
      <c r="AT38">
        <v>2200</v>
      </c>
      <c r="AU38">
        <v>2200</v>
      </c>
      <c r="AV38">
        <v>2200</v>
      </c>
      <c r="AW38">
        <v>2200</v>
      </c>
      <c r="AX38">
        <v>2200</v>
      </c>
      <c r="AY38">
        <v>2200</v>
      </c>
      <c r="AZ38">
        <v>2200</v>
      </c>
      <c r="BA38">
        <v>2200</v>
      </c>
      <c r="BB38">
        <v>2200</v>
      </c>
      <c r="BC38">
        <v>2200</v>
      </c>
      <c r="BD38">
        <v>2200</v>
      </c>
      <c r="BE38">
        <v>2200</v>
      </c>
      <c r="BF38">
        <v>2200</v>
      </c>
      <c r="BG38">
        <v>2200</v>
      </c>
      <c r="BH38">
        <v>2200</v>
      </c>
      <c r="BI38">
        <v>2200</v>
      </c>
      <c r="BJ38">
        <v>2200</v>
      </c>
      <c r="BK38">
        <v>2200</v>
      </c>
      <c r="BL38">
        <v>2200</v>
      </c>
      <c r="BM38">
        <v>2200</v>
      </c>
    </row>
    <row r="39" spans="1:65" x14ac:dyDescent="0.2">
      <c r="A39" t="s">
        <v>142</v>
      </c>
      <c r="B39" t="s">
        <v>1009</v>
      </c>
      <c r="C39" t="s">
        <v>971</v>
      </c>
      <c r="D39" t="s">
        <v>972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</row>
    <row r="40" spans="1:65" x14ac:dyDescent="0.2">
      <c r="A40" t="s">
        <v>191</v>
      </c>
      <c r="B40" t="s">
        <v>1010</v>
      </c>
      <c r="C40" t="s">
        <v>971</v>
      </c>
      <c r="D40" t="s">
        <v>972</v>
      </c>
      <c r="F40">
        <v>1343</v>
      </c>
      <c r="G40">
        <v>1343</v>
      </c>
      <c r="H40">
        <v>1343</v>
      </c>
      <c r="I40">
        <v>1343</v>
      </c>
      <c r="J40">
        <v>1343</v>
      </c>
      <c r="K40">
        <v>1343</v>
      </c>
      <c r="L40">
        <v>1343</v>
      </c>
      <c r="M40">
        <v>1343</v>
      </c>
      <c r="N40">
        <v>1343</v>
      </c>
      <c r="O40">
        <v>1343</v>
      </c>
      <c r="P40">
        <v>1343</v>
      </c>
      <c r="Q40">
        <v>1343</v>
      </c>
      <c r="R40">
        <v>1343</v>
      </c>
      <c r="S40">
        <v>1343</v>
      </c>
      <c r="T40">
        <v>1343</v>
      </c>
      <c r="U40">
        <v>1343</v>
      </c>
      <c r="V40">
        <v>1343</v>
      </c>
      <c r="W40">
        <v>1343</v>
      </c>
      <c r="X40">
        <v>1343</v>
      </c>
      <c r="Y40">
        <v>1343</v>
      </c>
      <c r="Z40">
        <v>1343</v>
      </c>
      <c r="AA40">
        <v>1343</v>
      </c>
      <c r="AB40">
        <v>1343</v>
      </c>
      <c r="AC40">
        <v>1343</v>
      </c>
      <c r="AD40">
        <v>1343</v>
      </c>
      <c r="AE40">
        <v>1343</v>
      </c>
      <c r="AF40">
        <v>1343</v>
      </c>
      <c r="AG40">
        <v>1343</v>
      </c>
      <c r="AH40">
        <v>1343</v>
      </c>
      <c r="AI40">
        <v>1343</v>
      </c>
      <c r="AJ40">
        <v>1343</v>
      </c>
      <c r="AK40">
        <v>1343</v>
      </c>
      <c r="AL40">
        <v>1343</v>
      </c>
      <c r="AM40">
        <v>1343</v>
      </c>
      <c r="AN40">
        <v>1343</v>
      </c>
      <c r="AO40">
        <v>1343</v>
      </c>
      <c r="AP40">
        <v>1343</v>
      </c>
      <c r="AQ40">
        <v>1343</v>
      </c>
      <c r="AR40">
        <v>1343</v>
      </c>
      <c r="AS40">
        <v>1343</v>
      </c>
      <c r="AT40">
        <v>1343</v>
      </c>
      <c r="AU40">
        <v>1343</v>
      </c>
      <c r="AV40">
        <v>1343</v>
      </c>
      <c r="AW40">
        <v>1343</v>
      </c>
      <c r="AX40">
        <v>1343</v>
      </c>
      <c r="AY40">
        <v>1343</v>
      </c>
      <c r="AZ40">
        <v>1343</v>
      </c>
      <c r="BA40">
        <v>1343</v>
      </c>
      <c r="BB40">
        <v>1343</v>
      </c>
      <c r="BC40">
        <v>1343</v>
      </c>
      <c r="BD40">
        <v>1343</v>
      </c>
      <c r="BE40">
        <v>1343</v>
      </c>
      <c r="BF40">
        <v>1343</v>
      </c>
      <c r="BG40">
        <v>1343</v>
      </c>
      <c r="BH40">
        <v>1343</v>
      </c>
      <c r="BI40">
        <v>1343</v>
      </c>
      <c r="BJ40">
        <v>1343</v>
      </c>
      <c r="BK40">
        <v>1343</v>
      </c>
      <c r="BL40">
        <v>1343</v>
      </c>
      <c r="BM40">
        <v>1343</v>
      </c>
    </row>
    <row r="41" spans="1:65" x14ac:dyDescent="0.2">
      <c r="A41" t="s">
        <v>186</v>
      </c>
      <c r="B41" t="s">
        <v>1011</v>
      </c>
      <c r="C41" t="s">
        <v>971</v>
      </c>
      <c r="D41" t="s">
        <v>972</v>
      </c>
      <c r="F41">
        <v>537</v>
      </c>
      <c r="G41">
        <v>537</v>
      </c>
      <c r="H41">
        <v>537</v>
      </c>
      <c r="I41">
        <v>537</v>
      </c>
      <c r="J41">
        <v>537</v>
      </c>
      <c r="K41">
        <v>537</v>
      </c>
      <c r="L41">
        <v>537</v>
      </c>
      <c r="M41">
        <v>537</v>
      </c>
      <c r="N41">
        <v>537</v>
      </c>
      <c r="O41">
        <v>537</v>
      </c>
      <c r="P41">
        <v>537</v>
      </c>
      <c r="Q41">
        <v>537</v>
      </c>
      <c r="R41">
        <v>537</v>
      </c>
      <c r="S41">
        <v>537</v>
      </c>
      <c r="T41">
        <v>537</v>
      </c>
      <c r="U41">
        <v>537</v>
      </c>
      <c r="V41">
        <v>537</v>
      </c>
      <c r="W41">
        <v>537</v>
      </c>
      <c r="X41">
        <v>537</v>
      </c>
      <c r="Y41">
        <v>537</v>
      </c>
      <c r="Z41">
        <v>537</v>
      </c>
      <c r="AA41">
        <v>537</v>
      </c>
      <c r="AB41">
        <v>537</v>
      </c>
      <c r="AC41">
        <v>537</v>
      </c>
      <c r="AD41">
        <v>537</v>
      </c>
      <c r="AE41">
        <v>537</v>
      </c>
      <c r="AF41">
        <v>537</v>
      </c>
      <c r="AG41">
        <v>537</v>
      </c>
      <c r="AH41">
        <v>537</v>
      </c>
      <c r="AI41">
        <v>537</v>
      </c>
      <c r="AJ41">
        <v>537</v>
      </c>
      <c r="AK41">
        <v>537</v>
      </c>
      <c r="AL41">
        <v>537</v>
      </c>
      <c r="AM41">
        <v>537</v>
      </c>
      <c r="AN41">
        <v>537</v>
      </c>
      <c r="AO41">
        <v>537</v>
      </c>
      <c r="AP41">
        <v>537</v>
      </c>
      <c r="AQ41">
        <v>537</v>
      </c>
      <c r="AR41">
        <v>537</v>
      </c>
      <c r="AS41">
        <v>537</v>
      </c>
      <c r="AT41">
        <v>537</v>
      </c>
      <c r="AU41">
        <v>537</v>
      </c>
      <c r="AV41">
        <v>537</v>
      </c>
      <c r="AW41">
        <v>537</v>
      </c>
      <c r="AX41">
        <v>537</v>
      </c>
      <c r="AY41">
        <v>537</v>
      </c>
      <c r="AZ41">
        <v>537</v>
      </c>
      <c r="BA41">
        <v>537</v>
      </c>
      <c r="BB41">
        <v>537</v>
      </c>
      <c r="BC41">
        <v>537</v>
      </c>
      <c r="BD41">
        <v>537</v>
      </c>
      <c r="BE41">
        <v>537</v>
      </c>
      <c r="BF41">
        <v>537</v>
      </c>
      <c r="BG41">
        <v>537</v>
      </c>
      <c r="BH41">
        <v>537</v>
      </c>
      <c r="BI41">
        <v>537</v>
      </c>
      <c r="BJ41">
        <v>537</v>
      </c>
      <c r="BK41">
        <v>537</v>
      </c>
      <c r="BL41">
        <v>537</v>
      </c>
      <c r="BM41">
        <v>537</v>
      </c>
    </row>
    <row r="42" spans="1:65" x14ac:dyDescent="0.2">
      <c r="A42" t="s">
        <v>1012</v>
      </c>
      <c r="B42" t="s">
        <v>1013</v>
      </c>
      <c r="C42" t="s">
        <v>971</v>
      </c>
      <c r="D42" t="s">
        <v>972</v>
      </c>
    </row>
    <row r="43" spans="1:65" x14ac:dyDescent="0.2">
      <c r="A43" t="s">
        <v>750</v>
      </c>
      <c r="B43" t="s">
        <v>1014</v>
      </c>
      <c r="C43" t="s">
        <v>971</v>
      </c>
      <c r="D43" t="s">
        <v>972</v>
      </c>
      <c r="F43">
        <v>1537</v>
      </c>
      <c r="G43">
        <v>1537</v>
      </c>
      <c r="H43">
        <v>1537</v>
      </c>
      <c r="I43">
        <v>1537</v>
      </c>
      <c r="J43">
        <v>1537</v>
      </c>
      <c r="K43">
        <v>1537</v>
      </c>
      <c r="L43">
        <v>1537</v>
      </c>
      <c r="M43">
        <v>1537</v>
      </c>
      <c r="N43">
        <v>1537</v>
      </c>
      <c r="O43">
        <v>1537</v>
      </c>
      <c r="P43">
        <v>1537</v>
      </c>
      <c r="Q43">
        <v>1537</v>
      </c>
      <c r="R43">
        <v>1537</v>
      </c>
      <c r="S43">
        <v>1537</v>
      </c>
      <c r="T43">
        <v>1537</v>
      </c>
      <c r="U43">
        <v>1537</v>
      </c>
      <c r="V43">
        <v>1537</v>
      </c>
      <c r="W43">
        <v>1537</v>
      </c>
      <c r="X43">
        <v>1537</v>
      </c>
      <c r="Y43">
        <v>1537</v>
      </c>
      <c r="Z43">
        <v>1537</v>
      </c>
      <c r="AA43">
        <v>1537</v>
      </c>
      <c r="AB43">
        <v>1537</v>
      </c>
      <c r="AC43">
        <v>1537</v>
      </c>
      <c r="AD43">
        <v>1537</v>
      </c>
      <c r="AE43">
        <v>1537</v>
      </c>
      <c r="AF43">
        <v>1537</v>
      </c>
      <c r="AG43">
        <v>1537</v>
      </c>
      <c r="AH43">
        <v>1537</v>
      </c>
      <c r="AI43">
        <v>1537</v>
      </c>
      <c r="AJ43">
        <v>1537</v>
      </c>
      <c r="AK43">
        <v>1537</v>
      </c>
      <c r="AL43">
        <v>1537</v>
      </c>
      <c r="AM43">
        <v>1537</v>
      </c>
      <c r="AN43">
        <v>1537</v>
      </c>
      <c r="AO43">
        <v>1537</v>
      </c>
      <c r="AP43">
        <v>1537</v>
      </c>
      <c r="AQ43">
        <v>1537</v>
      </c>
      <c r="AR43">
        <v>1537</v>
      </c>
      <c r="AS43">
        <v>1537</v>
      </c>
      <c r="AT43">
        <v>1537</v>
      </c>
      <c r="AU43">
        <v>1537</v>
      </c>
      <c r="AV43">
        <v>1537</v>
      </c>
      <c r="AW43">
        <v>1537</v>
      </c>
      <c r="AX43">
        <v>1537</v>
      </c>
      <c r="AY43">
        <v>1537</v>
      </c>
      <c r="AZ43">
        <v>1537</v>
      </c>
      <c r="BA43">
        <v>1537</v>
      </c>
      <c r="BB43">
        <v>1537</v>
      </c>
      <c r="BC43">
        <v>1537</v>
      </c>
      <c r="BD43">
        <v>1537</v>
      </c>
      <c r="BE43">
        <v>1537</v>
      </c>
      <c r="BF43">
        <v>1537</v>
      </c>
      <c r="BG43">
        <v>1537</v>
      </c>
      <c r="BH43">
        <v>1537</v>
      </c>
      <c r="BI43">
        <v>1537</v>
      </c>
      <c r="BJ43">
        <v>1537</v>
      </c>
      <c r="BK43">
        <v>1537</v>
      </c>
      <c r="BL43">
        <v>1537</v>
      </c>
      <c r="BM43">
        <v>1537</v>
      </c>
    </row>
    <row r="44" spans="1:65" x14ac:dyDescent="0.2">
      <c r="A44" t="s">
        <v>1015</v>
      </c>
      <c r="B44" t="s">
        <v>1016</v>
      </c>
      <c r="C44" t="s">
        <v>971</v>
      </c>
      <c r="D44" t="s">
        <v>972</v>
      </c>
    </row>
    <row r="45" spans="1:65" x14ac:dyDescent="0.2">
      <c r="A45" t="s">
        <v>197</v>
      </c>
      <c r="B45" t="s">
        <v>1017</v>
      </c>
      <c r="C45" t="s">
        <v>971</v>
      </c>
      <c r="D45" t="s">
        <v>972</v>
      </c>
      <c r="G45">
        <v>1522</v>
      </c>
      <c r="H45">
        <v>1522</v>
      </c>
      <c r="I45">
        <v>1522</v>
      </c>
      <c r="J45">
        <v>1522</v>
      </c>
      <c r="K45">
        <v>1522</v>
      </c>
      <c r="L45">
        <v>1522</v>
      </c>
      <c r="M45">
        <v>1522</v>
      </c>
      <c r="N45">
        <v>1522</v>
      </c>
      <c r="O45">
        <v>1522</v>
      </c>
      <c r="P45">
        <v>1522</v>
      </c>
      <c r="Q45">
        <v>1522</v>
      </c>
      <c r="R45">
        <v>1522</v>
      </c>
      <c r="S45">
        <v>1522</v>
      </c>
      <c r="T45">
        <v>1522</v>
      </c>
      <c r="U45">
        <v>1522</v>
      </c>
      <c r="V45">
        <v>1522</v>
      </c>
      <c r="W45">
        <v>1522</v>
      </c>
      <c r="X45">
        <v>1522</v>
      </c>
      <c r="Y45">
        <v>1522</v>
      </c>
      <c r="Z45">
        <v>1522</v>
      </c>
      <c r="AA45">
        <v>1522</v>
      </c>
      <c r="AB45">
        <v>1522</v>
      </c>
      <c r="AC45">
        <v>1522</v>
      </c>
      <c r="AD45">
        <v>1522</v>
      </c>
      <c r="AE45">
        <v>1522</v>
      </c>
      <c r="AF45">
        <v>1522</v>
      </c>
      <c r="AG45">
        <v>1522</v>
      </c>
      <c r="AH45">
        <v>1522</v>
      </c>
      <c r="AI45">
        <v>1522</v>
      </c>
      <c r="AJ45">
        <v>1522</v>
      </c>
      <c r="AK45">
        <v>1522</v>
      </c>
      <c r="AL45">
        <v>1522</v>
      </c>
      <c r="AM45">
        <v>1522</v>
      </c>
      <c r="AN45">
        <v>1522</v>
      </c>
      <c r="AO45">
        <v>1522</v>
      </c>
      <c r="AP45">
        <v>1522</v>
      </c>
      <c r="AQ45">
        <v>1522</v>
      </c>
      <c r="AR45">
        <v>1522</v>
      </c>
      <c r="AS45">
        <v>1522</v>
      </c>
      <c r="AT45">
        <v>1522</v>
      </c>
      <c r="AU45">
        <v>1522</v>
      </c>
      <c r="AV45">
        <v>1522</v>
      </c>
      <c r="AW45">
        <v>1522</v>
      </c>
      <c r="AX45">
        <v>1522</v>
      </c>
      <c r="AY45">
        <v>1522</v>
      </c>
      <c r="AZ45">
        <v>1522</v>
      </c>
      <c r="BA45">
        <v>1522</v>
      </c>
      <c r="BB45">
        <v>1522</v>
      </c>
      <c r="BC45">
        <v>1522</v>
      </c>
      <c r="BD45">
        <v>1522</v>
      </c>
      <c r="BE45">
        <v>1522</v>
      </c>
      <c r="BF45">
        <v>1522</v>
      </c>
      <c r="BG45">
        <v>1522</v>
      </c>
      <c r="BH45">
        <v>1522</v>
      </c>
      <c r="BI45">
        <v>1522</v>
      </c>
      <c r="BJ45">
        <v>1522</v>
      </c>
      <c r="BK45">
        <v>1522</v>
      </c>
      <c r="BL45">
        <v>1522</v>
      </c>
      <c r="BM45">
        <v>1522</v>
      </c>
    </row>
    <row r="46" spans="1:65" x14ac:dyDescent="0.2">
      <c r="A46" t="s">
        <v>201</v>
      </c>
      <c r="B46" t="s">
        <v>1018</v>
      </c>
      <c r="C46" t="s">
        <v>971</v>
      </c>
      <c r="D46" t="s">
        <v>972</v>
      </c>
      <c r="G46">
        <v>645</v>
      </c>
      <c r="H46">
        <v>645</v>
      </c>
      <c r="I46">
        <v>645</v>
      </c>
      <c r="J46">
        <v>645</v>
      </c>
      <c r="K46">
        <v>645</v>
      </c>
      <c r="L46">
        <v>645</v>
      </c>
      <c r="M46">
        <v>645</v>
      </c>
      <c r="N46">
        <v>645</v>
      </c>
      <c r="O46">
        <v>645</v>
      </c>
      <c r="P46">
        <v>645</v>
      </c>
      <c r="Q46">
        <v>645</v>
      </c>
      <c r="R46">
        <v>645</v>
      </c>
      <c r="S46">
        <v>645</v>
      </c>
      <c r="T46">
        <v>645</v>
      </c>
      <c r="U46">
        <v>645</v>
      </c>
      <c r="V46">
        <v>645</v>
      </c>
      <c r="W46">
        <v>645</v>
      </c>
      <c r="X46">
        <v>645</v>
      </c>
      <c r="Y46">
        <v>645</v>
      </c>
      <c r="Z46">
        <v>645</v>
      </c>
      <c r="AA46">
        <v>645</v>
      </c>
      <c r="AB46">
        <v>645</v>
      </c>
      <c r="AC46">
        <v>645</v>
      </c>
      <c r="AD46">
        <v>645</v>
      </c>
      <c r="AE46">
        <v>645</v>
      </c>
      <c r="AF46">
        <v>645</v>
      </c>
      <c r="AG46">
        <v>645</v>
      </c>
      <c r="AH46">
        <v>645</v>
      </c>
      <c r="AI46">
        <v>645</v>
      </c>
      <c r="AJ46">
        <v>645</v>
      </c>
      <c r="AK46">
        <v>645</v>
      </c>
      <c r="AL46">
        <v>645</v>
      </c>
      <c r="AM46">
        <v>645</v>
      </c>
      <c r="AN46">
        <v>645</v>
      </c>
      <c r="AO46">
        <v>645</v>
      </c>
      <c r="AP46">
        <v>645</v>
      </c>
      <c r="AQ46">
        <v>645</v>
      </c>
      <c r="AR46">
        <v>645</v>
      </c>
      <c r="AS46">
        <v>645</v>
      </c>
      <c r="AT46">
        <v>645</v>
      </c>
      <c r="AU46">
        <v>645</v>
      </c>
      <c r="AV46">
        <v>645</v>
      </c>
      <c r="AW46">
        <v>645</v>
      </c>
      <c r="AX46">
        <v>645</v>
      </c>
      <c r="AY46">
        <v>645</v>
      </c>
      <c r="AZ46">
        <v>645</v>
      </c>
      <c r="BA46">
        <v>645</v>
      </c>
      <c r="BB46">
        <v>645</v>
      </c>
      <c r="BC46">
        <v>645</v>
      </c>
      <c r="BD46">
        <v>645</v>
      </c>
      <c r="BE46">
        <v>645</v>
      </c>
      <c r="BF46">
        <v>645</v>
      </c>
      <c r="BG46">
        <v>645</v>
      </c>
      <c r="BH46">
        <v>645</v>
      </c>
      <c r="BI46">
        <v>645</v>
      </c>
      <c r="BJ46">
        <v>645</v>
      </c>
      <c r="BK46">
        <v>645</v>
      </c>
      <c r="BL46">
        <v>645</v>
      </c>
      <c r="BM46">
        <v>645</v>
      </c>
    </row>
    <row r="47" spans="1:65" x14ac:dyDescent="0.2">
      <c r="A47" t="s">
        <v>1019</v>
      </c>
      <c r="B47" t="s">
        <v>1020</v>
      </c>
      <c r="C47" t="s">
        <v>971</v>
      </c>
      <c r="D47" t="s">
        <v>972</v>
      </c>
      <c r="F47">
        <v>1348</v>
      </c>
      <c r="G47">
        <v>1348</v>
      </c>
      <c r="H47">
        <v>1348</v>
      </c>
      <c r="I47">
        <v>1348</v>
      </c>
      <c r="J47">
        <v>1348</v>
      </c>
      <c r="K47">
        <v>1348</v>
      </c>
      <c r="L47">
        <v>1348</v>
      </c>
      <c r="M47">
        <v>1348</v>
      </c>
      <c r="N47">
        <v>1348</v>
      </c>
      <c r="O47">
        <v>1348</v>
      </c>
      <c r="P47">
        <v>1348</v>
      </c>
      <c r="Q47">
        <v>1348</v>
      </c>
      <c r="R47">
        <v>1348</v>
      </c>
      <c r="S47">
        <v>1348</v>
      </c>
      <c r="T47">
        <v>1348</v>
      </c>
      <c r="U47">
        <v>1348</v>
      </c>
      <c r="V47">
        <v>1348</v>
      </c>
      <c r="W47">
        <v>1348</v>
      </c>
      <c r="X47">
        <v>1348</v>
      </c>
      <c r="Y47">
        <v>1348</v>
      </c>
      <c r="Z47">
        <v>1348</v>
      </c>
      <c r="AA47">
        <v>1348</v>
      </c>
      <c r="AB47">
        <v>1348</v>
      </c>
      <c r="AC47">
        <v>1348</v>
      </c>
      <c r="AD47">
        <v>1348</v>
      </c>
      <c r="AE47">
        <v>1348</v>
      </c>
      <c r="AF47">
        <v>1348</v>
      </c>
      <c r="AG47">
        <v>1348</v>
      </c>
      <c r="AH47">
        <v>1348</v>
      </c>
      <c r="AI47">
        <v>1348</v>
      </c>
      <c r="AJ47">
        <v>1348</v>
      </c>
      <c r="AK47">
        <v>1348</v>
      </c>
      <c r="AL47">
        <v>1348</v>
      </c>
      <c r="AM47">
        <v>1348</v>
      </c>
      <c r="AN47">
        <v>1348</v>
      </c>
      <c r="AO47">
        <v>1348</v>
      </c>
      <c r="AP47">
        <v>1348</v>
      </c>
      <c r="AQ47">
        <v>1348</v>
      </c>
      <c r="AR47">
        <v>1348</v>
      </c>
      <c r="AS47">
        <v>1348</v>
      </c>
      <c r="AT47">
        <v>1348</v>
      </c>
      <c r="AU47">
        <v>1348</v>
      </c>
      <c r="AV47">
        <v>1348</v>
      </c>
      <c r="AW47">
        <v>1348</v>
      </c>
      <c r="AX47">
        <v>1348</v>
      </c>
      <c r="AY47">
        <v>1348</v>
      </c>
      <c r="AZ47">
        <v>1348</v>
      </c>
      <c r="BA47">
        <v>1348</v>
      </c>
      <c r="BB47">
        <v>1348</v>
      </c>
      <c r="BC47">
        <v>1348</v>
      </c>
      <c r="BD47">
        <v>1348</v>
      </c>
      <c r="BE47">
        <v>1348</v>
      </c>
      <c r="BF47">
        <v>1348</v>
      </c>
      <c r="BG47">
        <v>1348</v>
      </c>
      <c r="BH47">
        <v>1348</v>
      </c>
      <c r="BI47">
        <v>1348</v>
      </c>
      <c r="BJ47">
        <v>1348</v>
      </c>
      <c r="BK47">
        <v>1348</v>
      </c>
      <c r="BL47">
        <v>1348</v>
      </c>
      <c r="BM47">
        <v>1348</v>
      </c>
    </row>
    <row r="48" spans="1:65" x14ac:dyDescent="0.2">
      <c r="A48" t="s">
        <v>181</v>
      </c>
      <c r="B48" t="s">
        <v>1021</v>
      </c>
      <c r="C48" t="s">
        <v>971</v>
      </c>
      <c r="D48" t="s">
        <v>972</v>
      </c>
      <c r="F48">
        <v>1604</v>
      </c>
      <c r="G48">
        <v>1604</v>
      </c>
      <c r="H48">
        <v>1604</v>
      </c>
      <c r="I48">
        <v>1604</v>
      </c>
      <c r="J48">
        <v>1604</v>
      </c>
      <c r="K48">
        <v>1604</v>
      </c>
      <c r="L48">
        <v>1604</v>
      </c>
      <c r="M48">
        <v>1604</v>
      </c>
      <c r="N48">
        <v>1604</v>
      </c>
      <c r="O48">
        <v>1604</v>
      </c>
      <c r="P48">
        <v>1604</v>
      </c>
      <c r="Q48">
        <v>1604</v>
      </c>
      <c r="R48">
        <v>1604</v>
      </c>
      <c r="S48">
        <v>1604</v>
      </c>
      <c r="T48">
        <v>1604</v>
      </c>
      <c r="U48">
        <v>1604</v>
      </c>
      <c r="V48">
        <v>1604</v>
      </c>
      <c r="W48">
        <v>1604</v>
      </c>
      <c r="X48">
        <v>1604</v>
      </c>
      <c r="Y48">
        <v>1604</v>
      </c>
      <c r="Z48">
        <v>1604</v>
      </c>
      <c r="AA48">
        <v>1604</v>
      </c>
      <c r="AB48">
        <v>1604</v>
      </c>
      <c r="AC48">
        <v>1604</v>
      </c>
      <c r="AD48">
        <v>1604</v>
      </c>
      <c r="AE48">
        <v>1604</v>
      </c>
      <c r="AF48">
        <v>1604</v>
      </c>
      <c r="AG48">
        <v>1604</v>
      </c>
      <c r="AH48">
        <v>1604</v>
      </c>
      <c r="AI48">
        <v>1604</v>
      </c>
      <c r="AJ48">
        <v>1604</v>
      </c>
      <c r="AK48">
        <v>1604</v>
      </c>
      <c r="AL48">
        <v>1604</v>
      </c>
      <c r="AM48">
        <v>1604</v>
      </c>
      <c r="AN48">
        <v>1604</v>
      </c>
      <c r="AO48">
        <v>1604</v>
      </c>
      <c r="AP48">
        <v>1604</v>
      </c>
      <c r="AQ48">
        <v>1604</v>
      </c>
      <c r="AR48">
        <v>1604</v>
      </c>
      <c r="AS48">
        <v>1604</v>
      </c>
      <c r="AT48">
        <v>1604</v>
      </c>
      <c r="AU48">
        <v>1604</v>
      </c>
      <c r="AV48">
        <v>1604</v>
      </c>
      <c r="AW48">
        <v>1604</v>
      </c>
      <c r="AX48">
        <v>1604</v>
      </c>
      <c r="AY48">
        <v>1604</v>
      </c>
      <c r="AZ48">
        <v>1604</v>
      </c>
      <c r="BA48">
        <v>1604</v>
      </c>
      <c r="BB48">
        <v>1604</v>
      </c>
      <c r="BC48">
        <v>1604</v>
      </c>
      <c r="BD48">
        <v>1604</v>
      </c>
      <c r="BE48">
        <v>1604</v>
      </c>
      <c r="BF48">
        <v>1604</v>
      </c>
      <c r="BG48">
        <v>1604</v>
      </c>
      <c r="BH48">
        <v>1604</v>
      </c>
      <c r="BI48">
        <v>1604</v>
      </c>
      <c r="BJ48">
        <v>1604</v>
      </c>
      <c r="BK48">
        <v>1604</v>
      </c>
      <c r="BL48">
        <v>1604</v>
      </c>
      <c r="BM48">
        <v>1604</v>
      </c>
    </row>
    <row r="49" spans="1:65" x14ac:dyDescent="0.2">
      <c r="A49" t="s">
        <v>1022</v>
      </c>
      <c r="B49" t="s">
        <v>1023</v>
      </c>
      <c r="C49" t="s">
        <v>971</v>
      </c>
      <c r="D49" t="s">
        <v>972</v>
      </c>
      <c r="F49">
        <v>1543</v>
      </c>
      <c r="G49">
        <v>1543</v>
      </c>
      <c r="H49">
        <v>1543</v>
      </c>
      <c r="I49">
        <v>1543</v>
      </c>
      <c r="J49">
        <v>1543</v>
      </c>
      <c r="K49">
        <v>1543</v>
      </c>
      <c r="L49">
        <v>1543</v>
      </c>
      <c r="M49">
        <v>1543</v>
      </c>
      <c r="N49">
        <v>1543</v>
      </c>
      <c r="O49">
        <v>1543</v>
      </c>
      <c r="P49">
        <v>1543</v>
      </c>
      <c r="Q49">
        <v>1543</v>
      </c>
      <c r="R49">
        <v>1543</v>
      </c>
      <c r="S49">
        <v>1543</v>
      </c>
      <c r="T49">
        <v>1543</v>
      </c>
      <c r="U49">
        <v>1543</v>
      </c>
      <c r="V49">
        <v>1543</v>
      </c>
      <c r="W49">
        <v>1543</v>
      </c>
      <c r="X49">
        <v>1543</v>
      </c>
      <c r="Y49">
        <v>1543</v>
      </c>
      <c r="Z49">
        <v>1543</v>
      </c>
      <c r="AA49">
        <v>1543</v>
      </c>
      <c r="AB49">
        <v>1543</v>
      </c>
      <c r="AC49">
        <v>1543</v>
      </c>
      <c r="AD49">
        <v>1543</v>
      </c>
      <c r="AE49">
        <v>1543</v>
      </c>
      <c r="AF49">
        <v>1543</v>
      </c>
      <c r="AG49">
        <v>1543</v>
      </c>
      <c r="AH49">
        <v>1543</v>
      </c>
      <c r="AI49">
        <v>1543</v>
      </c>
      <c r="AJ49">
        <v>1543</v>
      </c>
      <c r="AK49">
        <v>1543</v>
      </c>
      <c r="AL49">
        <v>1543</v>
      </c>
      <c r="AM49">
        <v>1543</v>
      </c>
      <c r="AN49">
        <v>1543</v>
      </c>
      <c r="AO49">
        <v>1543</v>
      </c>
      <c r="AP49">
        <v>1543</v>
      </c>
      <c r="AQ49">
        <v>1543</v>
      </c>
      <c r="AR49">
        <v>1543</v>
      </c>
      <c r="AS49">
        <v>1543</v>
      </c>
      <c r="AT49">
        <v>1543</v>
      </c>
      <c r="AU49">
        <v>1543</v>
      </c>
      <c r="AV49">
        <v>1543</v>
      </c>
      <c r="AW49">
        <v>1543</v>
      </c>
      <c r="AX49">
        <v>1543</v>
      </c>
      <c r="AY49">
        <v>1543</v>
      </c>
      <c r="AZ49">
        <v>1543</v>
      </c>
      <c r="BA49">
        <v>1543</v>
      </c>
      <c r="BB49">
        <v>1543</v>
      </c>
      <c r="BC49">
        <v>1543</v>
      </c>
      <c r="BD49">
        <v>1543</v>
      </c>
      <c r="BE49">
        <v>1543</v>
      </c>
      <c r="BF49">
        <v>1543</v>
      </c>
      <c r="BG49">
        <v>1543</v>
      </c>
      <c r="BH49">
        <v>1543</v>
      </c>
      <c r="BI49">
        <v>1543</v>
      </c>
      <c r="BJ49">
        <v>1543</v>
      </c>
      <c r="BK49">
        <v>1543</v>
      </c>
      <c r="BL49">
        <v>1543</v>
      </c>
      <c r="BM49">
        <v>1543</v>
      </c>
    </row>
    <row r="50" spans="1:65" x14ac:dyDescent="0.2">
      <c r="A50" t="s">
        <v>1024</v>
      </c>
      <c r="B50" t="s">
        <v>1025</v>
      </c>
      <c r="C50" t="s">
        <v>971</v>
      </c>
      <c r="D50" t="s">
        <v>972</v>
      </c>
      <c r="F50">
        <v>1646</v>
      </c>
      <c r="G50">
        <v>1646</v>
      </c>
      <c r="H50">
        <v>1646</v>
      </c>
      <c r="I50">
        <v>1646</v>
      </c>
      <c r="J50">
        <v>1646</v>
      </c>
      <c r="K50">
        <v>1646</v>
      </c>
      <c r="L50">
        <v>1646</v>
      </c>
      <c r="M50">
        <v>1646</v>
      </c>
      <c r="N50">
        <v>1646</v>
      </c>
      <c r="O50">
        <v>1646</v>
      </c>
      <c r="P50">
        <v>1646</v>
      </c>
      <c r="Q50">
        <v>1646</v>
      </c>
      <c r="R50">
        <v>1646</v>
      </c>
      <c r="S50">
        <v>1646</v>
      </c>
      <c r="T50">
        <v>1646</v>
      </c>
      <c r="U50">
        <v>1646</v>
      </c>
      <c r="V50">
        <v>1646</v>
      </c>
      <c r="W50">
        <v>1646</v>
      </c>
      <c r="X50">
        <v>1646</v>
      </c>
      <c r="Y50">
        <v>1646</v>
      </c>
      <c r="Z50">
        <v>1646</v>
      </c>
      <c r="AA50">
        <v>1646</v>
      </c>
      <c r="AB50">
        <v>1646</v>
      </c>
      <c r="AC50">
        <v>1646</v>
      </c>
      <c r="AD50">
        <v>1646</v>
      </c>
      <c r="AE50">
        <v>1646</v>
      </c>
      <c r="AF50">
        <v>1646</v>
      </c>
      <c r="AG50">
        <v>1646</v>
      </c>
      <c r="AH50">
        <v>1646</v>
      </c>
      <c r="AI50">
        <v>1646</v>
      </c>
      <c r="AJ50">
        <v>1646</v>
      </c>
      <c r="AK50">
        <v>1646</v>
      </c>
      <c r="AL50">
        <v>1646</v>
      </c>
      <c r="AM50">
        <v>1646</v>
      </c>
      <c r="AN50">
        <v>1646</v>
      </c>
      <c r="AO50">
        <v>1646</v>
      </c>
      <c r="AP50">
        <v>1646</v>
      </c>
      <c r="AQ50">
        <v>1646</v>
      </c>
      <c r="AR50">
        <v>1646</v>
      </c>
      <c r="AS50">
        <v>1646</v>
      </c>
      <c r="AT50">
        <v>1646</v>
      </c>
      <c r="AU50">
        <v>1646</v>
      </c>
      <c r="AV50">
        <v>1646</v>
      </c>
      <c r="AW50">
        <v>1646</v>
      </c>
      <c r="AX50">
        <v>1646</v>
      </c>
      <c r="AY50">
        <v>1646</v>
      </c>
      <c r="AZ50">
        <v>1646</v>
      </c>
      <c r="BA50">
        <v>1646</v>
      </c>
      <c r="BB50">
        <v>1646</v>
      </c>
      <c r="BC50">
        <v>1646</v>
      </c>
      <c r="BD50">
        <v>1646</v>
      </c>
      <c r="BE50">
        <v>1646</v>
      </c>
      <c r="BF50">
        <v>1646</v>
      </c>
      <c r="BG50">
        <v>1646</v>
      </c>
      <c r="BH50">
        <v>1646</v>
      </c>
      <c r="BI50">
        <v>1646</v>
      </c>
      <c r="BJ50">
        <v>1646</v>
      </c>
      <c r="BK50">
        <v>1646</v>
      </c>
      <c r="BL50">
        <v>1646</v>
      </c>
      <c r="BM50">
        <v>1646</v>
      </c>
    </row>
    <row r="51" spans="1:65" x14ac:dyDescent="0.2">
      <c r="A51" t="s">
        <v>208</v>
      </c>
      <c r="B51" t="s">
        <v>1026</v>
      </c>
      <c r="C51" t="s">
        <v>971</v>
      </c>
      <c r="D51" t="s">
        <v>972</v>
      </c>
      <c r="G51">
        <v>3240</v>
      </c>
      <c r="H51">
        <v>3240</v>
      </c>
      <c r="I51">
        <v>3240</v>
      </c>
      <c r="J51">
        <v>3240</v>
      </c>
      <c r="K51">
        <v>3240</v>
      </c>
      <c r="L51">
        <v>3240</v>
      </c>
      <c r="M51">
        <v>3240</v>
      </c>
      <c r="N51">
        <v>3240</v>
      </c>
      <c r="O51">
        <v>3240</v>
      </c>
      <c r="P51">
        <v>3240</v>
      </c>
      <c r="Q51">
        <v>3240</v>
      </c>
      <c r="R51">
        <v>3240</v>
      </c>
      <c r="S51">
        <v>3240</v>
      </c>
      <c r="T51">
        <v>3240</v>
      </c>
      <c r="U51">
        <v>3240</v>
      </c>
      <c r="V51">
        <v>3240</v>
      </c>
      <c r="W51">
        <v>3240</v>
      </c>
      <c r="X51">
        <v>3240</v>
      </c>
      <c r="Y51">
        <v>3240</v>
      </c>
      <c r="Z51">
        <v>3240</v>
      </c>
      <c r="AA51">
        <v>3240</v>
      </c>
      <c r="AB51">
        <v>3240</v>
      </c>
      <c r="AC51">
        <v>3240</v>
      </c>
      <c r="AD51">
        <v>3240</v>
      </c>
      <c r="AE51">
        <v>3240</v>
      </c>
      <c r="AF51">
        <v>3240</v>
      </c>
      <c r="AG51">
        <v>3240</v>
      </c>
      <c r="AH51">
        <v>3240</v>
      </c>
      <c r="AI51">
        <v>3240</v>
      </c>
      <c r="AJ51">
        <v>3240</v>
      </c>
      <c r="AK51">
        <v>3240</v>
      </c>
      <c r="AL51">
        <v>3240</v>
      </c>
      <c r="AM51">
        <v>3240</v>
      </c>
      <c r="AN51">
        <v>3240</v>
      </c>
      <c r="AO51">
        <v>3240</v>
      </c>
      <c r="AP51">
        <v>3240</v>
      </c>
      <c r="AQ51">
        <v>3240</v>
      </c>
      <c r="AR51">
        <v>3240</v>
      </c>
      <c r="AS51">
        <v>2612</v>
      </c>
      <c r="AT51">
        <v>3240</v>
      </c>
      <c r="AU51">
        <v>3240</v>
      </c>
      <c r="AV51">
        <v>3240</v>
      </c>
      <c r="AW51">
        <v>3240</v>
      </c>
      <c r="AX51">
        <v>3240</v>
      </c>
      <c r="AY51">
        <v>3240</v>
      </c>
      <c r="AZ51">
        <v>3240</v>
      </c>
      <c r="BA51">
        <v>3240</v>
      </c>
      <c r="BB51">
        <v>3240</v>
      </c>
      <c r="BC51">
        <v>3240</v>
      </c>
      <c r="BD51">
        <v>3240</v>
      </c>
      <c r="BE51">
        <v>3240</v>
      </c>
      <c r="BF51">
        <v>3240</v>
      </c>
      <c r="BG51">
        <v>3240</v>
      </c>
      <c r="BH51">
        <v>3240</v>
      </c>
      <c r="BI51">
        <v>3240</v>
      </c>
      <c r="BJ51">
        <v>3240</v>
      </c>
      <c r="BK51">
        <v>3240</v>
      </c>
      <c r="BL51">
        <v>3240</v>
      </c>
      <c r="BM51">
        <v>3240</v>
      </c>
    </row>
    <row r="52" spans="1:65" x14ac:dyDescent="0.2">
      <c r="A52" t="s">
        <v>212</v>
      </c>
      <c r="B52" t="s">
        <v>1027</v>
      </c>
      <c r="C52" t="s">
        <v>971</v>
      </c>
      <c r="D52" t="s">
        <v>972</v>
      </c>
      <c r="F52">
        <v>900</v>
      </c>
      <c r="G52">
        <v>900</v>
      </c>
      <c r="H52">
        <v>900</v>
      </c>
      <c r="I52">
        <v>900</v>
      </c>
      <c r="J52">
        <v>900</v>
      </c>
      <c r="K52">
        <v>900</v>
      </c>
      <c r="L52">
        <v>900</v>
      </c>
      <c r="M52">
        <v>900</v>
      </c>
      <c r="N52">
        <v>900</v>
      </c>
      <c r="O52">
        <v>900</v>
      </c>
      <c r="P52">
        <v>900</v>
      </c>
      <c r="Q52">
        <v>900</v>
      </c>
      <c r="R52">
        <v>900</v>
      </c>
      <c r="S52">
        <v>900</v>
      </c>
      <c r="T52">
        <v>900</v>
      </c>
      <c r="U52">
        <v>900</v>
      </c>
      <c r="V52">
        <v>900</v>
      </c>
      <c r="W52">
        <v>900</v>
      </c>
      <c r="X52">
        <v>900</v>
      </c>
      <c r="Y52">
        <v>900</v>
      </c>
      <c r="Z52">
        <v>900</v>
      </c>
      <c r="AA52">
        <v>900</v>
      </c>
      <c r="AB52">
        <v>900</v>
      </c>
      <c r="AC52">
        <v>900</v>
      </c>
      <c r="AD52">
        <v>900</v>
      </c>
      <c r="AE52">
        <v>900</v>
      </c>
      <c r="AF52">
        <v>900</v>
      </c>
      <c r="AG52">
        <v>900</v>
      </c>
      <c r="AH52">
        <v>900</v>
      </c>
      <c r="AI52">
        <v>900</v>
      </c>
      <c r="AJ52">
        <v>900</v>
      </c>
      <c r="AK52">
        <v>900</v>
      </c>
      <c r="AL52">
        <v>900</v>
      </c>
      <c r="AM52">
        <v>900</v>
      </c>
      <c r="AN52">
        <v>900</v>
      </c>
      <c r="AO52">
        <v>900</v>
      </c>
      <c r="AP52">
        <v>900</v>
      </c>
      <c r="AQ52">
        <v>900</v>
      </c>
      <c r="AR52">
        <v>900</v>
      </c>
      <c r="AS52">
        <v>900</v>
      </c>
      <c r="AT52">
        <v>900</v>
      </c>
      <c r="AU52">
        <v>900</v>
      </c>
      <c r="AV52">
        <v>900</v>
      </c>
      <c r="AW52">
        <v>900</v>
      </c>
      <c r="AX52">
        <v>900</v>
      </c>
      <c r="AY52">
        <v>900</v>
      </c>
      <c r="AZ52">
        <v>900</v>
      </c>
      <c r="BA52">
        <v>900</v>
      </c>
      <c r="BB52">
        <v>900</v>
      </c>
      <c r="BC52">
        <v>900</v>
      </c>
      <c r="BD52">
        <v>900</v>
      </c>
      <c r="BE52">
        <v>900</v>
      </c>
      <c r="BF52">
        <v>900</v>
      </c>
      <c r="BG52">
        <v>900</v>
      </c>
      <c r="BH52">
        <v>900</v>
      </c>
      <c r="BI52">
        <v>900</v>
      </c>
      <c r="BJ52">
        <v>900</v>
      </c>
      <c r="BK52">
        <v>900</v>
      </c>
      <c r="BL52">
        <v>900</v>
      </c>
      <c r="BM52">
        <v>900</v>
      </c>
    </row>
    <row r="53" spans="1:65" x14ac:dyDescent="0.2">
      <c r="A53" t="s">
        <v>876</v>
      </c>
      <c r="B53" t="s">
        <v>1028</v>
      </c>
      <c r="C53" t="s">
        <v>971</v>
      </c>
      <c r="D53" t="s">
        <v>972</v>
      </c>
      <c r="F53">
        <v>228</v>
      </c>
      <c r="G53">
        <v>228</v>
      </c>
      <c r="H53">
        <v>228</v>
      </c>
      <c r="I53">
        <v>228</v>
      </c>
      <c r="J53">
        <v>228</v>
      </c>
      <c r="K53">
        <v>228</v>
      </c>
      <c r="L53">
        <v>228</v>
      </c>
      <c r="M53">
        <v>228</v>
      </c>
      <c r="N53">
        <v>228</v>
      </c>
      <c r="O53">
        <v>228</v>
      </c>
      <c r="P53">
        <v>228</v>
      </c>
      <c r="Q53">
        <v>228</v>
      </c>
      <c r="R53">
        <v>228</v>
      </c>
      <c r="S53">
        <v>228</v>
      </c>
      <c r="T53">
        <v>228</v>
      </c>
      <c r="U53">
        <v>228</v>
      </c>
      <c r="V53">
        <v>228</v>
      </c>
      <c r="W53">
        <v>228</v>
      </c>
      <c r="X53">
        <v>228</v>
      </c>
      <c r="Y53">
        <v>228</v>
      </c>
      <c r="Z53">
        <v>228</v>
      </c>
      <c r="AA53">
        <v>228</v>
      </c>
      <c r="AB53">
        <v>228</v>
      </c>
      <c r="AC53">
        <v>228</v>
      </c>
      <c r="AD53">
        <v>228</v>
      </c>
      <c r="AE53">
        <v>228</v>
      </c>
      <c r="AF53">
        <v>228</v>
      </c>
      <c r="AG53">
        <v>228</v>
      </c>
      <c r="AH53">
        <v>228</v>
      </c>
      <c r="AI53">
        <v>228</v>
      </c>
      <c r="AJ53">
        <v>228</v>
      </c>
      <c r="AK53">
        <v>228</v>
      </c>
      <c r="AL53">
        <v>228</v>
      </c>
      <c r="AM53">
        <v>228</v>
      </c>
      <c r="AN53">
        <v>228</v>
      </c>
      <c r="AO53">
        <v>228</v>
      </c>
      <c r="AP53">
        <v>228</v>
      </c>
      <c r="AQ53">
        <v>228</v>
      </c>
      <c r="AR53">
        <v>228</v>
      </c>
      <c r="AS53">
        <v>228</v>
      </c>
      <c r="AT53">
        <v>228</v>
      </c>
      <c r="AU53">
        <v>228</v>
      </c>
      <c r="AV53">
        <v>228</v>
      </c>
      <c r="AW53">
        <v>228</v>
      </c>
      <c r="AX53">
        <v>228</v>
      </c>
      <c r="AY53">
        <v>228</v>
      </c>
      <c r="AZ53">
        <v>228</v>
      </c>
      <c r="BA53">
        <v>228</v>
      </c>
      <c r="BB53">
        <v>228</v>
      </c>
      <c r="BC53">
        <v>228</v>
      </c>
      <c r="BD53">
        <v>228</v>
      </c>
      <c r="BE53">
        <v>228</v>
      </c>
      <c r="BF53">
        <v>228</v>
      </c>
      <c r="BG53">
        <v>228</v>
      </c>
      <c r="BH53">
        <v>228</v>
      </c>
      <c r="BI53">
        <v>228</v>
      </c>
      <c r="BJ53">
        <v>228</v>
      </c>
      <c r="BK53">
        <v>228</v>
      </c>
      <c r="BL53">
        <v>228</v>
      </c>
      <c r="BM53">
        <v>228</v>
      </c>
    </row>
    <row r="54" spans="1:65" x14ac:dyDescent="0.2">
      <c r="A54" t="s">
        <v>218</v>
      </c>
      <c r="B54" t="s">
        <v>1029</v>
      </c>
      <c r="C54" t="s">
        <v>971</v>
      </c>
      <c r="D54" t="s">
        <v>972</v>
      </c>
      <c r="F54">
        <v>2926</v>
      </c>
      <c r="G54">
        <v>2926</v>
      </c>
      <c r="H54">
        <v>2926</v>
      </c>
      <c r="I54">
        <v>2926</v>
      </c>
      <c r="J54">
        <v>2926</v>
      </c>
      <c r="K54">
        <v>2926</v>
      </c>
      <c r="L54">
        <v>2926</v>
      </c>
      <c r="M54">
        <v>2926</v>
      </c>
      <c r="N54">
        <v>2926</v>
      </c>
      <c r="O54">
        <v>2926</v>
      </c>
      <c r="P54">
        <v>2926</v>
      </c>
      <c r="Q54">
        <v>2926</v>
      </c>
      <c r="R54">
        <v>2926</v>
      </c>
      <c r="S54">
        <v>2926</v>
      </c>
      <c r="T54">
        <v>2926</v>
      </c>
      <c r="U54">
        <v>2926</v>
      </c>
      <c r="V54">
        <v>2926</v>
      </c>
      <c r="W54">
        <v>2926</v>
      </c>
      <c r="X54">
        <v>2926</v>
      </c>
      <c r="Y54">
        <v>2926</v>
      </c>
      <c r="Z54">
        <v>2926</v>
      </c>
      <c r="AA54">
        <v>2926</v>
      </c>
      <c r="AB54">
        <v>2926</v>
      </c>
      <c r="AC54">
        <v>2926</v>
      </c>
      <c r="AD54">
        <v>2926</v>
      </c>
      <c r="AE54">
        <v>2926</v>
      </c>
      <c r="AF54">
        <v>2926</v>
      </c>
      <c r="AG54">
        <v>2926</v>
      </c>
      <c r="AH54">
        <v>2926</v>
      </c>
      <c r="AI54">
        <v>2926</v>
      </c>
      <c r="AJ54">
        <v>2926</v>
      </c>
      <c r="AK54">
        <v>2926</v>
      </c>
      <c r="AL54">
        <v>2926</v>
      </c>
      <c r="AM54">
        <v>2926</v>
      </c>
      <c r="AN54">
        <v>2926</v>
      </c>
      <c r="AO54">
        <v>2926</v>
      </c>
      <c r="AP54">
        <v>2926</v>
      </c>
      <c r="AQ54">
        <v>2926</v>
      </c>
      <c r="AR54">
        <v>2926</v>
      </c>
      <c r="AS54">
        <v>2926</v>
      </c>
      <c r="AT54">
        <v>2926</v>
      </c>
      <c r="AU54">
        <v>2926</v>
      </c>
      <c r="AV54">
        <v>2926</v>
      </c>
      <c r="AW54">
        <v>2926</v>
      </c>
      <c r="AX54">
        <v>2926</v>
      </c>
      <c r="AY54">
        <v>2926</v>
      </c>
      <c r="AZ54">
        <v>2926</v>
      </c>
      <c r="BA54">
        <v>2926</v>
      </c>
      <c r="BB54">
        <v>2926</v>
      </c>
      <c r="BC54">
        <v>2926</v>
      </c>
      <c r="BD54">
        <v>2926</v>
      </c>
      <c r="BE54">
        <v>2926</v>
      </c>
      <c r="BF54">
        <v>2926</v>
      </c>
      <c r="BG54">
        <v>2926</v>
      </c>
      <c r="BH54">
        <v>2926</v>
      </c>
      <c r="BI54">
        <v>2926</v>
      </c>
      <c r="BJ54">
        <v>2926</v>
      </c>
      <c r="BK54">
        <v>2926</v>
      </c>
      <c r="BL54">
        <v>2926</v>
      </c>
      <c r="BM54">
        <v>2926</v>
      </c>
    </row>
    <row r="55" spans="1:65" x14ac:dyDescent="0.2">
      <c r="A55" t="s">
        <v>1030</v>
      </c>
      <c r="B55" t="s">
        <v>1031</v>
      </c>
      <c r="C55" t="s">
        <v>971</v>
      </c>
      <c r="D55" t="s">
        <v>972</v>
      </c>
    </row>
    <row r="56" spans="1:65" x14ac:dyDescent="0.2">
      <c r="A56" t="s">
        <v>227</v>
      </c>
      <c r="B56" t="s">
        <v>1032</v>
      </c>
      <c r="C56" t="s">
        <v>971</v>
      </c>
      <c r="D56" t="s">
        <v>972</v>
      </c>
      <c r="F56">
        <v>1335</v>
      </c>
      <c r="G56">
        <v>1335</v>
      </c>
      <c r="H56">
        <v>1335</v>
      </c>
      <c r="I56">
        <v>1335</v>
      </c>
      <c r="J56">
        <v>1335</v>
      </c>
      <c r="K56">
        <v>1335</v>
      </c>
      <c r="L56">
        <v>1335</v>
      </c>
      <c r="M56">
        <v>1335</v>
      </c>
      <c r="N56">
        <v>1335</v>
      </c>
      <c r="O56">
        <v>1335</v>
      </c>
      <c r="P56">
        <v>1335</v>
      </c>
      <c r="Q56">
        <v>1335</v>
      </c>
      <c r="R56">
        <v>1335</v>
      </c>
      <c r="S56">
        <v>1335</v>
      </c>
      <c r="T56">
        <v>1335</v>
      </c>
      <c r="U56">
        <v>1335</v>
      </c>
      <c r="V56">
        <v>1335</v>
      </c>
      <c r="W56">
        <v>1335</v>
      </c>
      <c r="X56">
        <v>1335</v>
      </c>
      <c r="Y56">
        <v>1335</v>
      </c>
      <c r="Z56">
        <v>1335</v>
      </c>
      <c r="AA56">
        <v>1335</v>
      </c>
      <c r="AB56">
        <v>1335</v>
      </c>
      <c r="AC56">
        <v>1335</v>
      </c>
      <c r="AD56">
        <v>1335</v>
      </c>
      <c r="AE56">
        <v>1335</v>
      </c>
      <c r="AF56">
        <v>1335</v>
      </c>
      <c r="AG56">
        <v>1335</v>
      </c>
      <c r="AH56">
        <v>1335</v>
      </c>
      <c r="AI56">
        <v>1335</v>
      </c>
      <c r="AJ56">
        <v>1335</v>
      </c>
      <c r="AK56">
        <v>1335</v>
      </c>
      <c r="AL56">
        <v>1335</v>
      </c>
      <c r="AM56">
        <v>1335</v>
      </c>
      <c r="AN56">
        <v>1335</v>
      </c>
      <c r="AO56">
        <v>1335</v>
      </c>
      <c r="AP56">
        <v>1335</v>
      </c>
      <c r="AQ56">
        <v>1335</v>
      </c>
      <c r="AR56">
        <v>1335</v>
      </c>
      <c r="AS56">
        <v>1335</v>
      </c>
      <c r="AT56">
        <v>1335</v>
      </c>
      <c r="AU56">
        <v>1335</v>
      </c>
      <c r="AV56">
        <v>1335</v>
      </c>
      <c r="AW56">
        <v>1335</v>
      </c>
      <c r="AX56">
        <v>1335</v>
      </c>
      <c r="AY56">
        <v>1335</v>
      </c>
      <c r="AZ56">
        <v>1335</v>
      </c>
      <c r="BA56">
        <v>1335</v>
      </c>
      <c r="BB56">
        <v>1335</v>
      </c>
      <c r="BC56">
        <v>1335</v>
      </c>
      <c r="BD56">
        <v>1335</v>
      </c>
      <c r="BE56">
        <v>1335</v>
      </c>
      <c r="BF56">
        <v>1335</v>
      </c>
      <c r="BG56">
        <v>1335</v>
      </c>
      <c r="BH56">
        <v>1335</v>
      </c>
      <c r="BI56">
        <v>1335</v>
      </c>
      <c r="BJ56">
        <v>1335</v>
      </c>
      <c r="BK56">
        <v>1335</v>
      </c>
      <c r="BL56">
        <v>1335</v>
      </c>
      <c r="BM56">
        <v>1335</v>
      </c>
    </row>
    <row r="57" spans="1:65" x14ac:dyDescent="0.2">
      <c r="A57" t="s">
        <v>1033</v>
      </c>
      <c r="B57" t="s">
        <v>1034</v>
      </c>
      <c r="C57" t="s">
        <v>971</v>
      </c>
      <c r="D57" t="s">
        <v>972</v>
      </c>
    </row>
    <row r="58" spans="1:65" x14ac:dyDescent="0.2">
      <c r="A58" t="s">
        <v>1035</v>
      </c>
      <c r="B58" t="s">
        <v>1036</v>
      </c>
      <c r="C58" t="s">
        <v>971</v>
      </c>
      <c r="D58" t="s">
        <v>972</v>
      </c>
    </row>
    <row r="59" spans="1:65" x14ac:dyDescent="0.2">
      <c r="A59" t="s">
        <v>231</v>
      </c>
      <c r="B59" t="s">
        <v>1037</v>
      </c>
      <c r="C59" t="s">
        <v>971</v>
      </c>
      <c r="D59" t="s">
        <v>972</v>
      </c>
      <c r="F59">
        <v>498</v>
      </c>
      <c r="G59">
        <v>498</v>
      </c>
      <c r="H59">
        <v>498</v>
      </c>
      <c r="I59">
        <v>498</v>
      </c>
      <c r="J59">
        <v>498</v>
      </c>
      <c r="K59">
        <v>498</v>
      </c>
      <c r="L59">
        <v>498</v>
      </c>
      <c r="M59">
        <v>498</v>
      </c>
      <c r="N59">
        <v>498</v>
      </c>
      <c r="O59">
        <v>498</v>
      </c>
      <c r="P59">
        <v>498</v>
      </c>
      <c r="Q59">
        <v>498</v>
      </c>
      <c r="R59">
        <v>498</v>
      </c>
      <c r="S59">
        <v>498</v>
      </c>
      <c r="T59">
        <v>498</v>
      </c>
      <c r="U59">
        <v>498</v>
      </c>
      <c r="V59">
        <v>498</v>
      </c>
      <c r="W59">
        <v>498</v>
      </c>
      <c r="X59">
        <v>498</v>
      </c>
      <c r="Y59">
        <v>498</v>
      </c>
      <c r="Z59">
        <v>498</v>
      </c>
      <c r="AA59">
        <v>498</v>
      </c>
      <c r="AB59">
        <v>498</v>
      </c>
      <c r="AC59">
        <v>498</v>
      </c>
      <c r="AD59">
        <v>498</v>
      </c>
      <c r="AE59">
        <v>498</v>
      </c>
      <c r="AF59">
        <v>498</v>
      </c>
      <c r="AG59">
        <v>498</v>
      </c>
      <c r="AH59">
        <v>498</v>
      </c>
      <c r="AI59">
        <v>498</v>
      </c>
      <c r="AJ59">
        <v>498</v>
      </c>
      <c r="AK59">
        <v>498</v>
      </c>
      <c r="AL59">
        <v>498</v>
      </c>
      <c r="AM59">
        <v>498</v>
      </c>
      <c r="AN59">
        <v>498</v>
      </c>
      <c r="AO59">
        <v>498</v>
      </c>
      <c r="AP59">
        <v>498</v>
      </c>
      <c r="AQ59">
        <v>498</v>
      </c>
      <c r="AR59">
        <v>498</v>
      </c>
      <c r="AS59">
        <v>498</v>
      </c>
      <c r="AT59">
        <v>498</v>
      </c>
      <c r="AU59">
        <v>498</v>
      </c>
      <c r="AV59">
        <v>498</v>
      </c>
      <c r="AW59">
        <v>498</v>
      </c>
      <c r="AX59">
        <v>498</v>
      </c>
      <c r="AY59">
        <v>498</v>
      </c>
      <c r="AZ59">
        <v>498</v>
      </c>
      <c r="BA59">
        <v>498</v>
      </c>
      <c r="BB59">
        <v>498</v>
      </c>
      <c r="BC59">
        <v>498</v>
      </c>
      <c r="BD59">
        <v>498</v>
      </c>
      <c r="BE59">
        <v>498</v>
      </c>
      <c r="BF59">
        <v>498</v>
      </c>
      <c r="BG59">
        <v>498</v>
      </c>
      <c r="BH59">
        <v>498</v>
      </c>
      <c r="BI59">
        <v>498</v>
      </c>
      <c r="BJ59">
        <v>498</v>
      </c>
      <c r="BK59">
        <v>498</v>
      </c>
      <c r="BL59">
        <v>498</v>
      </c>
      <c r="BM59">
        <v>498</v>
      </c>
    </row>
    <row r="60" spans="1:65" x14ac:dyDescent="0.2">
      <c r="A60" t="s">
        <v>884</v>
      </c>
      <c r="B60" t="s">
        <v>1038</v>
      </c>
      <c r="C60" t="s">
        <v>971</v>
      </c>
      <c r="D60" t="s">
        <v>972</v>
      </c>
      <c r="AL60">
        <v>677</v>
      </c>
      <c r="AM60">
        <v>677</v>
      </c>
      <c r="AN60">
        <v>677</v>
      </c>
      <c r="AO60">
        <v>677</v>
      </c>
      <c r="AP60">
        <v>677</v>
      </c>
      <c r="AQ60">
        <v>677</v>
      </c>
      <c r="AR60">
        <v>677</v>
      </c>
      <c r="AS60">
        <v>677</v>
      </c>
      <c r="AT60">
        <v>677</v>
      </c>
      <c r="AU60">
        <v>677</v>
      </c>
      <c r="AV60">
        <v>677</v>
      </c>
      <c r="AW60">
        <v>677</v>
      </c>
      <c r="AX60">
        <v>677</v>
      </c>
      <c r="AY60">
        <v>677</v>
      </c>
      <c r="AZ60">
        <v>677</v>
      </c>
      <c r="BA60">
        <v>677</v>
      </c>
      <c r="BB60">
        <v>677</v>
      </c>
      <c r="BC60">
        <v>677</v>
      </c>
      <c r="BD60">
        <v>677</v>
      </c>
      <c r="BE60">
        <v>677</v>
      </c>
      <c r="BF60">
        <v>677</v>
      </c>
      <c r="BG60">
        <v>677</v>
      </c>
      <c r="BH60">
        <v>677</v>
      </c>
      <c r="BI60">
        <v>677</v>
      </c>
      <c r="BJ60">
        <v>677</v>
      </c>
      <c r="BK60">
        <v>677</v>
      </c>
      <c r="BL60">
        <v>677</v>
      </c>
      <c r="BM60">
        <v>677</v>
      </c>
    </row>
    <row r="61" spans="1:65" x14ac:dyDescent="0.2">
      <c r="A61" t="s">
        <v>317</v>
      </c>
      <c r="B61" t="s">
        <v>1039</v>
      </c>
      <c r="C61" t="s">
        <v>971</v>
      </c>
      <c r="D61" t="s">
        <v>972</v>
      </c>
      <c r="F61">
        <v>700</v>
      </c>
      <c r="G61">
        <v>700</v>
      </c>
      <c r="H61">
        <v>700</v>
      </c>
      <c r="I61">
        <v>700</v>
      </c>
      <c r="J61">
        <v>700</v>
      </c>
      <c r="K61">
        <v>700</v>
      </c>
      <c r="L61">
        <v>700</v>
      </c>
      <c r="M61">
        <v>700</v>
      </c>
      <c r="N61">
        <v>700</v>
      </c>
      <c r="O61">
        <v>700</v>
      </c>
      <c r="P61">
        <v>700</v>
      </c>
      <c r="Q61">
        <v>700</v>
      </c>
      <c r="R61">
        <v>700</v>
      </c>
      <c r="S61">
        <v>700</v>
      </c>
      <c r="T61">
        <v>700</v>
      </c>
      <c r="U61">
        <v>700</v>
      </c>
      <c r="V61">
        <v>700</v>
      </c>
      <c r="W61">
        <v>700</v>
      </c>
      <c r="X61">
        <v>700</v>
      </c>
      <c r="Y61">
        <v>700</v>
      </c>
      <c r="Z61">
        <v>700</v>
      </c>
      <c r="AA61">
        <v>700</v>
      </c>
      <c r="AB61">
        <v>700</v>
      </c>
      <c r="AC61">
        <v>700</v>
      </c>
      <c r="AD61">
        <v>700</v>
      </c>
      <c r="AE61">
        <v>700</v>
      </c>
      <c r="AF61">
        <v>700</v>
      </c>
      <c r="AG61">
        <v>700</v>
      </c>
      <c r="AH61">
        <v>700</v>
      </c>
      <c r="AI61">
        <v>700</v>
      </c>
      <c r="AJ61">
        <v>700</v>
      </c>
      <c r="AK61">
        <v>700</v>
      </c>
      <c r="AL61">
        <v>700</v>
      </c>
      <c r="AM61">
        <v>700</v>
      </c>
      <c r="AN61">
        <v>700</v>
      </c>
      <c r="AO61">
        <v>700</v>
      </c>
      <c r="AP61">
        <v>700</v>
      </c>
      <c r="AQ61">
        <v>700</v>
      </c>
      <c r="AR61">
        <v>700</v>
      </c>
      <c r="AS61">
        <v>700</v>
      </c>
      <c r="AT61">
        <v>700</v>
      </c>
      <c r="AU61">
        <v>700</v>
      </c>
      <c r="AV61">
        <v>700</v>
      </c>
      <c r="AW61">
        <v>700</v>
      </c>
      <c r="AX61">
        <v>700</v>
      </c>
      <c r="AY61">
        <v>700</v>
      </c>
      <c r="AZ61">
        <v>700</v>
      </c>
      <c r="BA61">
        <v>700</v>
      </c>
      <c r="BB61">
        <v>700</v>
      </c>
      <c r="BC61">
        <v>700</v>
      </c>
      <c r="BD61">
        <v>700</v>
      </c>
      <c r="BE61">
        <v>700</v>
      </c>
      <c r="BF61">
        <v>700</v>
      </c>
      <c r="BG61">
        <v>700</v>
      </c>
      <c r="BH61">
        <v>700</v>
      </c>
      <c r="BI61">
        <v>700</v>
      </c>
      <c r="BJ61">
        <v>700</v>
      </c>
      <c r="BK61">
        <v>700</v>
      </c>
      <c r="BL61">
        <v>700</v>
      </c>
      <c r="BM61">
        <v>700</v>
      </c>
    </row>
    <row r="62" spans="1:65" x14ac:dyDescent="0.2">
      <c r="A62" t="s">
        <v>250</v>
      </c>
      <c r="B62" t="s">
        <v>1040</v>
      </c>
      <c r="C62" t="s">
        <v>971</v>
      </c>
      <c r="D62" t="s">
        <v>972</v>
      </c>
      <c r="F62">
        <v>220</v>
      </c>
      <c r="G62">
        <v>220</v>
      </c>
      <c r="H62">
        <v>220</v>
      </c>
      <c r="I62">
        <v>220</v>
      </c>
      <c r="J62">
        <v>220</v>
      </c>
      <c r="K62">
        <v>220</v>
      </c>
      <c r="L62">
        <v>220</v>
      </c>
      <c r="M62">
        <v>220</v>
      </c>
      <c r="N62">
        <v>220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  <c r="W62">
        <v>220</v>
      </c>
      <c r="X62">
        <v>220</v>
      </c>
      <c r="Y62">
        <v>220</v>
      </c>
      <c r="Z62">
        <v>220</v>
      </c>
      <c r="AA62">
        <v>220</v>
      </c>
      <c r="AB62">
        <v>220</v>
      </c>
      <c r="AC62">
        <v>220</v>
      </c>
      <c r="AD62">
        <v>220</v>
      </c>
      <c r="AE62">
        <v>220</v>
      </c>
      <c r="AF62">
        <v>220</v>
      </c>
      <c r="AG62">
        <v>220</v>
      </c>
      <c r="AH62">
        <v>220</v>
      </c>
      <c r="AI62">
        <v>220</v>
      </c>
      <c r="AJ62">
        <v>220</v>
      </c>
      <c r="AK62">
        <v>220</v>
      </c>
      <c r="AL62">
        <v>220</v>
      </c>
      <c r="AM62">
        <v>220</v>
      </c>
      <c r="AN62">
        <v>220</v>
      </c>
      <c r="AO62">
        <v>220</v>
      </c>
      <c r="AP62">
        <v>220</v>
      </c>
      <c r="AQ62">
        <v>220</v>
      </c>
      <c r="AR62">
        <v>220</v>
      </c>
      <c r="AS62">
        <v>220</v>
      </c>
      <c r="AT62">
        <v>220</v>
      </c>
      <c r="AU62">
        <v>220</v>
      </c>
      <c r="AV62">
        <v>220</v>
      </c>
      <c r="AW62">
        <v>220</v>
      </c>
      <c r="AX62">
        <v>220</v>
      </c>
      <c r="AY62">
        <v>220</v>
      </c>
      <c r="AZ62">
        <v>220</v>
      </c>
      <c r="BA62">
        <v>220</v>
      </c>
      <c r="BB62">
        <v>220</v>
      </c>
      <c r="BC62">
        <v>220</v>
      </c>
      <c r="BD62">
        <v>220</v>
      </c>
      <c r="BE62">
        <v>220</v>
      </c>
      <c r="BF62">
        <v>220</v>
      </c>
      <c r="BG62">
        <v>220</v>
      </c>
      <c r="BH62">
        <v>220</v>
      </c>
      <c r="BI62">
        <v>220</v>
      </c>
      <c r="BJ62">
        <v>220</v>
      </c>
      <c r="BK62">
        <v>220</v>
      </c>
      <c r="BL62">
        <v>220</v>
      </c>
      <c r="BM62">
        <v>220</v>
      </c>
    </row>
    <row r="63" spans="1:65" x14ac:dyDescent="0.2">
      <c r="A63" t="s">
        <v>254</v>
      </c>
      <c r="B63" t="s">
        <v>1041</v>
      </c>
      <c r="C63" t="s">
        <v>971</v>
      </c>
      <c r="D63" t="s">
        <v>972</v>
      </c>
      <c r="F63">
        <v>2083</v>
      </c>
      <c r="G63">
        <v>2083</v>
      </c>
      <c r="H63">
        <v>2083</v>
      </c>
      <c r="I63">
        <v>2083</v>
      </c>
      <c r="J63">
        <v>2083</v>
      </c>
      <c r="K63">
        <v>2083</v>
      </c>
      <c r="L63">
        <v>2083</v>
      </c>
      <c r="M63">
        <v>2083</v>
      </c>
      <c r="N63">
        <v>2083</v>
      </c>
      <c r="O63">
        <v>2083</v>
      </c>
      <c r="P63">
        <v>2083</v>
      </c>
      <c r="Q63">
        <v>2083</v>
      </c>
      <c r="R63">
        <v>2083</v>
      </c>
      <c r="S63">
        <v>2083</v>
      </c>
      <c r="T63">
        <v>2083</v>
      </c>
      <c r="U63">
        <v>2083</v>
      </c>
      <c r="V63">
        <v>2083</v>
      </c>
      <c r="W63">
        <v>2083</v>
      </c>
      <c r="X63">
        <v>2083</v>
      </c>
      <c r="Y63">
        <v>2083</v>
      </c>
      <c r="Z63">
        <v>2083</v>
      </c>
      <c r="AA63">
        <v>2083</v>
      </c>
      <c r="AB63">
        <v>2083</v>
      </c>
      <c r="AC63">
        <v>2083</v>
      </c>
      <c r="AD63">
        <v>2083</v>
      </c>
      <c r="AE63">
        <v>2083</v>
      </c>
      <c r="AF63">
        <v>2083</v>
      </c>
      <c r="AG63">
        <v>2083</v>
      </c>
      <c r="AH63">
        <v>2083</v>
      </c>
      <c r="AI63">
        <v>2083</v>
      </c>
      <c r="AJ63">
        <v>2083</v>
      </c>
      <c r="AK63">
        <v>2083</v>
      </c>
      <c r="AL63">
        <v>2083</v>
      </c>
      <c r="AM63">
        <v>2083</v>
      </c>
      <c r="AN63">
        <v>2083</v>
      </c>
      <c r="AO63">
        <v>2083</v>
      </c>
      <c r="AP63">
        <v>2083</v>
      </c>
      <c r="AQ63">
        <v>2083</v>
      </c>
      <c r="AR63">
        <v>2083</v>
      </c>
      <c r="AS63">
        <v>2083</v>
      </c>
      <c r="AT63">
        <v>2083</v>
      </c>
      <c r="AU63">
        <v>2083</v>
      </c>
      <c r="AV63">
        <v>2083</v>
      </c>
      <c r="AW63">
        <v>2083</v>
      </c>
      <c r="AX63">
        <v>2083</v>
      </c>
      <c r="AY63">
        <v>2083</v>
      </c>
      <c r="AZ63">
        <v>2083</v>
      </c>
      <c r="BA63">
        <v>2083</v>
      </c>
      <c r="BB63">
        <v>2083</v>
      </c>
      <c r="BC63">
        <v>2083</v>
      </c>
      <c r="BD63">
        <v>2083</v>
      </c>
      <c r="BE63">
        <v>2083</v>
      </c>
      <c r="BF63">
        <v>2083</v>
      </c>
      <c r="BG63">
        <v>2083</v>
      </c>
      <c r="BH63">
        <v>2083</v>
      </c>
      <c r="BI63">
        <v>2083</v>
      </c>
      <c r="BJ63">
        <v>2083</v>
      </c>
      <c r="BK63">
        <v>2083</v>
      </c>
      <c r="BL63">
        <v>2083</v>
      </c>
      <c r="BM63">
        <v>2083</v>
      </c>
    </row>
    <row r="64" spans="1:65" x14ac:dyDescent="0.2">
      <c r="A64" t="s">
        <v>245</v>
      </c>
      <c r="B64" t="s">
        <v>1042</v>
      </c>
      <c r="C64" t="s">
        <v>971</v>
      </c>
      <c r="D64" t="s">
        <v>972</v>
      </c>
      <c r="F64">
        <v>703</v>
      </c>
      <c r="G64">
        <v>703</v>
      </c>
      <c r="H64">
        <v>703</v>
      </c>
      <c r="I64">
        <v>703</v>
      </c>
      <c r="J64">
        <v>703</v>
      </c>
      <c r="K64">
        <v>703</v>
      </c>
      <c r="L64">
        <v>703</v>
      </c>
      <c r="M64">
        <v>703</v>
      </c>
      <c r="N64">
        <v>703</v>
      </c>
      <c r="O64">
        <v>703</v>
      </c>
      <c r="P64">
        <v>703</v>
      </c>
      <c r="Q64">
        <v>703</v>
      </c>
      <c r="R64">
        <v>703</v>
      </c>
      <c r="S64">
        <v>703</v>
      </c>
      <c r="T64">
        <v>703</v>
      </c>
      <c r="U64">
        <v>703</v>
      </c>
      <c r="V64">
        <v>703</v>
      </c>
      <c r="W64">
        <v>703</v>
      </c>
      <c r="X64">
        <v>703</v>
      </c>
      <c r="Y64">
        <v>703</v>
      </c>
      <c r="Z64">
        <v>703</v>
      </c>
      <c r="AA64">
        <v>703</v>
      </c>
      <c r="AB64">
        <v>703</v>
      </c>
      <c r="AC64">
        <v>703</v>
      </c>
      <c r="AD64">
        <v>703</v>
      </c>
      <c r="AE64">
        <v>703</v>
      </c>
      <c r="AF64">
        <v>703</v>
      </c>
      <c r="AG64">
        <v>703</v>
      </c>
      <c r="AH64">
        <v>703</v>
      </c>
      <c r="AI64">
        <v>703</v>
      </c>
      <c r="AJ64">
        <v>703</v>
      </c>
      <c r="AK64">
        <v>703</v>
      </c>
      <c r="AL64">
        <v>703</v>
      </c>
      <c r="AM64">
        <v>703</v>
      </c>
      <c r="AN64">
        <v>703</v>
      </c>
      <c r="AO64">
        <v>703</v>
      </c>
      <c r="AP64">
        <v>703</v>
      </c>
      <c r="AQ64">
        <v>703</v>
      </c>
      <c r="AR64">
        <v>703</v>
      </c>
      <c r="AS64">
        <v>703</v>
      </c>
      <c r="AT64">
        <v>703</v>
      </c>
      <c r="AU64">
        <v>703</v>
      </c>
      <c r="AV64">
        <v>703</v>
      </c>
      <c r="AW64">
        <v>703</v>
      </c>
      <c r="AX64">
        <v>703</v>
      </c>
      <c r="AY64">
        <v>703</v>
      </c>
      <c r="AZ64">
        <v>703</v>
      </c>
      <c r="BA64">
        <v>703</v>
      </c>
      <c r="BB64">
        <v>703</v>
      </c>
      <c r="BC64">
        <v>703</v>
      </c>
      <c r="BD64">
        <v>703</v>
      </c>
      <c r="BE64">
        <v>703</v>
      </c>
      <c r="BF64">
        <v>703</v>
      </c>
      <c r="BG64">
        <v>703</v>
      </c>
      <c r="BH64">
        <v>703</v>
      </c>
      <c r="BI64">
        <v>703</v>
      </c>
      <c r="BJ64">
        <v>703</v>
      </c>
      <c r="BK64">
        <v>703</v>
      </c>
      <c r="BL64">
        <v>703</v>
      </c>
      <c r="BM64">
        <v>703</v>
      </c>
    </row>
    <row r="65" spans="1:65" x14ac:dyDescent="0.2">
      <c r="A65" t="s">
        <v>257</v>
      </c>
      <c r="B65" t="s">
        <v>1043</v>
      </c>
      <c r="C65" t="s">
        <v>971</v>
      </c>
      <c r="D65" t="s">
        <v>972</v>
      </c>
      <c r="F65">
        <v>1410</v>
      </c>
      <c r="G65">
        <v>1410</v>
      </c>
      <c r="H65">
        <v>1410</v>
      </c>
      <c r="I65">
        <v>1410</v>
      </c>
      <c r="J65">
        <v>1410</v>
      </c>
      <c r="K65">
        <v>1410</v>
      </c>
      <c r="L65">
        <v>1410</v>
      </c>
      <c r="M65">
        <v>1410</v>
      </c>
      <c r="N65">
        <v>1410</v>
      </c>
      <c r="O65">
        <v>1410</v>
      </c>
      <c r="P65">
        <v>1410</v>
      </c>
      <c r="Q65">
        <v>1410</v>
      </c>
      <c r="R65">
        <v>1410</v>
      </c>
      <c r="S65">
        <v>1410</v>
      </c>
      <c r="T65">
        <v>1410</v>
      </c>
      <c r="U65">
        <v>1410</v>
      </c>
      <c r="V65">
        <v>1410</v>
      </c>
      <c r="W65">
        <v>1410</v>
      </c>
      <c r="X65">
        <v>1410</v>
      </c>
      <c r="Y65">
        <v>1410</v>
      </c>
      <c r="Z65">
        <v>1410</v>
      </c>
      <c r="AA65">
        <v>1410</v>
      </c>
      <c r="AB65">
        <v>1410</v>
      </c>
      <c r="AC65">
        <v>1410</v>
      </c>
      <c r="AD65">
        <v>1410</v>
      </c>
      <c r="AE65">
        <v>1410</v>
      </c>
      <c r="AF65">
        <v>1410</v>
      </c>
      <c r="AG65">
        <v>1410</v>
      </c>
      <c r="AH65">
        <v>1410</v>
      </c>
      <c r="AI65">
        <v>1410</v>
      </c>
      <c r="AJ65">
        <v>1410</v>
      </c>
      <c r="AK65">
        <v>1410</v>
      </c>
      <c r="AL65">
        <v>1410</v>
      </c>
      <c r="AM65">
        <v>1410</v>
      </c>
      <c r="AN65">
        <v>1410</v>
      </c>
      <c r="AO65">
        <v>1410</v>
      </c>
      <c r="AP65">
        <v>1410</v>
      </c>
      <c r="AQ65">
        <v>1410</v>
      </c>
      <c r="AR65">
        <v>1410</v>
      </c>
      <c r="AS65">
        <v>1410</v>
      </c>
      <c r="AT65">
        <v>1410</v>
      </c>
      <c r="AU65">
        <v>1410</v>
      </c>
      <c r="AV65">
        <v>1410</v>
      </c>
      <c r="AW65">
        <v>1410</v>
      </c>
      <c r="AX65">
        <v>1410</v>
      </c>
      <c r="AY65">
        <v>1410</v>
      </c>
      <c r="AZ65">
        <v>1410</v>
      </c>
      <c r="BA65">
        <v>1410</v>
      </c>
      <c r="BB65">
        <v>1410</v>
      </c>
      <c r="BC65">
        <v>1410</v>
      </c>
      <c r="BD65">
        <v>1410</v>
      </c>
      <c r="BE65">
        <v>1410</v>
      </c>
      <c r="BF65">
        <v>1410</v>
      </c>
      <c r="BG65">
        <v>1410</v>
      </c>
      <c r="BH65">
        <v>1410</v>
      </c>
      <c r="BI65">
        <v>1410</v>
      </c>
      <c r="BJ65">
        <v>1410</v>
      </c>
      <c r="BK65">
        <v>1410</v>
      </c>
      <c r="BL65">
        <v>1410</v>
      </c>
      <c r="BM65">
        <v>1410</v>
      </c>
    </row>
    <row r="66" spans="1:65" x14ac:dyDescent="0.2">
      <c r="A66" t="s">
        <v>45</v>
      </c>
      <c r="B66" t="s">
        <v>1044</v>
      </c>
      <c r="C66" t="s">
        <v>971</v>
      </c>
      <c r="D66" t="s">
        <v>972</v>
      </c>
      <c r="F66">
        <v>89</v>
      </c>
      <c r="G66">
        <v>89</v>
      </c>
      <c r="H66">
        <v>89</v>
      </c>
      <c r="I66">
        <v>89</v>
      </c>
      <c r="J66">
        <v>89</v>
      </c>
      <c r="K66">
        <v>89</v>
      </c>
      <c r="L66">
        <v>89</v>
      </c>
      <c r="M66">
        <v>89</v>
      </c>
      <c r="N66">
        <v>89</v>
      </c>
      <c r="O66">
        <v>89</v>
      </c>
      <c r="P66">
        <v>89</v>
      </c>
      <c r="Q66">
        <v>89</v>
      </c>
      <c r="R66">
        <v>89</v>
      </c>
      <c r="S66">
        <v>89</v>
      </c>
      <c r="T66">
        <v>89</v>
      </c>
      <c r="U66">
        <v>89</v>
      </c>
      <c r="V66">
        <v>89</v>
      </c>
      <c r="W66">
        <v>89</v>
      </c>
      <c r="X66">
        <v>89</v>
      </c>
      <c r="Y66">
        <v>89</v>
      </c>
      <c r="Z66">
        <v>89</v>
      </c>
      <c r="AA66">
        <v>89</v>
      </c>
      <c r="AB66">
        <v>89</v>
      </c>
      <c r="AC66">
        <v>89</v>
      </c>
      <c r="AD66">
        <v>89</v>
      </c>
      <c r="AE66">
        <v>89</v>
      </c>
      <c r="AF66">
        <v>89</v>
      </c>
      <c r="AG66">
        <v>89</v>
      </c>
      <c r="AH66">
        <v>89</v>
      </c>
      <c r="AI66">
        <v>89</v>
      </c>
      <c r="AJ66">
        <v>89</v>
      </c>
      <c r="AK66">
        <v>89</v>
      </c>
      <c r="AL66">
        <v>89</v>
      </c>
      <c r="AM66">
        <v>89</v>
      </c>
      <c r="AN66">
        <v>89</v>
      </c>
      <c r="AO66">
        <v>89</v>
      </c>
      <c r="AP66">
        <v>89</v>
      </c>
      <c r="AQ66">
        <v>89</v>
      </c>
      <c r="AR66">
        <v>89</v>
      </c>
      <c r="AS66">
        <v>89</v>
      </c>
      <c r="AT66">
        <v>89</v>
      </c>
      <c r="AU66">
        <v>89</v>
      </c>
      <c r="AV66">
        <v>89</v>
      </c>
      <c r="AW66">
        <v>89</v>
      </c>
      <c r="AX66">
        <v>89</v>
      </c>
      <c r="AY66">
        <v>89</v>
      </c>
      <c r="AZ66">
        <v>89</v>
      </c>
      <c r="BA66">
        <v>89</v>
      </c>
      <c r="BB66">
        <v>89</v>
      </c>
      <c r="BC66">
        <v>89</v>
      </c>
      <c r="BD66">
        <v>89</v>
      </c>
      <c r="BE66">
        <v>89</v>
      </c>
      <c r="BF66">
        <v>89</v>
      </c>
      <c r="BG66">
        <v>89</v>
      </c>
      <c r="BH66">
        <v>89</v>
      </c>
      <c r="BI66">
        <v>89</v>
      </c>
      <c r="BJ66">
        <v>89</v>
      </c>
      <c r="BK66">
        <v>89</v>
      </c>
      <c r="BL66">
        <v>89</v>
      </c>
      <c r="BM66">
        <v>89</v>
      </c>
    </row>
    <row r="67" spans="1:65" x14ac:dyDescent="0.2">
      <c r="A67" t="s">
        <v>1045</v>
      </c>
      <c r="B67" t="s">
        <v>1046</v>
      </c>
      <c r="C67" t="s">
        <v>971</v>
      </c>
      <c r="D67" t="s">
        <v>972</v>
      </c>
    </row>
    <row r="68" spans="1:65" x14ac:dyDescent="0.2">
      <c r="A68" t="s">
        <v>1047</v>
      </c>
      <c r="B68" t="s">
        <v>1048</v>
      </c>
      <c r="C68" t="s">
        <v>971</v>
      </c>
      <c r="D68" t="s">
        <v>972</v>
      </c>
    </row>
    <row r="69" spans="1:65" x14ac:dyDescent="0.2">
      <c r="A69" t="s">
        <v>1049</v>
      </c>
      <c r="B69" t="s">
        <v>1050</v>
      </c>
      <c r="C69" t="s">
        <v>971</v>
      </c>
      <c r="D69" t="s">
        <v>972</v>
      </c>
    </row>
    <row r="70" spans="1:65" x14ac:dyDescent="0.2">
      <c r="A70" t="s">
        <v>1051</v>
      </c>
      <c r="B70" t="s">
        <v>1052</v>
      </c>
      <c r="C70" t="s">
        <v>971</v>
      </c>
      <c r="D70" t="s">
        <v>972</v>
      </c>
    </row>
    <row r="71" spans="1:65" x14ac:dyDescent="0.2">
      <c r="A71" t="s">
        <v>1053</v>
      </c>
      <c r="B71" t="s">
        <v>1054</v>
      </c>
      <c r="C71" t="s">
        <v>971</v>
      </c>
      <c r="D71" t="s">
        <v>972</v>
      </c>
    </row>
    <row r="72" spans="1:65" x14ac:dyDescent="0.2">
      <c r="A72" t="s">
        <v>261</v>
      </c>
      <c r="B72" t="s">
        <v>1055</v>
      </c>
      <c r="C72" t="s">
        <v>971</v>
      </c>
      <c r="D72" t="s">
        <v>972</v>
      </c>
      <c r="G72">
        <v>2274</v>
      </c>
      <c r="H72">
        <v>2274</v>
      </c>
      <c r="I72">
        <v>2274</v>
      </c>
      <c r="J72">
        <v>2274</v>
      </c>
      <c r="K72">
        <v>2274</v>
      </c>
      <c r="L72">
        <v>2274</v>
      </c>
      <c r="M72">
        <v>2274</v>
      </c>
      <c r="N72">
        <v>2274</v>
      </c>
      <c r="O72">
        <v>2274</v>
      </c>
      <c r="P72">
        <v>2274</v>
      </c>
      <c r="Q72">
        <v>2274</v>
      </c>
      <c r="R72">
        <v>2274</v>
      </c>
      <c r="S72">
        <v>2274</v>
      </c>
      <c r="T72">
        <v>2274</v>
      </c>
      <c r="U72">
        <v>2274</v>
      </c>
      <c r="V72">
        <v>2274</v>
      </c>
      <c r="W72">
        <v>2274</v>
      </c>
      <c r="X72">
        <v>2274</v>
      </c>
      <c r="Y72">
        <v>2274</v>
      </c>
      <c r="Z72">
        <v>2274</v>
      </c>
      <c r="AA72">
        <v>2274</v>
      </c>
      <c r="AB72">
        <v>2274</v>
      </c>
      <c r="AC72">
        <v>2274</v>
      </c>
      <c r="AD72">
        <v>2274</v>
      </c>
      <c r="AE72">
        <v>2274</v>
      </c>
      <c r="AF72">
        <v>2274</v>
      </c>
      <c r="AG72">
        <v>2274</v>
      </c>
      <c r="AH72">
        <v>2274</v>
      </c>
      <c r="AI72">
        <v>2274</v>
      </c>
      <c r="AJ72">
        <v>2274</v>
      </c>
      <c r="AK72">
        <v>2274</v>
      </c>
      <c r="AL72">
        <v>2274</v>
      </c>
      <c r="AM72">
        <v>2274</v>
      </c>
      <c r="AN72">
        <v>2274</v>
      </c>
      <c r="AO72">
        <v>2274</v>
      </c>
      <c r="AP72">
        <v>2274</v>
      </c>
      <c r="AQ72">
        <v>2274</v>
      </c>
      <c r="AR72">
        <v>2274</v>
      </c>
      <c r="AS72">
        <v>2087</v>
      </c>
      <c r="AT72">
        <v>2274</v>
      </c>
      <c r="AU72">
        <v>2274</v>
      </c>
      <c r="AV72">
        <v>2274</v>
      </c>
      <c r="AW72">
        <v>2274</v>
      </c>
      <c r="AX72">
        <v>2274</v>
      </c>
      <c r="AY72">
        <v>2274</v>
      </c>
      <c r="AZ72">
        <v>2274</v>
      </c>
      <c r="BA72">
        <v>2274</v>
      </c>
      <c r="BB72">
        <v>2274</v>
      </c>
      <c r="BC72">
        <v>2274</v>
      </c>
      <c r="BD72">
        <v>2274</v>
      </c>
      <c r="BE72">
        <v>2274</v>
      </c>
      <c r="BF72">
        <v>2274</v>
      </c>
      <c r="BG72">
        <v>2274</v>
      </c>
      <c r="BH72">
        <v>2274</v>
      </c>
      <c r="BI72">
        <v>2274</v>
      </c>
      <c r="BJ72">
        <v>2274</v>
      </c>
      <c r="BK72">
        <v>2274</v>
      </c>
      <c r="BL72">
        <v>2274</v>
      </c>
      <c r="BM72">
        <v>2274</v>
      </c>
    </row>
    <row r="73" spans="1:65" x14ac:dyDescent="0.2">
      <c r="A73" t="s">
        <v>1056</v>
      </c>
      <c r="B73" t="s">
        <v>1057</v>
      </c>
      <c r="C73" t="s">
        <v>971</v>
      </c>
      <c r="D73" t="s">
        <v>972</v>
      </c>
      <c r="F73">
        <v>18.100000000000001</v>
      </c>
      <c r="G73">
        <v>18.100000000000001</v>
      </c>
      <c r="H73">
        <v>18.100000000000001</v>
      </c>
      <c r="I73">
        <v>18.100000000000001</v>
      </c>
      <c r="J73">
        <v>18.100000000000001</v>
      </c>
      <c r="K73">
        <v>18.100000000000001</v>
      </c>
      <c r="L73">
        <v>18.100000000000001</v>
      </c>
      <c r="M73">
        <v>18.100000000000001</v>
      </c>
      <c r="N73">
        <v>18.100000000000001</v>
      </c>
      <c r="O73">
        <v>18.100000000000001</v>
      </c>
      <c r="P73">
        <v>18.100000000000001</v>
      </c>
      <c r="Q73">
        <v>18.100000000000001</v>
      </c>
      <c r="R73">
        <v>18.100000000000001</v>
      </c>
      <c r="S73">
        <v>18.100000000000001</v>
      </c>
      <c r="T73">
        <v>18.100000000000001</v>
      </c>
      <c r="U73">
        <v>18.100000000000001</v>
      </c>
      <c r="V73">
        <v>18.100000000000001</v>
      </c>
      <c r="W73">
        <v>18.100000000000001</v>
      </c>
      <c r="X73">
        <v>18.100000000000001</v>
      </c>
      <c r="Y73">
        <v>18.100000000000001</v>
      </c>
      <c r="Z73">
        <v>18.100000000000001</v>
      </c>
      <c r="AA73">
        <v>18.100000000000001</v>
      </c>
      <c r="AB73">
        <v>18.100000000000001</v>
      </c>
      <c r="AC73">
        <v>18.100000000000001</v>
      </c>
      <c r="AD73">
        <v>18.100000000000001</v>
      </c>
      <c r="AE73">
        <v>18.100000000000001</v>
      </c>
      <c r="AF73">
        <v>18.100000000000001</v>
      </c>
      <c r="AG73">
        <v>18.100000000000001</v>
      </c>
      <c r="AH73">
        <v>18.100000000000001</v>
      </c>
      <c r="AI73">
        <v>18.100000000000001</v>
      </c>
      <c r="AJ73">
        <v>18.100000000000001</v>
      </c>
      <c r="AK73">
        <v>18.100000000000001</v>
      </c>
      <c r="AL73">
        <v>18.100000000000001</v>
      </c>
      <c r="AM73">
        <v>18.100000000000001</v>
      </c>
      <c r="AN73">
        <v>18.100000000000001</v>
      </c>
      <c r="AO73">
        <v>18.100000000000001</v>
      </c>
      <c r="AP73">
        <v>18.100000000000001</v>
      </c>
      <c r="AQ73">
        <v>18.100000000000001</v>
      </c>
      <c r="AR73">
        <v>18.100000000000001</v>
      </c>
      <c r="AS73">
        <v>18.100000000000001</v>
      </c>
      <c r="AT73">
        <v>18.100000000000001</v>
      </c>
      <c r="AU73">
        <v>18.100000000000001</v>
      </c>
      <c r="AV73">
        <v>18.100000000000001</v>
      </c>
      <c r="AW73">
        <v>18.100000000000001</v>
      </c>
      <c r="AX73">
        <v>18.100000000000001</v>
      </c>
      <c r="AY73">
        <v>18.100000000000001</v>
      </c>
      <c r="AZ73">
        <v>18.100000000000001</v>
      </c>
      <c r="BA73">
        <v>18.100000000000001</v>
      </c>
      <c r="BB73">
        <v>18.100000000000001</v>
      </c>
      <c r="BC73">
        <v>18.100000000000001</v>
      </c>
      <c r="BD73">
        <v>18.100000000000001</v>
      </c>
      <c r="BE73">
        <v>18.100000000000001</v>
      </c>
      <c r="BF73">
        <v>18.100000000000001</v>
      </c>
      <c r="BG73">
        <v>18.100000000000001</v>
      </c>
      <c r="BH73">
        <v>18.100000000000001</v>
      </c>
      <c r="BI73">
        <v>18.100000000000001</v>
      </c>
      <c r="BJ73">
        <v>18.100000000000001</v>
      </c>
      <c r="BK73">
        <v>18.100000000000001</v>
      </c>
      <c r="BL73">
        <v>18.100000000000001</v>
      </c>
      <c r="BM73">
        <v>18.100000000000001</v>
      </c>
    </row>
    <row r="74" spans="1:65" x14ac:dyDescent="0.2">
      <c r="A74" t="s">
        <v>1058</v>
      </c>
      <c r="B74" t="s">
        <v>1059</v>
      </c>
      <c r="C74" t="s">
        <v>971</v>
      </c>
      <c r="D74" t="s">
        <v>972</v>
      </c>
    </row>
    <row r="75" spans="1:65" x14ac:dyDescent="0.2">
      <c r="A75" t="s">
        <v>276</v>
      </c>
      <c r="B75" t="s">
        <v>1060</v>
      </c>
      <c r="C75" t="s">
        <v>971</v>
      </c>
      <c r="D75" t="s">
        <v>972</v>
      </c>
      <c r="AL75">
        <v>384</v>
      </c>
      <c r="AM75">
        <v>384</v>
      </c>
      <c r="AN75">
        <v>384</v>
      </c>
      <c r="AO75">
        <v>384</v>
      </c>
      <c r="AP75">
        <v>384</v>
      </c>
      <c r="AQ75">
        <v>384</v>
      </c>
      <c r="AR75">
        <v>384</v>
      </c>
      <c r="AS75">
        <v>384</v>
      </c>
      <c r="AT75">
        <v>384</v>
      </c>
      <c r="AU75">
        <v>384</v>
      </c>
      <c r="AV75">
        <v>384</v>
      </c>
      <c r="AW75">
        <v>384</v>
      </c>
      <c r="AX75">
        <v>384</v>
      </c>
      <c r="AY75">
        <v>384</v>
      </c>
      <c r="AZ75">
        <v>384</v>
      </c>
      <c r="BA75">
        <v>384</v>
      </c>
      <c r="BB75">
        <v>384</v>
      </c>
      <c r="BC75">
        <v>384</v>
      </c>
      <c r="BD75">
        <v>384</v>
      </c>
      <c r="BE75">
        <v>384</v>
      </c>
      <c r="BF75">
        <v>384</v>
      </c>
      <c r="BG75">
        <v>384</v>
      </c>
      <c r="BH75">
        <v>384</v>
      </c>
      <c r="BI75">
        <v>384</v>
      </c>
      <c r="BJ75">
        <v>384</v>
      </c>
      <c r="BK75">
        <v>384</v>
      </c>
      <c r="BL75">
        <v>384</v>
      </c>
      <c r="BM75">
        <v>384</v>
      </c>
    </row>
    <row r="76" spans="1:65" x14ac:dyDescent="0.2">
      <c r="A76" t="s">
        <v>728</v>
      </c>
      <c r="B76" t="s">
        <v>1061</v>
      </c>
      <c r="C76" t="s">
        <v>971</v>
      </c>
      <c r="D76" t="s">
        <v>972</v>
      </c>
      <c r="F76">
        <v>636</v>
      </c>
      <c r="G76">
        <v>636</v>
      </c>
      <c r="H76">
        <v>636</v>
      </c>
      <c r="I76">
        <v>636</v>
      </c>
      <c r="J76">
        <v>636</v>
      </c>
      <c r="K76">
        <v>636</v>
      </c>
      <c r="L76">
        <v>636</v>
      </c>
      <c r="M76">
        <v>636</v>
      </c>
      <c r="N76">
        <v>636</v>
      </c>
      <c r="O76">
        <v>636</v>
      </c>
      <c r="P76">
        <v>636</v>
      </c>
      <c r="Q76">
        <v>636</v>
      </c>
      <c r="R76">
        <v>636</v>
      </c>
      <c r="S76">
        <v>636</v>
      </c>
      <c r="T76">
        <v>636</v>
      </c>
      <c r="U76">
        <v>636</v>
      </c>
      <c r="V76">
        <v>636</v>
      </c>
      <c r="W76">
        <v>636</v>
      </c>
      <c r="X76">
        <v>636</v>
      </c>
      <c r="Y76">
        <v>636</v>
      </c>
      <c r="Z76">
        <v>636</v>
      </c>
      <c r="AA76">
        <v>636</v>
      </c>
      <c r="AB76">
        <v>636</v>
      </c>
      <c r="AC76">
        <v>636</v>
      </c>
      <c r="AD76">
        <v>636</v>
      </c>
      <c r="AE76">
        <v>636</v>
      </c>
      <c r="AF76">
        <v>636</v>
      </c>
      <c r="AG76">
        <v>636</v>
      </c>
      <c r="AH76">
        <v>636</v>
      </c>
      <c r="AI76">
        <v>636</v>
      </c>
      <c r="AJ76">
        <v>636</v>
      </c>
      <c r="AK76">
        <v>636</v>
      </c>
      <c r="AL76">
        <v>636</v>
      </c>
      <c r="AM76">
        <v>636</v>
      </c>
      <c r="AN76">
        <v>636</v>
      </c>
      <c r="AO76">
        <v>636</v>
      </c>
      <c r="AP76">
        <v>636</v>
      </c>
      <c r="AQ76">
        <v>636</v>
      </c>
      <c r="AR76">
        <v>636</v>
      </c>
      <c r="AS76">
        <v>636</v>
      </c>
      <c r="AT76">
        <v>636</v>
      </c>
      <c r="AU76">
        <v>636</v>
      </c>
      <c r="AV76">
        <v>636</v>
      </c>
      <c r="AW76">
        <v>636</v>
      </c>
      <c r="AX76">
        <v>636</v>
      </c>
      <c r="AY76">
        <v>636</v>
      </c>
      <c r="AZ76">
        <v>636</v>
      </c>
      <c r="BA76">
        <v>636</v>
      </c>
      <c r="BB76">
        <v>636</v>
      </c>
      <c r="BC76">
        <v>636</v>
      </c>
      <c r="BD76">
        <v>636</v>
      </c>
      <c r="BE76">
        <v>636</v>
      </c>
      <c r="BF76">
        <v>636</v>
      </c>
      <c r="BG76">
        <v>636</v>
      </c>
      <c r="BH76">
        <v>636</v>
      </c>
      <c r="BI76">
        <v>636</v>
      </c>
      <c r="BJ76">
        <v>636</v>
      </c>
      <c r="BK76">
        <v>636</v>
      </c>
      <c r="BL76">
        <v>636</v>
      </c>
      <c r="BM76">
        <v>636</v>
      </c>
    </row>
    <row r="77" spans="1:65" x14ac:dyDescent="0.2">
      <c r="A77" t="s">
        <v>281</v>
      </c>
      <c r="B77" t="s">
        <v>1062</v>
      </c>
      <c r="C77" t="s">
        <v>971</v>
      </c>
      <c r="D77" t="s">
        <v>972</v>
      </c>
      <c r="AK77">
        <v>626</v>
      </c>
      <c r="AL77">
        <v>626</v>
      </c>
      <c r="AM77">
        <v>626</v>
      </c>
      <c r="AN77">
        <v>626</v>
      </c>
      <c r="AO77">
        <v>626</v>
      </c>
      <c r="AP77">
        <v>626</v>
      </c>
      <c r="AQ77">
        <v>626</v>
      </c>
      <c r="AR77">
        <v>626</v>
      </c>
      <c r="AS77">
        <v>626</v>
      </c>
      <c r="AT77">
        <v>626</v>
      </c>
      <c r="AU77">
        <v>626</v>
      </c>
      <c r="AV77">
        <v>626</v>
      </c>
      <c r="AW77">
        <v>626</v>
      </c>
      <c r="AX77">
        <v>626</v>
      </c>
      <c r="AY77">
        <v>626</v>
      </c>
      <c r="AZ77">
        <v>626</v>
      </c>
      <c r="BA77">
        <v>626</v>
      </c>
      <c r="BB77">
        <v>626</v>
      </c>
      <c r="BC77">
        <v>626</v>
      </c>
      <c r="BD77">
        <v>626</v>
      </c>
      <c r="BE77">
        <v>626</v>
      </c>
      <c r="BF77">
        <v>626</v>
      </c>
      <c r="BG77">
        <v>626</v>
      </c>
      <c r="BH77">
        <v>626</v>
      </c>
      <c r="BI77">
        <v>626</v>
      </c>
      <c r="BJ77">
        <v>626</v>
      </c>
      <c r="BK77">
        <v>626</v>
      </c>
      <c r="BL77">
        <v>626</v>
      </c>
      <c r="BM77">
        <v>626</v>
      </c>
    </row>
    <row r="78" spans="1:65" x14ac:dyDescent="0.2">
      <c r="A78" t="s">
        <v>287</v>
      </c>
      <c r="B78" t="s">
        <v>1063</v>
      </c>
      <c r="C78" t="s">
        <v>971</v>
      </c>
      <c r="D78" t="s">
        <v>972</v>
      </c>
      <c r="AL78">
        <v>848</v>
      </c>
      <c r="AM78">
        <v>848</v>
      </c>
      <c r="AN78">
        <v>848</v>
      </c>
      <c r="AO78">
        <v>848</v>
      </c>
      <c r="AP78">
        <v>848</v>
      </c>
      <c r="AQ78">
        <v>848</v>
      </c>
      <c r="AR78">
        <v>848</v>
      </c>
      <c r="AS78">
        <v>848</v>
      </c>
      <c r="AT78">
        <v>848</v>
      </c>
      <c r="AU78">
        <v>848</v>
      </c>
      <c r="AV78">
        <v>848</v>
      </c>
      <c r="AW78">
        <v>848</v>
      </c>
      <c r="AX78">
        <v>848</v>
      </c>
      <c r="AY78">
        <v>848</v>
      </c>
      <c r="AZ78">
        <v>848</v>
      </c>
      <c r="BA78">
        <v>848</v>
      </c>
      <c r="BB78">
        <v>848</v>
      </c>
      <c r="BC78">
        <v>848</v>
      </c>
      <c r="BD78">
        <v>848</v>
      </c>
      <c r="BE78">
        <v>848</v>
      </c>
      <c r="BF78">
        <v>848</v>
      </c>
      <c r="BG78">
        <v>848</v>
      </c>
      <c r="BH78">
        <v>848</v>
      </c>
      <c r="BI78">
        <v>848</v>
      </c>
      <c r="BJ78">
        <v>848</v>
      </c>
      <c r="BK78">
        <v>848</v>
      </c>
      <c r="BL78">
        <v>848</v>
      </c>
      <c r="BM78">
        <v>848</v>
      </c>
    </row>
    <row r="79" spans="1:65" x14ac:dyDescent="0.2">
      <c r="A79" t="s">
        <v>1064</v>
      </c>
      <c r="B79" t="s">
        <v>1065</v>
      </c>
      <c r="C79" t="s">
        <v>971</v>
      </c>
      <c r="D79" t="s">
        <v>972</v>
      </c>
    </row>
    <row r="80" spans="1:65" x14ac:dyDescent="0.2">
      <c r="A80" t="s">
        <v>1066</v>
      </c>
      <c r="B80" t="s">
        <v>1067</v>
      </c>
      <c r="C80" t="s">
        <v>971</v>
      </c>
      <c r="D80" t="s">
        <v>972</v>
      </c>
    </row>
    <row r="81" spans="1:65" x14ac:dyDescent="0.2">
      <c r="A81" t="s">
        <v>297</v>
      </c>
      <c r="B81" t="s">
        <v>1068</v>
      </c>
      <c r="C81" t="s">
        <v>971</v>
      </c>
      <c r="D81" t="s">
        <v>972</v>
      </c>
      <c r="F81">
        <v>536</v>
      </c>
      <c r="G81">
        <v>536</v>
      </c>
      <c r="H81">
        <v>536</v>
      </c>
      <c r="I81">
        <v>536</v>
      </c>
      <c r="J81">
        <v>536</v>
      </c>
      <c r="K81">
        <v>536</v>
      </c>
      <c r="L81">
        <v>536</v>
      </c>
      <c r="M81">
        <v>536</v>
      </c>
      <c r="N81">
        <v>536</v>
      </c>
      <c r="O81">
        <v>536</v>
      </c>
      <c r="P81">
        <v>536</v>
      </c>
      <c r="Q81">
        <v>536</v>
      </c>
      <c r="R81">
        <v>536</v>
      </c>
      <c r="S81">
        <v>536</v>
      </c>
      <c r="T81">
        <v>536</v>
      </c>
      <c r="U81">
        <v>536</v>
      </c>
      <c r="V81">
        <v>536</v>
      </c>
      <c r="W81">
        <v>536</v>
      </c>
      <c r="X81">
        <v>536</v>
      </c>
      <c r="Y81">
        <v>536</v>
      </c>
      <c r="Z81">
        <v>536</v>
      </c>
      <c r="AA81">
        <v>536</v>
      </c>
      <c r="AB81">
        <v>536</v>
      </c>
      <c r="AC81">
        <v>536</v>
      </c>
      <c r="AD81">
        <v>536</v>
      </c>
      <c r="AE81">
        <v>536</v>
      </c>
      <c r="AF81">
        <v>536</v>
      </c>
      <c r="AG81">
        <v>536</v>
      </c>
      <c r="AH81">
        <v>536</v>
      </c>
      <c r="AI81">
        <v>536</v>
      </c>
      <c r="AJ81">
        <v>536</v>
      </c>
      <c r="AK81">
        <v>536</v>
      </c>
      <c r="AL81">
        <v>536</v>
      </c>
      <c r="AM81">
        <v>536</v>
      </c>
      <c r="AN81">
        <v>536</v>
      </c>
      <c r="AO81">
        <v>536</v>
      </c>
      <c r="AP81">
        <v>536</v>
      </c>
      <c r="AQ81">
        <v>536</v>
      </c>
      <c r="AR81">
        <v>536</v>
      </c>
      <c r="AS81">
        <v>536</v>
      </c>
      <c r="AT81">
        <v>536</v>
      </c>
      <c r="AU81">
        <v>536</v>
      </c>
      <c r="AV81">
        <v>536</v>
      </c>
      <c r="AW81">
        <v>536</v>
      </c>
      <c r="AX81">
        <v>536</v>
      </c>
      <c r="AY81">
        <v>536</v>
      </c>
      <c r="AZ81">
        <v>536</v>
      </c>
      <c r="BA81">
        <v>536</v>
      </c>
      <c r="BB81">
        <v>536</v>
      </c>
      <c r="BC81">
        <v>536</v>
      </c>
      <c r="BD81">
        <v>536</v>
      </c>
      <c r="BE81">
        <v>536</v>
      </c>
      <c r="BF81">
        <v>536</v>
      </c>
      <c r="BG81">
        <v>536</v>
      </c>
      <c r="BH81">
        <v>536</v>
      </c>
      <c r="BI81">
        <v>536</v>
      </c>
      <c r="BJ81">
        <v>536</v>
      </c>
      <c r="BK81">
        <v>536</v>
      </c>
      <c r="BL81">
        <v>536</v>
      </c>
      <c r="BM81">
        <v>536</v>
      </c>
    </row>
    <row r="82" spans="1:65" x14ac:dyDescent="0.2">
      <c r="A82" t="s">
        <v>292</v>
      </c>
      <c r="B82" t="s">
        <v>1069</v>
      </c>
      <c r="C82" t="s">
        <v>971</v>
      </c>
      <c r="D82" t="s">
        <v>972</v>
      </c>
      <c r="F82">
        <v>2592</v>
      </c>
      <c r="G82">
        <v>2592</v>
      </c>
      <c r="H82">
        <v>2592</v>
      </c>
      <c r="I82">
        <v>2592</v>
      </c>
      <c r="J82">
        <v>2592</v>
      </c>
      <c r="K82">
        <v>2592</v>
      </c>
      <c r="L82">
        <v>2592</v>
      </c>
      <c r="M82">
        <v>2592</v>
      </c>
      <c r="N82">
        <v>2592</v>
      </c>
      <c r="O82">
        <v>2592</v>
      </c>
      <c r="P82">
        <v>2592</v>
      </c>
      <c r="Q82">
        <v>2592</v>
      </c>
      <c r="R82">
        <v>2592</v>
      </c>
      <c r="S82">
        <v>2592</v>
      </c>
      <c r="T82">
        <v>2592</v>
      </c>
      <c r="U82">
        <v>2592</v>
      </c>
      <c r="V82">
        <v>2592</v>
      </c>
      <c r="W82">
        <v>2592</v>
      </c>
      <c r="X82">
        <v>2592</v>
      </c>
      <c r="Y82">
        <v>2592</v>
      </c>
      <c r="Z82">
        <v>2592</v>
      </c>
      <c r="AA82">
        <v>2592</v>
      </c>
      <c r="AB82">
        <v>2592</v>
      </c>
      <c r="AC82">
        <v>2592</v>
      </c>
      <c r="AD82">
        <v>2592</v>
      </c>
      <c r="AE82">
        <v>2592</v>
      </c>
      <c r="AF82">
        <v>2592</v>
      </c>
      <c r="AG82">
        <v>2592</v>
      </c>
      <c r="AH82">
        <v>2592</v>
      </c>
      <c r="AI82">
        <v>2592</v>
      </c>
      <c r="AJ82">
        <v>2592</v>
      </c>
      <c r="AK82">
        <v>2592</v>
      </c>
      <c r="AL82">
        <v>2592</v>
      </c>
      <c r="AM82">
        <v>2592</v>
      </c>
      <c r="AN82">
        <v>2592</v>
      </c>
      <c r="AO82">
        <v>2592</v>
      </c>
      <c r="AP82">
        <v>2592</v>
      </c>
      <c r="AQ82">
        <v>2592</v>
      </c>
      <c r="AR82">
        <v>2592</v>
      </c>
      <c r="AS82">
        <v>2592</v>
      </c>
      <c r="AT82">
        <v>2592</v>
      </c>
      <c r="AU82">
        <v>2592</v>
      </c>
      <c r="AV82">
        <v>2592</v>
      </c>
      <c r="AW82">
        <v>2592</v>
      </c>
      <c r="AX82">
        <v>2592</v>
      </c>
      <c r="AY82">
        <v>2592</v>
      </c>
      <c r="AZ82">
        <v>2592</v>
      </c>
      <c r="BA82">
        <v>2592</v>
      </c>
      <c r="BB82">
        <v>2592</v>
      </c>
      <c r="BC82">
        <v>2592</v>
      </c>
      <c r="BD82">
        <v>2592</v>
      </c>
      <c r="BE82">
        <v>2592</v>
      </c>
      <c r="BF82">
        <v>2592</v>
      </c>
      <c r="BG82">
        <v>2592</v>
      </c>
      <c r="BH82">
        <v>2592</v>
      </c>
      <c r="BI82">
        <v>2592</v>
      </c>
      <c r="BJ82">
        <v>2592</v>
      </c>
      <c r="BK82">
        <v>2592</v>
      </c>
      <c r="BL82">
        <v>2592</v>
      </c>
      <c r="BM82">
        <v>2592</v>
      </c>
    </row>
    <row r="83" spans="1:65" x14ac:dyDescent="0.2">
      <c r="A83" t="s">
        <v>301</v>
      </c>
      <c r="B83" t="s">
        <v>1070</v>
      </c>
      <c r="C83" t="s">
        <v>971</v>
      </c>
      <c r="D83" t="s">
        <v>972</v>
      </c>
      <c r="F83">
        <v>867</v>
      </c>
      <c r="G83">
        <v>867</v>
      </c>
      <c r="H83">
        <v>867</v>
      </c>
      <c r="I83">
        <v>867</v>
      </c>
      <c r="J83">
        <v>867</v>
      </c>
      <c r="K83">
        <v>867</v>
      </c>
      <c r="L83">
        <v>867</v>
      </c>
      <c r="M83">
        <v>867</v>
      </c>
      <c r="N83">
        <v>867</v>
      </c>
      <c r="O83">
        <v>867</v>
      </c>
      <c r="P83">
        <v>867</v>
      </c>
      <c r="Q83">
        <v>867</v>
      </c>
      <c r="R83">
        <v>867</v>
      </c>
      <c r="S83">
        <v>867</v>
      </c>
      <c r="T83">
        <v>867</v>
      </c>
      <c r="U83">
        <v>867</v>
      </c>
      <c r="V83">
        <v>867</v>
      </c>
      <c r="W83">
        <v>867</v>
      </c>
      <c r="X83">
        <v>867</v>
      </c>
      <c r="Y83">
        <v>867</v>
      </c>
      <c r="Z83">
        <v>867</v>
      </c>
      <c r="AA83">
        <v>867</v>
      </c>
      <c r="AB83">
        <v>867</v>
      </c>
      <c r="AC83">
        <v>867</v>
      </c>
      <c r="AD83">
        <v>867</v>
      </c>
      <c r="AE83">
        <v>867</v>
      </c>
      <c r="AF83">
        <v>867</v>
      </c>
      <c r="AG83">
        <v>867</v>
      </c>
      <c r="AH83">
        <v>867</v>
      </c>
      <c r="AI83">
        <v>867</v>
      </c>
      <c r="AJ83">
        <v>867</v>
      </c>
      <c r="AK83">
        <v>867</v>
      </c>
      <c r="AL83">
        <v>867</v>
      </c>
      <c r="AM83">
        <v>867</v>
      </c>
      <c r="AN83">
        <v>867</v>
      </c>
      <c r="AO83">
        <v>867</v>
      </c>
      <c r="AP83">
        <v>867</v>
      </c>
      <c r="AQ83">
        <v>867</v>
      </c>
      <c r="AR83">
        <v>867</v>
      </c>
      <c r="AS83">
        <v>867</v>
      </c>
      <c r="AT83">
        <v>867</v>
      </c>
      <c r="AU83">
        <v>867</v>
      </c>
      <c r="AV83">
        <v>867</v>
      </c>
      <c r="AW83">
        <v>867</v>
      </c>
      <c r="AX83">
        <v>867</v>
      </c>
      <c r="AY83">
        <v>867</v>
      </c>
      <c r="AZ83">
        <v>867</v>
      </c>
      <c r="BA83">
        <v>867</v>
      </c>
      <c r="BB83">
        <v>867</v>
      </c>
      <c r="BC83">
        <v>867</v>
      </c>
      <c r="BD83">
        <v>867</v>
      </c>
      <c r="BE83">
        <v>867</v>
      </c>
      <c r="BF83">
        <v>867</v>
      </c>
      <c r="BG83">
        <v>867</v>
      </c>
      <c r="BH83">
        <v>867</v>
      </c>
      <c r="BI83">
        <v>867</v>
      </c>
      <c r="BJ83">
        <v>867</v>
      </c>
      <c r="BK83">
        <v>867</v>
      </c>
      <c r="BL83">
        <v>867</v>
      </c>
      <c r="BM83">
        <v>867</v>
      </c>
    </row>
    <row r="84" spans="1:65" x14ac:dyDescent="0.2">
      <c r="A84" t="s">
        <v>1071</v>
      </c>
      <c r="B84" t="s">
        <v>1072</v>
      </c>
      <c r="C84" t="s">
        <v>971</v>
      </c>
      <c r="D84" t="s">
        <v>972</v>
      </c>
    </row>
    <row r="85" spans="1:65" x14ac:dyDescent="0.2">
      <c r="A85" t="s">
        <v>1073</v>
      </c>
      <c r="B85" t="s">
        <v>1074</v>
      </c>
      <c r="C85" t="s">
        <v>971</v>
      </c>
      <c r="D85" t="s">
        <v>972</v>
      </c>
    </row>
    <row r="86" spans="1:65" x14ac:dyDescent="0.2">
      <c r="A86" t="s">
        <v>304</v>
      </c>
      <c r="B86" t="s">
        <v>1075</v>
      </c>
      <c r="C86" t="s">
        <v>971</v>
      </c>
      <c r="D86" t="s">
        <v>972</v>
      </c>
      <c r="F86">
        <v>1831</v>
      </c>
      <c r="G86">
        <v>1831</v>
      </c>
      <c r="H86">
        <v>1831</v>
      </c>
      <c r="I86">
        <v>1831</v>
      </c>
      <c r="J86">
        <v>1831</v>
      </c>
      <c r="K86">
        <v>1831</v>
      </c>
      <c r="L86">
        <v>1831</v>
      </c>
      <c r="M86">
        <v>1831</v>
      </c>
      <c r="N86">
        <v>1831</v>
      </c>
      <c r="O86">
        <v>1831</v>
      </c>
      <c r="P86">
        <v>1831</v>
      </c>
      <c r="Q86">
        <v>1831</v>
      </c>
      <c r="R86">
        <v>1831</v>
      </c>
      <c r="S86">
        <v>1831</v>
      </c>
      <c r="T86">
        <v>1831</v>
      </c>
      <c r="U86">
        <v>1831</v>
      </c>
      <c r="V86">
        <v>1831</v>
      </c>
      <c r="W86">
        <v>1831</v>
      </c>
      <c r="X86">
        <v>1831</v>
      </c>
      <c r="Y86">
        <v>1831</v>
      </c>
      <c r="Z86">
        <v>1831</v>
      </c>
      <c r="AA86">
        <v>1831</v>
      </c>
      <c r="AB86">
        <v>1831</v>
      </c>
      <c r="AC86">
        <v>1831</v>
      </c>
      <c r="AD86">
        <v>1831</v>
      </c>
      <c r="AE86">
        <v>1831</v>
      </c>
      <c r="AF86">
        <v>1831</v>
      </c>
      <c r="AG86">
        <v>1831</v>
      </c>
      <c r="AH86">
        <v>1831</v>
      </c>
      <c r="AI86">
        <v>1831</v>
      </c>
      <c r="AJ86">
        <v>1831</v>
      </c>
      <c r="AK86">
        <v>1831</v>
      </c>
      <c r="AL86">
        <v>1831</v>
      </c>
      <c r="AM86">
        <v>1831</v>
      </c>
      <c r="AN86">
        <v>1831</v>
      </c>
      <c r="AO86">
        <v>1831</v>
      </c>
      <c r="AP86">
        <v>1831</v>
      </c>
      <c r="AQ86">
        <v>1831</v>
      </c>
      <c r="AR86">
        <v>1831</v>
      </c>
      <c r="AS86">
        <v>1831</v>
      </c>
      <c r="AT86">
        <v>1831</v>
      </c>
      <c r="AU86">
        <v>1831</v>
      </c>
      <c r="AV86">
        <v>1831</v>
      </c>
      <c r="AW86">
        <v>1831</v>
      </c>
      <c r="AX86">
        <v>1831</v>
      </c>
      <c r="AY86">
        <v>1831</v>
      </c>
      <c r="AZ86">
        <v>1831</v>
      </c>
      <c r="BA86">
        <v>1831</v>
      </c>
      <c r="BB86">
        <v>1831</v>
      </c>
      <c r="BC86">
        <v>1831</v>
      </c>
      <c r="BD86">
        <v>1831</v>
      </c>
      <c r="BE86">
        <v>1831</v>
      </c>
      <c r="BF86">
        <v>1831</v>
      </c>
      <c r="BG86">
        <v>1831</v>
      </c>
      <c r="BH86">
        <v>1831</v>
      </c>
      <c r="BI86">
        <v>1831</v>
      </c>
      <c r="BJ86">
        <v>1831</v>
      </c>
      <c r="BK86">
        <v>1831</v>
      </c>
      <c r="BL86">
        <v>1831</v>
      </c>
      <c r="BM86">
        <v>1831</v>
      </c>
    </row>
    <row r="87" spans="1:65" x14ac:dyDescent="0.2">
      <c r="A87" t="s">
        <v>822</v>
      </c>
      <c r="B87" t="s">
        <v>1076</v>
      </c>
      <c r="C87" t="s">
        <v>971</v>
      </c>
      <c r="D87" t="s">
        <v>972</v>
      </c>
      <c r="F87">
        <v>1220</v>
      </c>
      <c r="G87">
        <v>1220</v>
      </c>
      <c r="H87">
        <v>1220</v>
      </c>
      <c r="I87">
        <v>1220</v>
      </c>
      <c r="J87">
        <v>1220</v>
      </c>
      <c r="K87">
        <v>1220</v>
      </c>
      <c r="L87">
        <v>1220</v>
      </c>
      <c r="M87">
        <v>1220</v>
      </c>
      <c r="N87">
        <v>1220</v>
      </c>
      <c r="O87">
        <v>1220</v>
      </c>
      <c r="P87">
        <v>1220</v>
      </c>
      <c r="Q87">
        <v>1220</v>
      </c>
      <c r="R87">
        <v>1220</v>
      </c>
      <c r="S87">
        <v>1220</v>
      </c>
      <c r="T87">
        <v>1220</v>
      </c>
      <c r="U87">
        <v>1220</v>
      </c>
      <c r="V87">
        <v>1220</v>
      </c>
      <c r="W87">
        <v>1220</v>
      </c>
      <c r="X87">
        <v>1220</v>
      </c>
      <c r="Y87">
        <v>1220</v>
      </c>
      <c r="Z87">
        <v>1220</v>
      </c>
      <c r="AA87">
        <v>1220</v>
      </c>
      <c r="AB87">
        <v>1220</v>
      </c>
      <c r="AC87">
        <v>1220</v>
      </c>
      <c r="AD87">
        <v>1220</v>
      </c>
      <c r="AE87">
        <v>1220</v>
      </c>
      <c r="AF87">
        <v>1220</v>
      </c>
      <c r="AG87">
        <v>1220</v>
      </c>
      <c r="AH87">
        <v>1220</v>
      </c>
      <c r="AI87">
        <v>1220</v>
      </c>
      <c r="AJ87">
        <v>1220</v>
      </c>
      <c r="AK87">
        <v>1220</v>
      </c>
      <c r="AL87">
        <v>1220</v>
      </c>
      <c r="AM87">
        <v>1220</v>
      </c>
      <c r="AN87">
        <v>1220</v>
      </c>
      <c r="AO87">
        <v>1220</v>
      </c>
      <c r="AP87">
        <v>1220</v>
      </c>
      <c r="AQ87">
        <v>1220</v>
      </c>
      <c r="AR87">
        <v>1220</v>
      </c>
      <c r="AS87">
        <v>1220</v>
      </c>
      <c r="AT87">
        <v>1220</v>
      </c>
      <c r="AU87">
        <v>1220</v>
      </c>
      <c r="AV87">
        <v>1220</v>
      </c>
      <c r="AW87">
        <v>1220</v>
      </c>
      <c r="AX87">
        <v>1220</v>
      </c>
      <c r="AY87">
        <v>1220</v>
      </c>
      <c r="AZ87">
        <v>1220</v>
      </c>
      <c r="BA87">
        <v>1220</v>
      </c>
      <c r="BB87">
        <v>1220</v>
      </c>
      <c r="BC87">
        <v>1220</v>
      </c>
      <c r="BD87">
        <v>1220</v>
      </c>
      <c r="BE87">
        <v>1220</v>
      </c>
      <c r="BF87">
        <v>1220</v>
      </c>
      <c r="BG87">
        <v>1220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</row>
    <row r="88" spans="1:65" x14ac:dyDescent="0.2">
      <c r="A88" t="s">
        <v>312</v>
      </c>
      <c r="B88" t="s">
        <v>1077</v>
      </c>
      <c r="C88" t="s">
        <v>971</v>
      </c>
      <c r="D88" t="s">
        <v>972</v>
      </c>
      <c r="AK88">
        <v>1026</v>
      </c>
      <c r="AL88">
        <v>1026</v>
      </c>
      <c r="AM88">
        <v>1026</v>
      </c>
      <c r="AN88">
        <v>1026</v>
      </c>
      <c r="AO88">
        <v>1026</v>
      </c>
      <c r="AP88">
        <v>1026</v>
      </c>
      <c r="AQ88">
        <v>1026</v>
      </c>
      <c r="AR88">
        <v>1026</v>
      </c>
      <c r="AS88">
        <v>1026</v>
      </c>
      <c r="AT88">
        <v>1026</v>
      </c>
      <c r="AU88">
        <v>1026</v>
      </c>
      <c r="AV88">
        <v>1026</v>
      </c>
      <c r="AW88">
        <v>1026</v>
      </c>
      <c r="AX88">
        <v>1026</v>
      </c>
      <c r="AY88">
        <v>1026</v>
      </c>
      <c r="AZ88">
        <v>1026</v>
      </c>
      <c r="BA88">
        <v>1026</v>
      </c>
      <c r="BB88">
        <v>1026</v>
      </c>
      <c r="BC88">
        <v>1026</v>
      </c>
      <c r="BD88">
        <v>1026</v>
      </c>
      <c r="BE88">
        <v>1026</v>
      </c>
      <c r="BF88">
        <v>1026</v>
      </c>
      <c r="BG88">
        <v>1026</v>
      </c>
      <c r="BH88">
        <v>1026</v>
      </c>
      <c r="BI88">
        <v>1026</v>
      </c>
      <c r="BJ88">
        <v>1026</v>
      </c>
      <c r="BK88">
        <v>1026</v>
      </c>
      <c r="BL88">
        <v>1026</v>
      </c>
      <c r="BM88">
        <v>1026</v>
      </c>
    </row>
    <row r="89" spans="1:65" x14ac:dyDescent="0.2">
      <c r="A89" t="s">
        <v>320</v>
      </c>
      <c r="B89" t="s">
        <v>1078</v>
      </c>
      <c r="C89" t="s">
        <v>971</v>
      </c>
      <c r="D89" t="s">
        <v>972</v>
      </c>
      <c r="F89">
        <v>1187</v>
      </c>
      <c r="G89">
        <v>1187</v>
      </c>
      <c r="H89">
        <v>1187</v>
      </c>
      <c r="I89">
        <v>1187</v>
      </c>
      <c r="J89">
        <v>1187</v>
      </c>
      <c r="K89">
        <v>1187</v>
      </c>
      <c r="L89">
        <v>1187</v>
      </c>
      <c r="M89">
        <v>1187</v>
      </c>
      <c r="N89">
        <v>1187</v>
      </c>
      <c r="O89">
        <v>1187</v>
      </c>
      <c r="P89">
        <v>1187</v>
      </c>
      <c r="Q89">
        <v>1187</v>
      </c>
      <c r="R89">
        <v>1187</v>
      </c>
      <c r="S89">
        <v>1187</v>
      </c>
      <c r="T89">
        <v>1187</v>
      </c>
      <c r="U89">
        <v>1187</v>
      </c>
      <c r="V89">
        <v>1187</v>
      </c>
      <c r="W89">
        <v>1187</v>
      </c>
      <c r="X89">
        <v>1187</v>
      </c>
      <c r="Y89">
        <v>1187</v>
      </c>
      <c r="Z89">
        <v>1187</v>
      </c>
      <c r="AA89">
        <v>1187</v>
      </c>
      <c r="AB89">
        <v>1187</v>
      </c>
      <c r="AC89">
        <v>1187</v>
      </c>
      <c r="AD89">
        <v>1187</v>
      </c>
      <c r="AE89">
        <v>1187</v>
      </c>
      <c r="AF89">
        <v>1187</v>
      </c>
      <c r="AG89">
        <v>1187</v>
      </c>
      <c r="AH89">
        <v>1187</v>
      </c>
      <c r="AI89">
        <v>1187</v>
      </c>
      <c r="AJ89">
        <v>1187</v>
      </c>
      <c r="AK89">
        <v>1187</v>
      </c>
      <c r="AL89">
        <v>1187</v>
      </c>
      <c r="AM89">
        <v>1187</v>
      </c>
      <c r="AN89">
        <v>1187</v>
      </c>
      <c r="AO89">
        <v>1187</v>
      </c>
      <c r="AP89">
        <v>1187</v>
      </c>
      <c r="AQ89">
        <v>1187</v>
      </c>
      <c r="AR89">
        <v>1187</v>
      </c>
      <c r="AS89">
        <v>1187</v>
      </c>
      <c r="AT89">
        <v>1187</v>
      </c>
      <c r="AU89">
        <v>1187</v>
      </c>
      <c r="AV89">
        <v>1187</v>
      </c>
      <c r="AW89">
        <v>1187</v>
      </c>
      <c r="AX89">
        <v>1187</v>
      </c>
      <c r="AY89">
        <v>1187</v>
      </c>
      <c r="AZ89">
        <v>1187</v>
      </c>
      <c r="BA89">
        <v>1187</v>
      </c>
      <c r="BB89">
        <v>1187</v>
      </c>
      <c r="BC89">
        <v>1187</v>
      </c>
      <c r="BD89">
        <v>1187</v>
      </c>
      <c r="BE89">
        <v>1187</v>
      </c>
      <c r="BF89">
        <v>1187</v>
      </c>
      <c r="BG89">
        <v>1187</v>
      </c>
      <c r="BH89">
        <v>1187</v>
      </c>
      <c r="BI89">
        <v>1187</v>
      </c>
      <c r="BJ89">
        <v>1187</v>
      </c>
      <c r="BK89">
        <v>1187</v>
      </c>
      <c r="BL89">
        <v>1187</v>
      </c>
      <c r="BM89">
        <v>1187</v>
      </c>
    </row>
    <row r="90" spans="1:65" x14ac:dyDescent="0.2">
      <c r="A90" t="s">
        <v>1079</v>
      </c>
      <c r="B90" t="s">
        <v>1080</v>
      </c>
      <c r="C90" t="s">
        <v>971</v>
      </c>
      <c r="D90" t="s">
        <v>972</v>
      </c>
    </row>
    <row r="91" spans="1:65" x14ac:dyDescent="0.2">
      <c r="A91" t="s">
        <v>335</v>
      </c>
      <c r="B91" t="s">
        <v>1081</v>
      </c>
      <c r="C91" t="s">
        <v>971</v>
      </c>
      <c r="D91" t="s">
        <v>972</v>
      </c>
      <c r="F91">
        <v>1651</v>
      </c>
      <c r="G91">
        <v>1651</v>
      </c>
      <c r="H91">
        <v>1651</v>
      </c>
      <c r="I91">
        <v>1651</v>
      </c>
      <c r="J91">
        <v>1651</v>
      </c>
      <c r="K91">
        <v>1651</v>
      </c>
      <c r="L91">
        <v>1651</v>
      </c>
      <c r="M91">
        <v>1651</v>
      </c>
      <c r="N91">
        <v>1651</v>
      </c>
      <c r="O91">
        <v>1651</v>
      </c>
      <c r="P91">
        <v>1651</v>
      </c>
      <c r="Q91">
        <v>1651</v>
      </c>
      <c r="R91">
        <v>1651</v>
      </c>
      <c r="S91">
        <v>1651</v>
      </c>
      <c r="T91">
        <v>1651</v>
      </c>
      <c r="U91">
        <v>1651</v>
      </c>
      <c r="V91">
        <v>1651</v>
      </c>
      <c r="W91">
        <v>1651</v>
      </c>
      <c r="X91">
        <v>1651</v>
      </c>
      <c r="Y91">
        <v>1651</v>
      </c>
      <c r="Z91">
        <v>1651</v>
      </c>
      <c r="AA91">
        <v>1651</v>
      </c>
      <c r="AB91">
        <v>1651</v>
      </c>
      <c r="AC91">
        <v>1651</v>
      </c>
      <c r="AD91">
        <v>1651</v>
      </c>
      <c r="AE91">
        <v>1651</v>
      </c>
      <c r="AF91">
        <v>1651</v>
      </c>
      <c r="AG91">
        <v>1651</v>
      </c>
      <c r="AH91">
        <v>1651</v>
      </c>
      <c r="AI91">
        <v>1651</v>
      </c>
      <c r="AJ91">
        <v>1651</v>
      </c>
      <c r="AK91">
        <v>1651</v>
      </c>
      <c r="AL91">
        <v>1651</v>
      </c>
      <c r="AM91">
        <v>1651</v>
      </c>
      <c r="AN91">
        <v>1651</v>
      </c>
      <c r="AO91">
        <v>1651</v>
      </c>
      <c r="AP91">
        <v>1651</v>
      </c>
      <c r="AQ91">
        <v>1651</v>
      </c>
      <c r="AR91">
        <v>1651</v>
      </c>
      <c r="AS91">
        <v>1651</v>
      </c>
      <c r="AT91">
        <v>1651</v>
      </c>
      <c r="AU91">
        <v>1651</v>
      </c>
      <c r="AV91">
        <v>1651</v>
      </c>
      <c r="AW91">
        <v>1651</v>
      </c>
      <c r="AX91">
        <v>1651</v>
      </c>
      <c r="AY91">
        <v>1651</v>
      </c>
      <c r="AZ91">
        <v>1651</v>
      </c>
      <c r="BA91">
        <v>1651</v>
      </c>
      <c r="BB91">
        <v>1651</v>
      </c>
      <c r="BC91">
        <v>1651</v>
      </c>
      <c r="BD91">
        <v>1651</v>
      </c>
      <c r="BE91">
        <v>1651</v>
      </c>
      <c r="BF91">
        <v>1651</v>
      </c>
      <c r="BG91">
        <v>1651</v>
      </c>
      <c r="BH91">
        <v>1651</v>
      </c>
      <c r="BI91">
        <v>1651</v>
      </c>
      <c r="BJ91">
        <v>1651</v>
      </c>
      <c r="BK91">
        <v>1651</v>
      </c>
      <c r="BL91">
        <v>1651</v>
      </c>
      <c r="BM91">
        <v>1651</v>
      </c>
    </row>
    <row r="92" spans="1:65" x14ac:dyDescent="0.2">
      <c r="A92" t="s">
        <v>1082</v>
      </c>
      <c r="B92" t="s">
        <v>1083</v>
      </c>
      <c r="C92" t="s">
        <v>971</v>
      </c>
      <c r="D92" t="s">
        <v>972</v>
      </c>
      <c r="F92">
        <v>836</v>
      </c>
      <c r="G92">
        <v>836</v>
      </c>
      <c r="H92">
        <v>836</v>
      </c>
      <c r="I92">
        <v>836</v>
      </c>
      <c r="J92">
        <v>836</v>
      </c>
      <c r="K92">
        <v>836</v>
      </c>
      <c r="L92">
        <v>836</v>
      </c>
      <c r="M92">
        <v>836</v>
      </c>
      <c r="N92">
        <v>836</v>
      </c>
      <c r="O92">
        <v>836</v>
      </c>
      <c r="P92">
        <v>836</v>
      </c>
      <c r="Q92">
        <v>836</v>
      </c>
      <c r="R92">
        <v>836</v>
      </c>
      <c r="S92">
        <v>836</v>
      </c>
      <c r="T92">
        <v>836</v>
      </c>
      <c r="U92">
        <v>836</v>
      </c>
      <c r="V92">
        <v>836</v>
      </c>
      <c r="W92">
        <v>836</v>
      </c>
      <c r="X92">
        <v>836</v>
      </c>
      <c r="Y92">
        <v>836</v>
      </c>
      <c r="Z92">
        <v>836</v>
      </c>
      <c r="AA92">
        <v>836</v>
      </c>
      <c r="AB92">
        <v>836</v>
      </c>
      <c r="AC92">
        <v>836</v>
      </c>
      <c r="AD92">
        <v>836</v>
      </c>
      <c r="AE92">
        <v>836</v>
      </c>
      <c r="AF92">
        <v>836</v>
      </c>
      <c r="AG92">
        <v>836</v>
      </c>
      <c r="AH92">
        <v>836</v>
      </c>
      <c r="AI92">
        <v>836</v>
      </c>
      <c r="AJ92">
        <v>836</v>
      </c>
      <c r="AK92">
        <v>836</v>
      </c>
      <c r="AL92">
        <v>836</v>
      </c>
      <c r="AM92">
        <v>836</v>
      </c>
      <c r="AN92">
        <v>836</v>
      </c>
      <c r="AO92">
        <v>836</v>
      </c>
      <c r="AP92">
        <v>836</v>
      </c>
      <c r="AQ92">
        <v>836</v>
      </c>
      <c r="AR92">
        <v>836</v>
      </c>
      <c r="AS92">
        <v>836</v>
      </c>
      <c r="AT92">
        <v>836</v>
      </c>
      <c r="AU92">
        <v>836</v>
      </c>
      <c r="AV92">
        <v>836</v>
      </c>
      <c r="AW92">
        <v>836</v>
      </c>
      <c r="AX92">
        <v>836</v>
      </c>
      <c r="AY92">
        <v>836</v>
      </c>
      <c r="AZ92">
        <v>836</v>
      </c>
      <c r="BA92">
        <v>836</v>
      </c>
      <c r="BB92">
        <v>836</v>
      </c>
      <c r="BC92">
        <v>836</v>
      </c>
      <c r="BD92">
        <v>836</v>
      </c>
      <c r="BE92">
        <v>836</v>
      </c>
      <c r="BF92">
        <v>836</v>
      </c>
      <c r="BG92">
        <v>836</v>
      </c>
      <c r="BH92">
        <v>836</v>
      </c>
      <c r="BI92">
        <v>836</v>
      </c>
      <c r="BJ92">
        <v>836</v>
      </c>
      <c r="BK92">
        <v>836</v>
      </c>
      <c r="BL92">
        <v>836</v>
      </c>
      <c r="BM92">
        <v>836</v>
      </c>
    </row>
    <row r="93" spans="1:65" x14ac:dyDescent="0.2">
      <c r="A93" t="s">
        <v>340</v>
      </c>
      <c r="B93" t="s">
        <v>1084</v>
      </c>
      <c r="C93" t="s">
        <v>971</v>
      </c>
      <c r="D93" t="s">
        <v>972</v>
      </c>
      <c r="F93">
        <v>1577</v>
      </c>
      <c r="G93">
        <v>1577</v>
      </c>
      <c r="H93">
        <v>1577</v>
      </c>
      <c r="I93">
        <v>1577</v>
      </c>
      <c r="J93">
        <v>1577</v>
      </c>
      <c r="K93">
        <v>1577</v>
      </c>
      <c r="L93">
        <v>1577</v>
      </c>
      <c r="M93">
        <v>1577</v>
      </c>
      <c r="N93">
        <v>1577</v>
      </c>
      <c r="O93">
        <v>1577</v>
      </c>
      <c r="P93">
        <v>1577</v>
      </c>
      <c r="Q93">
        <v>1577</v>
      </c>
      <c r="R93">
        <v>1577</v>
      </c>
      <c r="S93">
        <v>1577</v>
      </c>
      <c r="T93">
        <v>1577</v>
      </c>
      <c r="U93">
        <v>1577</v>
      </c>
      <c r="V93">
        <v>1577</v>
      </c>
      <c r="W93">
        <v>1577</v>
      </c>
      <c r="X93">
        <v>1577</v>
      </c>
      <c r="Y93">
        <v>1577</v>
      </c>
      <c r="Z93">
        <v>1577</v>
      </c>
      <c r="AA93">
        <v>1577</v>
      </c>
      <c r="AB93">
        <v>1577</v>
      </c>
      <c r="AC93">
        <v>1577</v>
      </c>
      <c r="AD93">
        <v>1577</v>
      </c>
      <c r="AE93">
        <v>1577</v>
      </c>
      <c r="AF93">
        <v>1577</v>
      </c>
      <c r="AG93">
        <v>1577</v>
      </c>
      <c r="AH93">
        <v>1577</v>
      </c>
      <c r="AI93">
        <v>1577</v>
      </c>
      <c r="AJ93">
        <v>1577</v>
      </c>
      <c r="AK93">
        <v>1577</v>
      </c>
      <c r="AL93">
        <v>1577</v>
      </c>
      <c r="AM93">
        <v>1577</v>
      </c>
      <c r="AN93">
        <v>1577</v>
      </c>
      <c r="AO93">
        <v>1577</v>
      </c>
      <c r="AP93">
        <v>1577</v>
      </c>
      <c r="AQ93">
        <v>1577</v>
      </c>
      <c r="AR93">
        <v>1577</v>
      </c>
      <c r="AS93">
        <v>1577</v>
      </c>
      <c r="AT93">
        <v>1577</v>
      </c>
      <c r="AU93">
        <v>1577</v>
      </c>
      <c r="AV93">
        <v>1577</v>
      </c>
      <c r="AW93">
        <v>1577</v>
      </c>
      <c r="AX93">
        <v>1577</v>
      </c>
      <c r="AY93">
        <v>1577</v>
      </c>
      <c r="AZ93">
        <v>1577</v>
      </c>
      <c r="BA93">
        <v>1577</v>
      </c>
      <c r="BB93">
        <v>1577</v>
      </c>
      <c r="BC93">
        <v>1577</v>
      </c>
      <c r="BD93">
        <v>1577</v>
      </c>
      <c r="BE93">
        <v>1577</v>
      </c>
      <c r="BF93">
        <v>1577</v>
      </c>
      <c r="BG93">
        <v>1577</v>
      </c>
      <c r="BH93">
        <v>1577</v>
      </c>
      <c r="BI93">
        <v>1577</v>
      </c>
      <c r="BJ93">
        <v>1577</v>
      </c>
      <c r="BK93">
        <v>1577</v>
      </c>
      <c r="BL93">
        <v>1577</v>
      </c>
      <c r="BM93">
        <v>1577</v>
      </c>
    </row>
    <row r="94" spans="1:65" x14ac:dyDescent="0.2">
      <c r="A94" t="s">
        <v>273</v>
      </c>
      <c r="B94" t="s">
        <v>1085</v>
      </c>
      <c r="C94" t="s">
        <v>971</v>
      </c>
      <c r="D94" t="s">
        <v>972</v>
      </c>
      <c r="F94">
        <v>2156</v>
      </c>
      <c r="G94">
        <v>2156</v>
      </c>
      <c r="H94">
        <v>2156</v>
      </c>
      <c r="I94">
        <v>2156</v>
      </c>
      <c r="J94">
        <v>2156</v>
      </c>
      <c r="K94">
        <v>2156</v>
      </c>
      <c r="L94">
        <v>2156</v>
      </c>
      <c r="M94">
        <v>2156</v>
      </c>
      <c r="N94">
        <v>2156</v>
      </c>
      <c r="O94">
        <v>2156</v>
      </c>
      <c r="P94">
        <v>2156</v>
      </c>
      <c r="Q94">
        <v>2156</v>
      </c>
      <c r="R94">
        <v>2156</v>
      </c>
      <c r="S94">
        <v>2156</v>
      </c>
      <c r="T94">
        <v>2156</v>
      </c>
      <c r="U94">
        <v>2156</v>
      </c>
      <c r="V94">
        <v>2156</v>
      </c>
      <c r="W94">
        <v>2156</v>
      </c>
      <c r="X94">
        <v>2156</v>
      </c>
      <c r="Y94">
        <v>2156</v>
      </c>
      <c r="Z94">
        <v>2156</v>
      </c>
      <c r="AA94">
        <v>2156</v>
      </c>
      <c r="AB94">
        <v>2156</v>
      </c>
      <c r="AC94">
        <v>2156</v>
      </c>
      <c r="AD94">
        <v>2156</v>
      </c>
      <c r="AE94">
        <v>2156</v>
      </c>
      <c r="AF94">
        <v>2156</v>
      </c>
      <c r="AG94">
        <v>2156</v>
      </c>
      <c r="AH94">
        <v>2156</v>
      </c>
      <c r="AI94">
        <v>2156</v>
      </c>
      <c r="AJ94">
        <v>2156</v>
      </c>
      <c r="AK94">
        <v>2156</v>
      </c>
      <c r="AL94">
        <v>2156</v>
      </c>
      <c r="AM94">
        <v>2156</v>
      </c>
      <c r="AN94">
        <v>2156</v>
      </c>
      <c r="AO94">
        <v>2156</v>
      </c>
      <c r="AP94">
        <v>2156</v>
      </c>
      <c r="AQ94">
        <v>2156</v>
      </c>
      <c r="AR94">
        <v>2156</v>
      </c>
      <c r="AS94">
        <v>2156</v>
      </c>
      <c r="AT94">
        <v>2156</v>
      </c>
      <c r="AU94">
        <v>2156</v>
      </c>
      <c r="AV94">
        <v>2156</v>
      </c>
      <c r="AW94">
        <v>2156</v>
      </c>
      <c r="AX94">
        <v>2156</v>
      </c>
      <c r="AY94">
        <v>2156</v>
      </c>
      <c r="AZ94">
        <v>2156</v>
      </c>
      <c r="BA94">
        <v>2156</v>
      </c>
      <c r="BB94">
        <v>2156</v>
      </c>
      <c r="BC94">
        <v>2156</v>
      </c>
      <c r="BD94">
        <v>2156</v>
      </c>
      <c r="BE94">
        <v>2156</v>
      </c>
      <c r="BF94">
        <v>2156</v>
      </c>
      <c r="BG94">
        <v>2156</v>
      </c>
      <c r="BH94">
        <v>2156</v>
      </c>
      <c r="BI94">
        <v>2156</v>
      </c>
      <c r="BJ94">
        <v>2156</v>
      </c>
      <c r="BK94">
        <v>2156</v>
      </c>
      <c r="BL94">
        <v>2156</v>
      </c>
      <c r="BM94">
        <v>2156</v>
      </c>
    </row>
    <row r="95" spans="1:65" x14ac:dyDescent="0.2">
      <c r="A95" t="s">
        <v>324</v>
      </c>
      <c r="B95" t="s">
        <v>1086</v>
      </c>
      <c r="C95" t="s">
        <v>971</v>
      </c>
      <c r="D95" t="s">
        <v>972</v>
      </c>
      <c r="F95">
        <v>652</v>
      </c>
      <c r="G95">
        <v>652</v>
      </c>
      <c r="H95">
        <v>652</v>
      </c>
      <c r="I95">
        <v>652</v>
      </c>
      <c r="J95">
        <v>652</v>
      </c>
      <c r="K95">
        <v>652</v>
      </c>
      <c r="L95">
        <v>652</v>
      </c>
      <c r="M95">
        <v>652</v>
      </c>
      <c r="N95">
        <v>652</v>
      </c>
      <c r="O95">
        <v>652</v>
      </c>
      <c r="P95">
        <v>652</v>
      </c>
      <c r="Q95">
        <v>652</v>
      </c>
      <c r="R95">
        <v>652</v>
      </c>
      <c r="S95">
        <v>652</v>
      </c>
      <c r="T95">
        <v>652</v>
      </c>
      <c r="U95">
        <v>652</v>
      </c>
      <c r="V95">
        <v>652</v>
      </c>
      <c r="W95">
        <v>652</v>
      </c>
      <c r="X95">
        <v>652</v>
      </c>
      <c r="Y95">
        <v>652</v>
      </c>
      <c r="Z95">
        <v>652</v>
      </c>
      <c r="AA95">
        <v>652</v>
      </c>
      <c r="AB95">
        <v>652</v>
      </c>
      <c r="AC95">
        <v>652</v>
      </c>
      <c r="AD95">
        <v>652</v>
      </c>
      <c r="AE95">
        <v>652</v>
      </c>
      <c r="AF95">
        <v>652</v>
      </c>
      <c r="AG95">
        <v>652</v>
      </c>
      <c r="AH95">
        <v>652</v>
      </c>
      <c r="AI95">
        <v>652</v>
      </c>
      <c r="AJ95">
        <v>652</v>
      </c>
      <c r="AK95">
        <v>652</v>
      </c>
      <c r="AL95">
        <v>652</v>
      </c>
      <c r="AM95">
        <v>652</v>
      </c>
      <c r="AN95">
        <v>652</v>
      </c>
      <c r="AO95">
        <v>652</v>
      </c>
      <c r="AP95">
        <v>652</v>
      </c>
      <c r="AQ95">
        <v>652</v>
      </c>
      <c r="AR95">
        <v>652</v>
      </c>
      <c r="AS95">
        <v>652</v>
      </c>
      <c r="AT95">
        <v>652</v>
      </c>
      <c r="AU95">
        <v>652</v>
      </c>
      <c r="AV95">
        <v>652</v>
      </c>
      <c r="AW95">
        <v>652</v>
      </c>
      <c r="AX95">
        <v>652</v>
      </c>
      <c r="AY95">
        <v>652</v>
      </c>
      <c r="AZ95">
        <v>652</v>
      </c>
      <c r="BA95">
        <v>652</v>
      </c>
      <c r="BB95">
        <v>652</v>
      </c>
      <c r="BC95">
        <v>652</v>
      </c>
      <c r="BD95">
        <v>652</v>
      </c>
      <c r="BE95">
        <v>652</v>
      </c>
      <c r="BF95">
        <v>652</v>
      </c>
      <c r="BG95">
        <v>652</v>
      </c>
      <c r="BH95">
        <v>652</v>
      </c>
      <c r="BI95">
        <v>652</v>
      </c>
      <c r="BJ95">
        <v>652</v>
      </c>
      <c r="BK95">
        <v>652</v>
      </c>
      <c r="BL95">
        <v>652</v>
      </c>
      <c r="BM95">
        <v>652</v>
      </c>
    </row>
    <row r="96" spans="1:65" x14ac:dyDescent="0.2">
      <c r="A96" t="s">
        <v>328</v>
      </c>
      <c r="B96" t="s">
        <v>1087</v>
      </c>
      <c r="C96" t="s">
        <v>971</v>
      </c>
      <c r="D96" t="s">
        <v>972</v>
      </c>
      <c r="F96">
        <v>2350</v>
      </c>
      <c r="G96">
        <v>2350</v>
      </c>
      <c r="H96">
        <v>2350</v>
      </c>
      <c r="I96">
        <v>2350</v>
      </c>
      <c r="J96">
        <v>2350</v>
      </c>
      <c r="K96">
        <v>2350</v>
      </c>
      <c r="L96">
        <v>2350</v>
      </c>
      <c r="M96">
        <v>2350</v>
      </c>
      <c r="N96">
        <v>2350</v>
      </c>
      <c r="O96">
        <v>2350</v>
      </c>
      <c r="P96">
        <v>2350</v>
      </c>
      <c r="Q96">
        <v>2350</v>
      </c>
      <c r="R96">
        <v>2350</v>
      </c>
      <c r="S96">
        <v>2350</v>
      </c>
      <c r="T96">
        <v>2350</v>
      </c>
      <c r="U96">
        <v>2350</v>
      </c>
      <c r="V96">
        <v>2350</v>
      </c>
      <c r="W96">
        <v>2350</v>
      </c>
      <c r="X96">
        <v>2350</v>
      </c>
      <c r="Y96">
        <v>2350</v>
      </c>
      <c r="Z96">
        <v>2350</v>
      </c>
      <c r="AA96">
        <v>2350</v>
      </c>
      <c r="AB96">
        <v>2350</v>
      </c>
      <c r="AC96">
        <v>2350</v>
      </c>
      <c r="AD96">
        <v>2350</v>
      </c>
      <c r="AE96">
        <v>2350</v>
      </c>
      <c r="AF96">
        <v>2350</v>
      </c>
      <c r="AG96">
        <v>2350</v>
      </c>
      <c r="AH96">
        <v>2350</v>
      </c>
      <c r="AI96">
        <v>2350</v>
      </c>
      <c r="AJ96">
        <v>2350</v>
      </c>
      <c r="AK96">
        <v>2350</v>
      </c>
      <c r="AL96">
        <v>2350</v>
      </c>
      <c r="AM96">
        <v>2350</v>
      </c>
      <c r="AN96">
        <v>2350</v>
      </c>
      <c r="AO96">
        <v>2350</v>
      </c>
      <c r="AP96">
        <v>2350</v>
      </c>
      <c r="AQ96">
        <v>2350</v>
      </c>
      <c r="AR96">
        <v>2350</v>
      </c>
      <c r="AS96">
        <v>2350</v>
      </c>
      <c r="AT96">
        <v>2350</v>
      </c>
      <c r="AU96">
        <v>2350</v>
      </c>
      <c r="AV96">
        <v>2350</v>
      </c>
      <c r="AW96">
        <v>2350</v>
      </c>
      <c r="AX96">
        <v>2350</v>
      </c>
      <c r="AY96">
        <v>2350</v>
      </c>
      <c r="AZ96">
        <v>2350</v>
      </c>
      <c r="BA96">
        <v>2350</v>
      </c>
      <c r="BB96">
        <v>2350</v>
      </c>
      <c r="BC96">
        <v>2350</v>
      </c>
      <c r="BD96">
        <v>2350</v>
      </c>
      <c r="BE96">
        <v>2350</v>
      </c>
      <c r="BF96">
        <v>2350</v>
      </c>
      <c r="BG96">
        <v>2350</v>
      </c>
      <c r="BH96">
        <v>2350</v>
      </c>
      <c r="BI96">
        <v>2350</v>
      </c>
      <c r="BJ96">
        <v>2350</v>
      </c>
      <c r="BK96">
        <v>2350</v>
      </c>
      <c r="BL96">
        <v>2350</v>
      </c>
      <c r="BM96">
        <v>2350</v>
      </c>
    </row>
    <row r="97" spans="1:65" x14ac:dyDescent="0.2">
      <c r="A97" t="s">
        <v>888</v>
      </c>
      <c r="B97" t="s">
        <v>1088</v>
      </c>
      <c r="C97" t="s">
        <v>971</v>
      </c>
      <c r="D97" t="s">
        <v>972</v>
      </c>
    </row>
    <row r="98" spans="1:65" x14ac:dyDescent="0.2">
      <c r="A98" t="s">
        <v>331</v>
      </c>
      <c r="B98" t="s">
        <v>1089</v>
      </c>
      <c r="C98" t="s">
        <v>971</v>
      </c>
      <c r="D98" t="s">
        <v>972</v>
      </c>
      <c r="F98">
        <v>1996</v>
      </c>
      <c r="G98">
        <v>1996</v>
      </c>
      <c r="H98">
        <v>1996</v>
      </c>
      <c r="I98">
        <v>1996</v>
      </c>
      <c r="J98">
        <v>1996</v>
      </c>
      <c r="K98">
        <v>1996</v>
      </c>
      <c r="L98">
        <v>1996</v>
      </c>
      <c r="M98">
        <v>1996</v>
      </c>
      <c r="N98">
        <v>1996</v>
      </c>
      <c r="O98">
        <v>1996</v>
      </c>
      <c r="P98">
        <v>1996</v>
      </c>
      <c r="Q98">
        <v>1996</v>
      </c>
      <c r="R98">
        <v>1996</v>
      </c>
      <c r="S98">
        <v>1996</v>
      </c>
      <c r="T98">
        <v>1996</v>
      </c>
      <c r="U98">
        <v>1996</v>
      </c>
      <c r="V98">
        <v>1996</v>
      </c>
      <c r="W98">
        <v>1996</v>
      </c>
      <c r="X98">
        <v>1996</v>
      </c>
      <c r="Y98">
        <v>1996</v>
      </c>
      <c r="Z98">
        <v>1996</v>
      </c>
      <c r="AA98">
        <v>1996</v>
      </c>
      <c r="AB98">
        <v>1996</v>
      </c>
      <c r="AC98">
        <v>1996</v>
      </c>
      <c r="AD98">
        <v>1996</v>
      </c>
      <c r="AE98">
        <v>1996</v>
      </c>
      <c r="AF98">
        <v>1996</v>
      </c>
      <c r="AG98">
        <v>1996</v>
      </c>
      <c r="AH98">
        <v>1996</v>
      </c>
      <c r="AI98">
        <v>1996</v>
      </c>
      <c r="AJ98">
        <v>1996</v>
      </c>
      <c r="AK98">
        <v>1996</v>
      </c>
      <c r="AL98">
        <v>1996</v>
      </c>
      <c r="AM98">
        <v>1996</v>
      </c>
      <c r="AN98">
        <v>1996</v>
      </c>
      <c r="AO98">
        <v>1996</v>
      </c>
      <c r="AP98">
        <v>1996</v>
      </c>
      <c r="AQ98">
        <v>1996</v>
      </c>
      <c r="AR98">
        <v>1996</v>
      </c>
      <c r="AS98">
        <v>1996</v>
      </c>
      <c r="AT98">
        <v>1996</v>
      </c>
      <c r="AU98">
        <v>1996</v>
      </c>
      <c r="AV98">
        <v>1996</v>
      </c>
      <c r="AW98">
        <v>1996</v>
      </c>
      <c r="AX98">
        <v>1996</v>
      </c>
      <c r="AY98">
        <v>1996</v>
      </c>
      <c r="AZ98">
        <v>1996</v>
      </c>
      <c r="BA98">
        <v>1996</v>
      </c>
      <c r="BB98">
        <v>1996</v>
      </c>
      <c r="BC98">
        <v>1996</v>
      </c>
      <c r="BD98">
        <v>1996</v>
      </c>
      <c r="BE98">
        <v>1996</v>
      </c>
      <c r="BF98">
        <v>1996</v>
      </c>
      <c r="BG98">
        <v>1996</v>
      </c>
      <c r="BH98">
        <v>1996</v>
      </c>
      <c r="BI98">
        <v>1996</v>
      </c>
      <c r="BJ98">
        <v>1996</v>
      </c>
      <c r="BK98">
        <v>1996</v>
      </c>
      <c r="BL98">
        <v>1996</v>
      </c>
      <c r="BM98">
        <v>1996</v>
      </c>
    </row>
    <row r="99" spans="1:65" x14ac:dyDescent="0.2">
      <c r="A99" t="s">
        <v>1090</v>
      </c>
      <c r="B99" t="s">
        <v>1091</v>
      </c>
      <c r="C99" t="s">
        <v>971</v>
      </c>
      <c r="D99" t="s">
        <v>972</v>
      </c>
    </row>
    <row r="100" spans="1:65" x14ac:dyDescent="0.2">
      <c r="A100" t="s">
        <v>343</v>
      </c>
      <c r="B100" t="s">
        <v>1092</v>
      </c>
      <c r="C100" t="s">
        <v>971</v>
      </c>
      <c r="D100" t="s">
        <v>972</v>
      </c>
      <c r="G100">
        <v>2387</v>
      </c>
      <c r="H100">
        <v>2387</v>
      </c>
      <c r="I100">
        <v>2387</v>
      </c>
      <c r="J100">
        <v>2387</v>
      </c>
      <c r="K100">
        <v>2387</v>
      </c>
      <c r="L100">
        <v>2387</v>
      </c>
      <c r="M100">
        <v>2387</v>
      </c>
      <c r="N100">
        <v>2387</v>
      </c>
      <c r="O100">
        <v>2387</v>
      </c>
      <c r="P100">
        <v>2387</v>
      </c>
      <c r="Q100">
        <v>2387</v>
      </c>
      <c r="R100">
        <v>2387</v>
      </c>
      <c r="S100">
        <v>2387</v>
      </c>
      <c r="T100">
        <v>2387</v>
      </c>
      <c r="U100">
        <v>2387</v>
      </c>
      <c r="V100">
        <v>2387</v>
      </c>
      <c r="W100">
        <v>2387</v>
      </c>
      <c r="X100">
        <v>2387</v>
      </c>
      <c r="Y100">
        <v>2387</v>
      </c>
      <c r="Z100">
        <v>2387</v>
      </c>
      <c r="AA100">
        <v>2387</v>
      </c>
      <c r="AB100">
        <v>2387</v>
      </c>
      <c r="AC100">
        <v>2387</v>
      </c>
      <c r="AD100">
        <v>2387</v>
      </c>
      <c r="AE100">
        <v>2387</v>
      </c>
      <c r="AF100">
        <v>2387</v>
      </c>
      <c r="AG100">
        <v>2387</v>
      </c>
      <c r="AH100">
        <v>2387</v>
      </c>
      <c r="AI100">
        <v>2387</v>
      </c>
      <c r="AJ100">
        <v>2387</v>
      </c>
      <c r="AK100">
        <v>2387</v>
      </c>
      <c r="AL100">
        <v>2387</v>
      </c>
      <c r="AM100">
        <v>2387</v>
      </c>
      <c r="AN100">
        <v>2387</v>
      </c>
      <c r="AO100">
        <v>2387</v>
      </c>
      <c r="AP100">
        <v>2387</v>
      </c>
      <c r="AQ100">
        <v>2387</v>
      </c>
      <c r="AR100">
        <v>2387</v>
      </c>
      <c r="AS100">
        <v>2387</v>
      </c>
      <c r="AT100">
        <v>2387</v>
      </c>
      <c r="AU100">
        <v>2387</v>
      </c>
      <c r="AV100">
        <v>2387</v>
      </c>
      <c r="AW100">
        <v>2387</v>
      </c>
      <c r="AX100">
        <v>2387</v>
      </c>
      <c r="AY100">
        <v>2387</v>
      </c>
      <c r="AZ100">
        <v>2387</v>
      </c>
      <c r="BA100">
        <v>2387</v>
      </c>
      <c r="BB100">
        <v>2387</v>
      </c>
      <c r="BC100">
        <v>2387</v>
      </c>
      <c r="BD100">
        <v>2387</v>
      </c>
      <c r="BE100">
        <v>2387</v>
      </c>
      <c r="BF100">
        <v>2387</v>
      </c>
      <c r="BG100">
        <v>2387</v>
      </c>
      <c r="BH100">
        <v>2387</v>
      </c>
      <c r="BI100">
        <v>2387</v>
      </c>
      <c r="BJ100">
        <v>2387</v>
      </c>
      <c r="BK100">
        <v>2387</v>
      </c>
      <c r="BL100">
        <v>2387</v>
      </c>
      <c r="BM100">
        <v>2387</v>
      </c>
    </row>
    <row r="101" spans="1:65" x14ac:dyDescent="0.2">
      <c r="A101" t="s">
        <v>1093</v>
      </c>
      <c r="B101" t="s">
        <v>1094</v>
      </c>
      <c r="C101" t="s">
        <v>971</v>
      </c>
      <c r="D101" t="s">
        <v>972</v>
      </c>
    </row>
    <row r="102" spans="1:65" x14ac:dyDescent="0.2">
      <c r="A102" t="s">
        <v>1095</v>
      </c>
      <c r="B102" t="s">
        <v>1096</v>
      </c>
      <c r="C102" t="s">
        <v>971</v>
      </c>
      <c r="D102" t="s">
        <v>972</v>
      </c>
    </row>
    <row r="103" spans="1:65" x14ac:dyDescent="0.2">
      <c r="A103" t="s">
        <v>353</v>
      </c>
      <c r="B103" t="s">
        <v>1097</v>
      </c>
      <c r="C103" t="s">
        <v>971</v>
      </c>
      <c r="D103" t="s">
        <v>972</v>
      </c>
      <c r="F103">
        <v>1976</v>
      </c>
      <c r="G103">
        <v>1976</v>
      </c>
      <c r="H103">
        <v>1976</v>
      </c>
      <c r="I103">
        <v>1976</v>
      </c>
      <c r="J103">
        <v>1976</v>
      </c>
      <c r="K103">
        <v>1976</v>
      </c>
      <c r="L103">
        <v>1976</v>
      </c>
      <c r="M103">
        <v>1976</v>
      </c>
      <c r="N103">
        <v>1976</v>
      </c>
      <c r="O103">
        <v>1976</v>
      </c>
      <c r="P103">
        <v>1976</v>
      </c>
      <c r="Q103">
        <v>1976</v>
      </c>
      <c r="R103">
        <v>1976</v>
      </c>
      <c r="S103">
        <v>1976</v>
      </c>
      <c r="T103">
        <v>1976</v>
      </c>
      <c r="U103">
        <v>1976</v>
      </c>
      <c r="V103">
        <v>1976</v>
      </c>
      <c r="W103">
        <v>1976</v>
      </c>
      <c r="X103">
        <v>1976</v>
      </c>
      <c r="Y103">
        <v>1976</v>
      </c>
      <c r="Z103">
        <v>1976</v>
      </c>
      <c r="AA103">
        <v>1976</v>
      </c>
      <c r="AB103">
        <v>1976</v>
      </c>
      <c r="AC103">
        <v>1976</v>
      </c>
      <c r="AD103">
        <v>1976</v>
      </c>
      <c r="AE103">
        <v>1976</v>
      </c>
      <c r="AF103">
        <v>1976</v>
      </c>
      <c r="AG103">
        <v>1976</v>
      </c>
      <c r="AH103">
        <v>1976</v>
      </c>
      <c r="AI103">
        <v>1976</v>
      </c>
      <c r="AJ103">
        <v>1976</v>
      </c>
      <c r="AK103">
        <v>1976</v>
      </c>
      <c r="AL103">
        <v>1976</v>
      </c>
      <c r="AM103">
        <v>1976</v>
      </c>
      <c r="AN103">
        <v>1976</v>
      </c>
      <c r="AO103">
        <v>1976</v>
      </c>
      <c r="AP103">
        <v>1976</v>
      </c>
      <c r="AQ103">
        <v>1976</v>
      </c>
      <c r="AR103">
        <v>1976</v>
      </c>
      <c r="AS103">
        <v>1976</v>
      </c>
      <c r="AT103">
        <v>1976</v>
      </c>
      <c r="AU103">
        <v>1976</v>
      </c>
      <c r="AV103">
        <v>1976</v>
      </c>
      <c r="AW103">
        <v>1976</v>
      </c>
      <c r="AX103">
        <v>1976</v>
      </c>
      <c r="AY103">
        <v>1976</v>
      </c>
      <c r="AZ103">
        <v>1976</v>
      </c>
      <c r="BA103">
        <v>1976</v>
      </c>
      <c r="BB103">
        <v>1976</v>
      </c>
      <c r="BC103">
        <v>1976</v>
      </c>
      <c r="BD103">
        <v>1976</v>
      </c>
      <c r="BE103">
        <v>1976</v>
      </c>
      <c r="BF103">
        <v>1976</v>
      </c>
      <c r="BG103">
        <v>1976</v>
      </c>
      <c r="BH103">
        <v>1976</v>
      </c>
      <c r="BI103">
        <v>1976</v>
      </c>
      <c r="BJ103">
        <v>1976</v>
      </c>
      <c r="BK103">
        <v>1976</v>
      </c>
      <c r="BL103">
        <v>1976</v>
      </c>
      <c r="BM103">
        <v>1976</v>
      </c>
    </row>
    <row r="104" spans="1:65" x14ac:dyDescent="0.2">
      <c r="A104" t="s">
        <v>1098</v>
      </c>
      <c r="B104" t="s">
        <v>1099</v>
      </c>
      <c r="C104" t="s">
        <v>971</v>
      </c>
      <c r="D104" t="s">
        <v>972</v>
      </c>
    </row>
    <row r="105" spans="1:65" x14ac:dyDescent="0.2">
      <c r="A105" t="s">
        <v>222</v>
      </c>
      <c r="B105" t="s">
        <v>1100</v>
      </c>
      <c r="C105" t="s">
        <v>971</v>
      </c>
      <c r="D105" t="s">
        <v>972</v>
      </c>
      <c r="AK105">
        <v>1113</v>
      </c>
      <c r="AL105">
        <v>1113</v>
      </c>
      <c r="AM105">
        <v>1113</v>
      </c>
      <c r="AN105">
        <v>1113</v>
      </c>
      <c r="AO105">
        <v>1113</v>
      </c>
      <c r="AP105">
        <v>1113</v>
      </c>
      <c r="AQ105">
        <v>1113</v>
      </c>
      <c r="AR105">
        <v>1113</v>
      </c>
      <c r="AS105">
        <v>1113</v>
      </c>
      <c r="AT105">
        <v>1113</v>
      </c>
      <c r="AU105">
        <v>1113</v>
      </c>
      <c r="AV105">
        <v>1113</v>
      </c>
      <c r="AW105">
        <v>1113</v>
      </c>
      <c r="AX105">
        <v>1113</v>
      </c>
      <c r="AY105">
        <v>1113</v>
      </c>
      <c r="AZ105">
        <v>1113</v>
      </c>
      <c r="BA105">
        <v>1113</v>
      </c>
      <c r="BB105">
        <v>1113</v>
      </c>
      <c r="BC105">
        <v>1113</v>
      </c>
      <c r="BD105">
        <v>1113</v>
      </c>
      <c r="BE105">
        <v>1113</v>
      </c>
      <c r="BF105">
        <v>1113</v>
      </c>
      <c r="BG105">
        <v>1113</v>
      </c>
      <c r="BH105">
        <v>1113</v>
      </c>
      <c r="BI105">
        <v>1113</v>
      </c>
      <c r="BJ105">
        <v>1113</v>
      </c>
      <c r="BK105">
        <v>1113</v>
      </c>
      <c r="BL105">
        <v>1113</v>
      </c>
      <c r="BM105">
        <v>1113</v>
      </c>
    </row>
    <row r="106" spans="1:65" x14ac:dyDescent="0.2">
      <c r="A106" t="s">
        <v>347</v>
      </c>
      <c r="B106" t="s">
        <v>1101</v>
      </c>
      <c r="C106" t="s">
        <v>971</v>
      </c>
      <c r="D106" t="s">
        <v>972</v>
      </c>
      <c r="F106">
        <v>1440</v>
      </c>
      <c r="G106">
        <v>1440</v>
      </c>
      <c r="H106">
        <v>1440</v>
      </c>
      <c r="I106">
        <v>1440</v>
      </c>
      <c r="J106">
        <v>1440</v>
      </c>
      <c r="K106">
        <v>1440</v>
      </c>
      <c r="L106">
        <v>1440</v>
      </c>
      <c r="M106">
        <v>1440</v>
      </c>
      <c r="N106">
        <v>1440</v>
      </c>
      <c r="O106">
        <v>1440</v>
      </c>
      <c r="P106">
        <v>1440</v>
      </c>
      <c r="Q106">
        <v>1440</v>
      </c>
      <c r="R106">
        <v>1440</v>
      </c>
      <c r="S106">
        <v>1440</v>
      </c>
      <c r="T106">
        <v>1440</v>
      </c>
      <c r="U106">
        <v>1440</v>
      </c>
      <c r="V106">
        <v>1440</v>
      </c>
      <c r="W106">
        <v>1440</v>
      </c>
      <c r="X106">
        <v>1440</v>
      </c>
      <c r="Y106">
        <v>1440</v>
      </c>
      <c r="Z106">
        <v>1440</v>
      </c>
      <c r="AA106">
        <v>1440</v>
      </c>
      <c r="AB106">
        <v>1440</v>
      </c>
      <c r="AC106">
        <v>1440</v>
      </c>
      <c r="AD106">
        <v>1440</v>
      </c>
      <c r="AE106">
        <v>1440</v>
      </c>
      <c r="AF106">
        <v>1440</v>
      </c>
      <c r="AG106">
        <v>1440</v>
      </c>
      <c r="AH106">
        <v>1440</v>
      </c>
      <c r="AI106">
        <v>1440</v>
      </c>
      <c r="AJ106">
        <v>1440</v>
      </c>
      <c r="AK106">
        <v>1440</v>
      </c>
      <c r="AL106">
        <v>1440</v>
      </c>
      <c r="AM106">
        <v>1440</v>
      </c>
      <c r="AN106">
        <v>1440</v>
      </c>
      <c r="AO106">
        <v>1440</v>
      </c>
      <c r="AP106">
        <v>1440</v>
      </c>
      <c r="AQ106">
        <v>1440</v>
      </c>
      <c r="AR106">
        <v>1440</v>
      </c>
      <c r="AS106">
        <v>1440</v>
      </c>
      <c r="AT106">
        <v>1440</v>
      </c>
      <c r="AU106">
        <v>1440</v>
      </c>
      <c r="AV106">
        <v>1440</v>
      </c>
      <c r="AW106">
        <v>1440</v>
      </c>
      <c r="AX106">
        <v>1440</v>
      </c>
      <c r="AY106">
        <v>1440</v>
      </c>
      <c r="AZ106">
        <v>1440</v>
      </c>
      <c r="BA106">
        <v>1440</v>
      </c>
      <c r="BB106">
        <v>1440</v>
      </c>
      <c r="BC106">
        <v>1440</v>
      </c>
      <c r="BD106">
        <v>1440</v>
      </c>
      <c r="BE106">
        <v>1440</v>
      </c>
      <c r="BF106">
        <v>1440</v>
      </c>
      <c r="BG106">
        <v>1440</v>
      </c>
      <c r="BH106">
        <v>1440</v>
      </c>
      <c r="BI106">
        <v>1440</v>
      </c>
      <c r="BJ106">
        <v>1440</v>
      </c>
      <c r="BK106">
        <v>1440</v>
      </c>
      <c r="BL106">
        <v>1440</v>
      </c>
      <c r="BM106">
        <v>1440</v>
      </c>
    </row>
    <row r="107" spans="1:65" x14ac:dyDescent="0.2">
      <c r="A107" t="s">
        <v>357</v>
      </c>
      <c r="B107" t="s">
        <v>1102</v>
      </c>
      <c r="C107" t="s">
        <v>971</v>
      </c>
      <c r="D107" t="s">
        <v>972</v>
      </c>
      <c r="F107">
        <v>589</v>
      </c>
      <c r="G107">
        <v>589</v>
      </c>
      <c r="H107">
        <v>589</v>
      </c>
      <c r="I107">
        <v>589</v>
      </c>
      <c r="J107">
        <v>589</v>
      </c>
      <c r="K107">
        <v>589</v>
      </c>
      <c r="L107">
        <v>589</v>
      </c>
      <c r="M107">
        <v>589</v>
      </c>
      <c r="N107">
        <v>589</v>
      </c>
      <c r="O107">
        <v>589</v>
      </c>
      <c r="P107">
        <v>589</v>
      </c>
      <c r="Q107">
        <v>589</v>
      </c>
      <c r="R107">
        <v>589</v>
      </c>
      <c r="S107">
        <v>589</v>
      </c>
      <c r="T107">
        <v>589</v>
      </c>
      <c r="U107">
        <v>589</v>
      </c>
      <c r="V107">
        <v>589</v>
      </c>
      <c r="W107">
        <v>589</v>
      </c>
      <c r="X107">
        <v>589</v>
      </c>
      <c r="Y107">
        <v>589</v>
      </c>
      <c r="Z107">
        <v>589</v>
      </c>
      <c r="AA107">
        <v>589</v>
      </c>
      <c r="AB107">
        <v>589</v>
      </c>
      <c r="AC107">
        <v>589</v>
      </c>
      <c r="AD107">
        <v>589</v>
      </c>
      <c r="AE107">
        <v>589</v>
      </c>
      <c r="AF107">
        <v>589</v>
      </c>
      <c r="AG107">
        <v>589</v>
      </c>
      <c r="AH107">
        <v>589</v>
      </c>
      <c r="AI107">
        <v>589</v>
      </c>
      <c r="AJ107">
        <v>589</v>
      </c>
      <c r="AK107">
        <v>589</v>
      </c>
      <c r="AL107">
        <v>589</v>
      </c>
      <c r="AM107">
        <v>589</v>
      </c>
      <c r="AN107">
        <v>589</v>
      </c>
      <c r="AO107">
        <v>589</v>
      </c>
      <c r="AP107">
        <v>589</v>
      </c>
      <c r="AQ107">
        <v>589</v>
      </c>
      <c r="AR107">
        <v>589</v>
      </c>
      <c r="AS107">
        <v>589</v>
      </c>
      <c r="AT107">
        <v>589</v>
      </c>
      <c r="AU107">
        <v>589</v>
      </c>
      <c r="AV107">
        <v>589</v>
      </c>
      <c r="AW107">
        <v>589</v>
      </c>
      <c r="AX107">
        <v>589</v>
      </c>
      <c r="AY107">
        <v>589</v>
      </c>
      <c r="AZ107">
        <v>589</v>
      </c>
      <c r="BA107">
        <v>589</v>
      </c>
      <c r="BB107">
        <v>589</v>
      </c>
      <c r="BC107">
        <v>589</v>
      </c>
      <c r="BD107">
        <v>589</v>
      </c>
      <c r="BE107">
        <v>589</v>
      </c>
      <c r="BF107">
        <v>589</v>
      </c>
      <c r="BG107">
        <v>589</v>
      </c>
      <c r="BH107">
        <v>589</v>
      </c>
      <c r="BI107">
        <v>589</v>
      </c>
      <c r="BJ107">
        <v>589</v>
      </c>
      <c r="BK107">
        <v>589</v>
      </c>
      <c r="BL107">
        <v>589</v>
      </c>
      <c r="BM107">
        <v>589</v>
      </c>
    </row>
    <row r="108" spans="1:65" x14ac:dyDescent="0.2">
      <c r="A108" t="s">
        <v>1103</v>
      </c>
      <c r="B108" t="s">
        <v>1104</v>
      </c>
      <c r="C108" t="s">
        <v>971</v>
      </c>
      <c r="D108" t="s">
        <v>972</v>
      </c>
    </row>
    <row r="109" spans="1:65" x14ac:dyDescent="0.2">
      <c r="A109" t="s">
        <v>1105</v>
      </c>
      <c r="B109" t="s">
        <v>1106</v>
      </c>
      <c r="C109" t="s">
        <v>971</v>
      </c>
      <c r="D109" t="s">
        <v>972</v>
      </c>
    </row>
    <row r="110" spans="1:65" x14ac:dyDescent="0.2">
      <c r="A110" t="s">
        <v>1107</v>
      </c>
      <c r="B110" t="s">
        <v>1108</v>
      </c>
      <c r="C110" t="s">
        <v>971</v>
      </c>
      <c r="D110" t="s">
        <v>972</v>
      </c>
    </row>
    <row r="111" spans="1:65" x14ac:dyDescent="0.2">
      <c r="A111" t="s">
        <v>1109</v>
      </c>
      <c r="B111" t="s">
        <v>1110</v>
      </c>
      <c r="C111" t="s">
        <v>971</v>
      </c>
      <c r="D111" t="s">
        <v>972</v>
      </c>
    </row>
    <row r="112" spans="1:65" x14ac:dyDescent="0.2">
      <c r="A112" t="s">
        <v>373</v>
      </c>
      <c r="B112" t="s">
        <v>1111</v>
      </c>
      <c r="C112" t="s">
        <v>971</v>
      </c>
      <c r="D112" t="s">
        <v>972</v>
      </c>
      <c r="F112">
        <v>2702</v>
      </c>
      <c r="G112">
        <v>2702</v>
      </c>
      <c r="H112">
        <v>2702</v>
      </c>
      <c r="I112">
        <v>2702</v>
      </c>
      <c r="J112">
        <v>2702</v>
      </c>
      <c r="K112">
        <v>2702</v>
      </c>
      <c r="L112">
        <v>2702</v>
      </c>
      <c r="M112">
        <v>2702</v>
      </c>
      <c r="N112">
        <v>2702</v>
      </c>
      <c r="O112">
        <v>2702</v>
      </c>
      <c r="P112">
        <v>2702</v>
      </c>
      <c r="Q112">
        <v>2702</v>
      </c>
      <c r="R112">
        <v>2702</v>
      </c>
      <c r="S112">
        <v>2702</v>
      </c>
      <c r="T112">
        <v>2702</v>
      </c>
      <c r="U112">
        <v>2702</v>
      </c>
      <c r="V112">
        <v>2702</v>
      </c>
      <c r="W112">
        <v>2702</v>
      </c>
      <c r="X112">
        <v>2702</v>
      </c>
      <c r="Y112">
        <v>2702</v>
      </c>
      <c r="Z112">
        <v>2702</v>
      </c>
      <c r="AA112">
        <v>2702</v>
      </c>
      <c r="AB112">
        <v>2702</v>
      </c>
      <c r="AC112">
        <v>2702</v>
      </c>
      <c r="AD112">
        <v>2702</v>
      </c>
      <c r="AE112">
        <v>2702</v>
      </c>
      <c r="AF112">
        <v>2702</v>
      </c>
      <c r="AG112">
        <v>2702</v>
      </c>
      <c r="AH112">
        <v>2702</v>
      </c>
      <c r="AI112">
        <v>2702</v>
      </c>
      <c r="AJ112">
        <v>2702</v>
      </c>
      <c r="AK112">
        <v>2702</v>
      </c>
      <c r="AL112">
        <v>2702</v>
      </c>
      <c r="AM112">
        <v>2702</v>
      </c>
      <c r="AN112">
        <v>2702</v>
      </c>
      <c r="AO112">
        <v>2702</v>
      </c>
      <c r="AP112">
        <v>2702</v>
      </c>
      <c r="AQ112">
        <v>2702</v>
      </c>
      <c r="AR112">
        <v>2702</v>
      </c>
      <c r="AS112">
        <v>2702</v>
      </c>
      <c r="AT112">
        <v>2702</v>
      </c>
      <c r="AU112">
        <v>2702</v>
      </c>
      <c r="AV112">
        <v>2702</v>
      </c>
      <c r="AW112">
        <v>2702</v>
      </c>
      <c r="AX112">
        <v>2702</v>
      </c>
      <c r="AY112">
        <v>2702</v>
      </c>
      <c r="AZ112">
        <v>2702</v>
      </c>
      <c r="BA112">
        <v>2702</v>
      </c>
      <c r="BB112">
        <v>2702</v>
      </c>
      <c r="BC112">
        <v>2702</v>
      </c>
      <c r="BD112">
        <v>2702</v>
      </c>
      <c r="BE112">
        <v>2702</v>
      </c>
      <c r="BF112">
        <v>2702</v>
      </c>
      <c r="BG112">
        <v>2702</v>
      </c>
      <c r="BH112">
        <v>2702</v>
      </c>
      <c r="BI112">
        <v>2702</v>
      </c>
      <c r="BJ112">
        <v>2702</v>
      </c>
      <c r="BK112">
        <v>2702</v>
      </c>
      <c r="BL112">
        <v>2702</v>
      </c>
      <c r="BM112">
        <v>2702</v>
      </c>
    </row>
    <row r="113" spans="1:65" x14ac:dyDescent="0.2">
      <c r="A113" t="s">
        <v>1112</v>
      </c>
      <c r="B113" t="s">
        <v>1113</v>
      </c>
      <c r="C113" t="s">
        <v>971</v>
      </c>
      <c r="D113" t="s">
        <v>972</v>
      </c>
    </row>
    <row r="114" spans="1:65" x14ac:dyDescent="0.2">
      <c r="A114" t="s">
        <v>1114</v>
      </c>
      <c r="B114" t="s">
        <v>1115</v>
      </c>
      <c r="C114" t="s">
        <v>971</v>
      </c>
      <c r="D114" t="s">
        <v>972</v>
      </c>
    </row>
    <row r="115" spans="1:65" x14ac:dyDescent="0.2">
      <c r="A115" t="s">
        <v>367</v>
      </c>
      <c r="B115" t="s">
        <v>1116</v>
      </c>
      <c r="C115" t="s">
        <v>971</v>
      </c>
      <c r="D115" t="s">
        <v>972</v>
      </c>
      <c r="F115">
        <v>1083</v>
      </c>
      <c r="G115">
        <v>1083</v>
      </c>
      <c r="H115">
        <v>1083</v>
      </c>
      <c r="I115">
        <v>1083</v>
      </c>
      <c r="J115">
        <v>1083</v>
      </c>
      <c r="K115">
        <v>1083</v>
      </c>
      <c r="L115">
        <v>1083</v>
      </c>
      <c r="M115">
        <v>1083</v>
      </c>
      <c r="N115">
        <v>1083</v>
      </c>
      <c r="O115">
        <v>1083</v>
      </c>
      <c r="P115">
        <v>1083</v>
      </c>
      <c r="Q115">
        <v>1083</v>
      </c>
      <c r="R115">
        <v>1083</v>
      </c>
      <c r="S115">
        <v>1083</v>
      </c>
      <c r="T115">
        <v>1083</v>
      </c>
      <c r="U115">
        <v>1083</v>
      </c>
      <c r="V115">
        <v>1083</v>
      </c>
      <c r="W115">
        <v>1083</v>
      </c>
      <c r="X115">
        <v>1083</v>
      </c>
      <c r="Y115">
        <v>1083</v>
      </c>
      <c r="Z115">
        <v>1083</v>
      </c>
      <c r="AA115">
        <v>1083</v>
      </c>
      <c r="AB115">
        <v>1083</v>
      </c>
      <c r="AC115">
        <v>1083</v>
      </c>
      <c r="AD115">
        <v>1083</v>
      </c>
      <c r="AE115">
        <v>1083</v>
      </c>
      <c r="AF115">
        <v>1083</v>
      </c>
      <c r="AG115">
        <v>1083</v>
      </c>
      <c r="AH115">
        <v>1083</v>
      </c>
      <c r="AI115">
        <v>1083</v>
      </c>
      <c r="AJ115">
        <v>1083</v>
      </c>
      <c r="AK115">
        <v>1083</v>
      </c>
      <c r="AL115">
        <v>1083</v>
      </c>
      <c r="AM115">
        <v>1083</v>
      </c>
      <c r="AN115">
        <v>1083</v>
      </c>
      <c r="AO115">
        <v>1083</v>
      </c>
      <c r="AP115">
        <v>1083</v>
      </c>
      <c r="AQ115">
        <v>1083</v>
      </c>
      <c r="AR115">
        <v>1083</v>
      </c>
      <c r="AS115">
        <v>1083</v>
      </c>
      <c r="AT115">
        <v>1083</v>
      </c>
      <c r="AU115">
        <v>1083</v>
      </c>
      <c r="AV115">
        <v>1083</v>
      </c>
      <c r="AW115">
        <v>1083</v>
      </c>
      <c r="AX115">
        <v>1083</v>
      </c>
      <c r="AY115">
        <v>1083</v>
      </c>
      <c r="AZ115">
        <v>1083</v>
      </c>
      <c r="BA115">
        <v>1083</v>
      </c>
      <c r="BB115">
        <v>1083</v>
      </c>
      <c r="BC115">
        <v>1083</v>
      </c>
      <c r="BD115">
        <v>1083</v>
      </c>
      <c r="BE115">
        <v>1083</v>
      </c>
      <c r="BF115">
        <v>1083</v>
      </c>
      <c r="BG115">
        <v>1083</v>
      </c>
      <c r="BH115">
        <v>1083</v>
      </c>
      <c r="BI115">
        <v>1083</v>
      </c>
      <c r="BJ115">
        <v>1083</v>
      </c>
      <c r="BK115">
        <v>1083</v>
      </c>
      <c r="BL115">
        <v>1083</v>
      </c>
      <c r="BM115">
        <v>1083</v>
      </c>
    </row>
    <row r="116" spans="1:65" x14ac:dyDescent="0.2">
      <c r="A116" t="s">
        <v>1117</v>
      </c>
      <c r="B116" t="s">
        <v>1118</v>
      </c>
      <c r="C116" t="s">
        <v>971</v>
      </c>
      <c r="D116" t="s">
        <v>972</v>
      </c>
    </row>
    <row r="117" spans="1:65" x14ac:dyDescent="0.2">
      <c r="A117" t="s">
        <v>890</v>
      </c>
      <c r="B117" t="s">
        <v>1119</v>
      </c>
      <c r="C117" t="s">
        <v>971</v>
      </c>
      <c r="D117" t="s">
        <v>972</v>
      </c>
      <c r="F117">
        <v>1118</v>
      </c>
      <c r="G117">
        <v>1118</v>
      </c>
      <c r="H117">
        <v>1118</v>
      </c>
      <c r="I117">
        <v>1118</v>
      </c>
      <c r="J117">
        <v>1118</v>
      </c>
      <c r="K117">
        <v>1118</v>
      </c>
      <c r="L117">
        <v>1118</v>
      </c>
      <c r="M117">
        <v>1118</v>
      </c>
      <c r="N117">
        <v>1118</v>
      </c>
      <c r="O117">
        <v>1118</v>
      </c>
      <c r="P117">
        <v>1118</v>
      </c>
      <c r="Q117">
        <v>1118</v>
      </c>
      <c r="R117">
        <v>1118</v>
      </c>
      <c r="S117">
        <v>1118</v>
      </c>
      <c r="T117">
        <v>1118</v>
      </c>
      <c r="U117">
        <v>1118</v>
      </c>
      <c r="V117">
        <v>1118</v>
      </c>
      <c r="W117">
        <v>1118</v>
      </c>
      <c r="X117">
        <v>1118</v>
      </c>
      <c r="Y117">
        <v>1118</v>
      </c>
      <c r="Z117">
        <v>1118</v>
      </c>
      <c r="AA117">
        <v>1118</v>
      </c>
      <c r="AB117">
        <v>1118</v>
      </c>
      <c r="AC117">
        <v>1118</v>
      </c>
      <c r="AD117">
        <v>1118</v>
      </c>
      <c r="AE117">
        <v>1118</v>
      </c>
      <c r="AF117">
        <v>1118</v>
      </c>
      <c r="AG117">
        <v>1118</v>
      </c>
      <c r="AH117">
        <v>1118</v>
      </c>
      <c r="AI117">
        <v>1118</v>
      </c>
      <c r="AJ117">
        <v>1118</v>
      </c>
      <c r="AK117">
        <v>1118</v>
      </c>
      <c r="AL117">
        <v>1118</v>
      </c>
      <c r="AM117">
        <v>1118</v>
      </c>
      <c r="AN117">
        <v>1118</v>
      </c>
      <c r="AO117">
        <v>1118</v>
      </c>
      <c r="AP117">
        <v>1118</v>
      </c>
      <c r="AQ117">
        <v>1118</v>
      </c>
      <c r="AR117">
        <v>1118</v>
      </c>
      <c r="AS117">
        <v>1118</v>
      </c>
      <c r="AT117">
        <v>1118</v>
      </c>
      <c r="AU117">
        <v>1118</v>
      </c>
      <c r="AV117">
        <v>1118</v>
      </c>
      <c r="AW117">
        <v>1118</v>
      </c>
      <c r="AX117">
        <v>1118</v>
      </c>
      <c r="AY117">
        <v>1118</v>
      </c>
      <c r="AZ117">
        <v>1118</v>
      </c>
      <c r="BA117">
        <v>1118</v>
      </c>
      <c r="BB117">
        <v>1118</v>
      </c>
      <c r="BC117">
        <v>1118</v>
      </c>
      <c r="BD117">
        <v>1118</v>
      </c>
      <c r="BE117">
        <v>1118</v>
      </c>
      <c r="BF117">
        <v>1118</v>
      </c>
      <c r="BG117">
        <v>1118</v>
      </c>
      <c r="BH117">
        <v>1118</v>
      </c>
      <c r="BI117">
        <v>1118</v>
      </c>
      <c r="BJ117">
        <v>1118</v>
      </c>
      <c r="BK117">
        <v>1118</v>
      </c>
      <c r="BL117">
        <v>1118</v>
      </c>
      <c r="BM117">
        <v>1118</v>
      </c>
    </row>
    <row r="118" spans="1:65" x14ac:dyDescent="0.2">
      <c r="A118" t="s">
        <v>1120</v>
      </c>
      <c r="B118" t="s">
        <v>1121</v>
      </c>
      <c r="C118" t="s">
        <v>971</v>
      </c>
      <c r="D118" t="s">
        <v>972</v>
      </c>
      <c r="F118">
        <v>228</v>
      </c>
      <c r="G118">
        <v>228</v>
      </c>
      <c r="H118">
        <v>228</v>
      </c>
      <c r="I118">
        <v>228</v>
      </c>
      <c r="J118">
        <v>228</v>
      </c>
      <c r="K118">
        <v>228</v>
      </c>
      <c r="L118">
        <v>228</v>
      </c>
      <c r="M118">
        <v>228</v>
      </c>
      <c r="N118">
        <v>228</v>
      </c>
      <c r="O118">
        <v>228</v>
      </c>
      <c r="P118">
        <v>228</v>
      </c>
      <c r="Q118">
        <v>228</v>
      </c>
      <c r="R118">
        <v>228</v>
      </c>
      <c r="S118">
        <v>228</v>
      </c>
      <c r="T118">
        <v>228</v>
      </c>
      <c r="U118">
        <v>228</v>
      </c>
      <c r="V118">
        <v>228</v>
      </c>
      <c r="W118">
        <v>228</v>
      </c>
      <c r="X118">
        <v>228</v>
      </c>
      <c r="Y118">
        <v>228</v>
      </c>
      <c r="Z118">
        <v>228</v>
      </c>
      <c r="AA118">
        <v>228</v>
      </c>
      <c r="AB118">
        <v>228</v>
      </c>
      <c r="AC118">
        <v>228</v>
      </c>
      <c r="AD118">
        <v>228</v>
      </c>
      <c r="AE118">
        <v>228</v>
      </c>
      <c r="AF118">
        <v>228</v>
      </c>
      <c r="AG118">
        <v>228</v>
      </c>
      <c r="AH118">
        <v>228</v>
      </c>
      <c r="AI118">
        <v>228</v>
      </c>
      <c r="AJ118">
        <v>228</v>
      </c>
      <c r="AK118">
        <v>228</v>
      </c>
      <c r="AL118">
        <v>228</v>
      </c>
      <c r="AM118">
        <v>228</v>
      </c>
      <c r="AN118">
        <v>228</v>
      </c>
      <c r="AO118">
        <v>228</v>
      </c>
      <c r="AP118">
        <v>228</v>
      </c>
      <c r="AQ118">
        <v>228</v>
      </c>
      <c r="AR118">
        <v>228</v>
      </c>
      <c r="AS118">
        <v>228</v>
      </c>
      <c r="AT118">
        <v>228</v>
      </c>
      <c r="AU118">
        <v>228</v>
      </c>
      <c r="AV118">
        <v>228</v>
      </c>
      <c r="AW118">
        <v>228</v>
      </c>
      <c r="AX118">
        <v>228</v>
      </c>
      <c r="AY118">
        <v>228</v>
      </c>
      <c r="AZ118">
        <v>228</v>
      </c>
      <c r="BA118">
        <v>228</v>
      </c>
      <c r="BB118">
        <v>228</v>
      </c>
      <c r="BC118">
        <v>228</v>
      </c>
      <c r="BD118">
        <v>228</v>
      </c>
      <c r="BE118">
        <v>228</v>
      </c>
      <c r="BF118">
        <v>228</v>
      </c>
      <c r="BG118">
        <v>228</v>
      </c>
      <c r="BH118">
        <v>228</v>
      </c>
      <c r="BI118">
        <v>228</v>
      </c>
      <c r="BJ118">
        <v>228</v>
      </c>
      <c r="BK118">
        <v>228</v>
      </c>
      <c r="BL118">
        <v>228</v>
      </c>
      <c r="BM118">
        <v>228</v>
      </c>
    </row>
    <row r="119" spans="1:65" x14ac:dyDescent="0.2">
      <c r="A119" t="s">
        <v>384</v>
      </c>
      <c r="B119" t="s">
        <v>1122</v>
      </c>
      <c r="C119" t="s">
        <v>971</v>
      </c>
      <c r="D119" t="s">
        <v>972</v>
      </c>
      <c r="F119">
        <v>216</v>
      </c>
      <c r="G119">
        <v>216</v>
      </c>
      <c r="H119">
        <v>216</v>
      </c>
      <c r="I119">
        <v>216</v>
      </c>
      <c r="J119">
        <v>216</v>
      </c>
      <c r="K119">
        <v>216</v>
      </c>
      <c r="L119">
        <v>216</v>
      </c>
      <c r="M119">
        <v>216</v>
      </c>
      <c r="N119">
        <v>216</v>
      </c>
      <c r="O119">
        <v>216</v>
      </c>
      <c r="P119">
        <v>216</v>
      </c>
      <c r="Q119">
        <v>216</v>
      </c>
      <c r="R119">
        <v>216</v>
      </c>
      <c r="S119">
        <v>216</v>
      </c>
      <c r="T119">
        <v>216</v>
      </c>
      <c r="U119">
        <v>216</v>
      </c>
      <c r="V119">
        <v>216</v>
      </c>
      <c r="W119">
        <v>216</v>
      </c>
      <c r="X119">
        <v>216</v>
      </c>
      <c r="Y119">
        <v>216</v>
      </c>
      <c r="Z119">
        <v>216</v>
      </c>
      <c r="AA119">
        <v>216</v>
      </c>
      <c r="AB119">
        <v>216</v>
      </c>
      <c r="AC119">
        <v>216</v>
      </c>
      <c r="AD119">
        <v>216</v>
      </c>
      <c r="AE119">
        <v>216</v>
      </c>
      <c r="AF119">
        <v>216</v>
      </c>
      <c r="AG119">
        <v>216</v>
      </c>
      <c r="AH119">
        <v>216</v>
      </c>
      <c r="AI119">
        <v>216</v>
      </c>
      <c r="AJ119">
        <v>216</v>
      </c>
      <c r="AK119">
        <v>216</v>
      </c>
      <c r="AL119">
        <v>216</v>
      </c>
      <c r="AM119">
        <v>216</v>
      </c>
      <c r="AN119">
        <v>216</v>
      </c>
      <c r="AO119">
        <v>216</v>
      </c>
      <c r="AP119">
        <v>216</v>
      </c>
      <c r="AQ119">
        <v>216</v>
      </c>
      <c r="AR119">
        <v>216</v>
      </c>
      <c r="AS119">
        <v>216</v>
      </c>
      <c r="AT119">
        <v>216</v>
      </c>
      <c r="AU119">
        <v>216</v>
      </c>
      <c r="AV119">
        <v>216</v>
      </c>
      <c r="AW119">
        <v>216</v>
      </c>
      <c r="AX119">
        <v>216</v>
      </c>
      <c r="AY119">
        <v>216</v>
      </c>
      <c r="AZ119">
        <v>216</v>
      </c>
      <c r="BA119">
        <v>216</v>
      </c>
      <c r="BB119">
        <v>216</v>
      </c>
      <c r="BC119">
        <v>216</v>
      </c>
      <c r="BD119">
        <v>216</v>
      </c>
      <c r="BE119">
        <v>216</v>
      </c>
      <c r="BF119">
        <v>216</v>
      </c>
      <c r="BG119">
        <v>216</v>
      </c>
      <c r="BH119">
        <v>216</v>
      </c>
      <c r="BI119">
        <v>216</v>
      </c>
      <c r="BJ119">
        <v>216</v>
      </c>
      <c r="BK119">
        <v>216</v>
      </c>
      <c r="BL119">
        <v>216</v>
      </c>
      <c r="BM119">
        <v>216</v>
      </c>
    </row>
    <row r="120" spans="1:65" x14ac:dyDescent="0.2">
      <c r="A120" t="s">
        <v>362</v>
      </c>
      <c r="B120" t="s">
        <v>1123</v>
      </c>
      <c r="C120" t="s">
        <v>971</v>
      </c>
      <c r="D120" t="s">
        <v>972</v>
      </c>
      <c r="F120">
        <v>1940</v>
      </c>
      <c r="G120">
        <v>1940</v>
      </c>
      <c r="H120">
        <v>1940</v>
      </c>
      <c r="I120">
        <v>1940</v>
      </c>
      <c r="J120">
        <v>1940</v>
      </c>
      <c r="K120">
        <v>1940</v>
      </c>
      <c r="L120">
        <v>1940</v>
      </c>
      <c r="M120">
        <v>1940</v>
      </c>
      <c r="N120">
        <v>1940</v>
      </c>
      <c r="O120">
        <v>1940</v>
      </c>
      <c r="P120">
        <v>1940</v>
      </c>
      <c r="Q120">
        <v>1940</v>
      </c>
      <c r="R120">
        <v>1940</v>
      </c>
      <c r="S120">
        <v>1940</v>
      </c>
      <c r="T120">
        <v>1940</v>
      </c>
      <c r="U120">
        <v>1940</v>
      </c>
      <c r="V120">
        <v>1940</v>
      </c>
      <c r="W120">
        <v>1940</v>
      </c>
      <c r="X120">
        <v>1940</v>
      </c>
      <c r="Y120">
        <v>1940</v>
      </c>
      <c r="Z120">
        <v>1940</v>
      </c>
      <c r="AA120">
        <v>1940</v>
      </c>
      <c r="AB120">
        <v>1940</v>
      </c>
      <c r="AC120">
        <v>1940</v>
      </c>
      <c r="AD120">
        <v>1940</v>
      </c>
      <c r="AE120">
        <v>1940</v>
      </c>
      <c r="AF120">
        <v>1940</v>
      </c>
      <c r="AG120">
        <v>1940</v>
      </c>
      <c r="AH120">
        <v>1940</v>
      </c>
      <c r="AI120">
        <v>1940</v>
      </c>
      <c r="AJ120">
        <v>1940</v>
      </c>
      <c r="AK120">
        <v>1940</v>
      </c>
      <c r="AL120">
        <v>1940</v>
      </c>
      <c r="AM120">
        <v>1940</v>
      </c>
      <c r="AN120">
        <v>1940</v>
      </c>
      <c r="AO120">
        <v>1940</v>
      </c>
      <c r="AP120">
        <v>1940</v>
      </c>
      <c r="AQ120">
        <v>1940</v>
      </c>
      <c r="AR120">
        <v>1940</v>
      </c>
      <c r="AS120">
        <v>1940</v>
      </c>
      <c r="AT120">
        <v>1940</v>
      </c>
      <c r="AU120">
        <v>1940</v>
      </c>
      <c r="AV120">
        <v>1940</v>
      </c>
      <c r="AW120">
        <v>1940</v>
      </c>
      <c r="AX120">
        <v>1940</v>
      </c>
      <c r="AY120">
        <v>1940</v>
      </c>
      <c r="AZ120">
        <v>1940</v>
      </c>
      <c r="BA120">
        <v>1940</v>
      </c>
      <c r="BB120">
        <v>1940</v>
      </c>
      <c r="BC120">
        <v>1940</v>
      </c>
      <c r="BD120">
        <v>1940</v>
      </c>
      <c r="BE120">
        <v>1940</v>
      </c>
      <c r="BF120">
        <v>1940</v>
      </c>
      <c r="BG120">
        <v>1940</v>
      </c>
      <c r="BH120">
        <v>1940</v>
      </c>
      <c r="BI120">
        <v>1940</v>
      </c>
      <c r="BJ120">
        <v>1940</v>
      </c>
      <c r="BK120">
        <v>1940</v>
      </c>
      <c r="BL120">
        <v>1940</v>
      </c>
      <c r="BM120">
        <v>1940</v>
      </c>
    </row>
    <row r="121" spans="1:65" x14ac:dyDescent="0.2">
      <c r="A121" t="s">
        <v>392</v>
      </c>
      <c r="B121" t="s">
        <v>1124</v>
      </c>
      <c r="C121" t="s">
        <v>971</v>
      </c>
      <c r="D121" t="s">
        <v>972</v>
      </c>
      <c r="F121">
        <v>435</v>
      </c>
      <c r="G121">
        <v>435</v>
      </c>
      <c r="H121">
        <v>435</v>
      </c>
      <c r="I121">
        <v>435</v>
      </c>
      <c r="J121">
        <v>435</v>
      </c>
      <c r="K121">
        <v>435</v>
      </c>
      <c r="L121">
        <v>435</v>
      </c>
      <c r="M121">
        <v>435</v>
      </c>
      <c r="N121">
        <v>435</v>
      </c>
      <c r="O121">
        <v>435</v>
      </c>
      <c r="P121">
        <v>435</v>
      </c>
      <c r="Q121">
        <v>435</v>
      </c>
      <c r="R121">
        <v>435</v>
      </c>
      <c r="S121">
        <v>435</v>
      </c>
      <c r="T121">
        <v>435</v>
      </c>
      <c r="U121">
        <v>435</v>
      </c>
      <c r="V121">
        <v>435</v>
      </c>
      <c r="W121">
        <v>435</v>
      </c>
      <c r="X121">
        <v>435</v>
      </c>
      <c r="Y121">
        <v>435</v>
      </c>
      <c r="Z121">
        <v>435</v>
      </c>
      <c r="AA121">
        <v>435</v>
      </c>
      <c r="AB121">
        <v>435</v>
      </c>
      <c r="AC121">
        <v>435</v>
      </c>
      <c r="AD121">
        <v>435</v>
      </c>
      <c r="AE121">
        <v>435</v>
      </c>
      <c r="AF121">
        <v>435</v>
      </c>
      <c r="AG121">
        <v>435</v>
      </c>
      <c r="AH121">
        <v>435</v>
      </c>
      <c r="AI121">
        <v>435</v>
      </c>
      <c r="AJ121">
        <v>435</v>
      </c>
      <c r="AK121">
        <v>435</v>
      </c>
      <c r="AL121">
        <v>435</v>
      </c>
      <c r="AM121">
        <v>435</v>
      </c>
      <c r="AN121">
        <v>435</v>
      </c>
      <c r="AO121">
        <v>435</v>
      </c>
      <c r="AP121">
        <v>435</v>
      </c>
      <c r="AQ121">
        <v>435</v>
      </c>
      <c r="AR121">
        <v>435</v>
      </c>
      <c r="AS121">
        <v>435</v>
      </c>
      <c r="AT121">
        <v>435</v>
      </c>
      <c r="AU121">
        <v>435</v>
      </c>
      <c r="AV121">
        <v>435</v>
      </c>
      <c r="AW121">
        <v>435</v>
      </c>
      <c r="AX121">
        <v>435</v>
      </c>
      <c r="AY121">
        <v>435</v>
      </c>
      <c r="AZ121">
        <v>435</v>
      </c>
      <c r="BA121">
        <v>435</v>
      </c>
      <c r="BB121">
        <v>435</v>
      </c>
      <c r="BC121">
        <v>435</v>
      </c>
      <c r="BD121">
        <v>435</v>
      </c>
      <c r="BE121">
        <v>435</v>
      </c>
      <c r="BF121">
        <v>435</v>
      </c>
      <c r="BG121">
        <v>435</v>
      </c>
      <c r="BH121">
        <v>435</v>
      </c>
      <c r="BI121">
        <v>435</v>
      </c>
      <c r="BJ121">
        <v>435</v>
      </c>
      <c r="BK121">
        <v>435</v>
      </c>
      <c r="BL121">
        <v>435</v>
      </c>
      <c r="BM121">
        <v>435</v>
      </c>
    </row>
    <row r="122" spans="1:65" x14ac:dyDescent="0.2">
      <c r="A122" t="s">
        <v>397</v>
      </c>
      <c r="B122" t="s">
        <v>1125</v>
      </c>
      <c r="C122" t="s">
        <v>971</v>
      </c>
      <c r="D122" t="s">
        <v>972</v>
      </c>
      <c r="F122">
        <v>832</v>
      </c>
      <c r="G122">
        <v>832</v>
      </c>
      <c r="H122">
        <v>832</v>
      </c>
      <c r="I122">
        <v>832</v>
      </c>
      <c r="J122">
        <v>832</v>
      </c>
      <c r="K122">
        <v>832</v>
      </c>
      <c r="L122">
        <v>832</v>
      </c>
      <c r="M122">
        <v>832</v>
      </c>
      <c r="N122">
        <v>832</v>
      </c>
      <c r="O122">
        <v>832</v>
      </c>
      <c r="P122">
        <v>832</v>
      </c>
      <c r="Q122">
        <v>832</v>
      </c>
      <c r="R122">
        <v>832</v>
      </c>
      <c r="S122">
        <v>832</v>
      </c>
      <c r="T122">
        <v>832</v>
      </c>
      <c r="U122">
        <v>832</v>
      </c>
      <c r="V122">
        <v>832</v>
      </c>
      <c r="W122">
        <v>832</v>
      </c>
      <c r="X122">
        <v>832</v>
      </c>
      <c r="Y122">
        <v>832</v>
      </c>
      <c r="Z122">
        <v>832</v>
      </c>
      <c r="AA122">
        <v>832</v>
      </c>
      <c r="AB122">
        <v>832</v>
      </c>
      <c r="AC122">
        <v>832</v>
      </c>
      <c r="AD122">
        <v>832</v>
      </c>
      <c r="AE122">
        <v>832</v>
      </c>
      <c r="AF122">
        <v>832</v>
      </c>
      <c r="AG122">
        <v>832</v>
      </c>
      <c r="AH122">
        <v>832</v>
      </c>
      <c r="AI122">
        <v>832</v>
      </c>
      <c r="AJ122">
        <v>832</v>
      </c>
      <c r="AK122">
        <v>832</v>
      </c>
      <c r="AL122">
        <v>832</v>
      </c>
      <c r="AM122">
        <v>832</v>
      </c>
      <c r="AN122">
        <v>832</v>
      </c>
      <c r="AO122">
        <v>832</v>
      </c>
      <c r="AP122">
        <v>832</v>
      </c>
      <c r="AQ122">
        <v>832</v>
      </c>
      <c r="AR122">
        <v>832</v>
      </c>
      <c r="AS122">
        <v>832</v>
      </c>
      <c r="AT122">
        <v>832</v>
      </c>
      <c r="AU122">
        <v>832</v>
      </c>
      <c r="AV122">
        <v>832</v>
      </c>
      <c r="AW122">
        <v>832</v>
      </c>
      <c r="AX122">
        <v>832</v>
      </c>
      <c r="AY122">
        <v>832</v>
      </c>
      <c r="AZ122">
        <v>832</v>
      </c>
      <c r="BA122">
        <v>832</v>
      </c>
      <c r="BB122">
        <v>832</v>
      </c>
      <c r="BC122">
        <v>832</v>
      </c>
      <c r="BD122">
        <v>832</v>
      </c>
      <c r="BE122">
        <v>832</v>
      </c>
      <c r="BF122">
        <v>832</v>
      </c>
      <c r="BG122">
        <v>832</v>
      </c>
      <c r="BH122">
        <v>832</v>
      </c>
      <c r="BI122">
        <v>832</v>
      </c>
      <c r="BJ122">
        <v>832</v>
      </c>
      <c r="BK122">
        <v>832</v>
      </c>
      <c r="BL122">
        <v>832</v>
      </c>
      <c r="BM122">
        <v>832</v>
      </c>
    </row>
    <row r="123" spans="1:65" x14ac:dyDescent="0.2">
      <c r="A123" t="s">
        <v>400</v>
      </c>
      <c r="B123" t="s">
        <v>1126</v>
      </c>
      <c r="C123" t="s">
        <v>971</v>
      </c>
      <c r="D123" t="s">
        <v>972</v>
      </c>
      <c r="F123">
        <v>2051</v>
      </c>
      <c r="G123">
        <v>2051</v>
      </c>
      <c r="H123">
        <v>2051</v>
      </c>
      <c r="I123">
        <v>2051</v>
      </c>
      <c r="J123">
        <v>2051</v>
      </c>
      <c r="K123">
        <v>2051</v>
      </c>
      <c r="L123">
        <v>2051</v>
      </c>
      <c r="M123">
        <v>2051</v>
      </c>
      <c r="N123">
        <v>2051</v>
      </c>
      <c r="O123">
        <v>2051</v>
      </c>
      <c r="P123">
        <v>2051</v>
      </c>
      <c r="Q123">
        <v>2051</v>
      </c>
      <c r="R123">
        <v>2051</v>
      </c>
      <c r="S123">
        <v>2051</v>
      </c>
      <c r="T123">
        <v>2051</v>
      </c>
      <c r="U123">
        <v>2051</v>
      </c>
      <c r="V123">
        <v>2051</v>
      </c>
      <c r="W123">
        <v>2051</v>
      </c>
      <c r="X123">
        <v>2051</v>
      </c>
      <c r="Y123">
        <v>2051</v>
      </c>
      <c r="Z123">
        <v>2051</v>
      </c>
      <c r="AA123">
        <v>2051</v>
      </c>
      <c r="AB123">
        <v>2051</v>
      </c>
      <c r="AC123">
        <v>2051</v>
      </c>
      <c r="AD123">
        <v>2051</v>
      </c>
      <c r="AE123">
        <v>2051</v>
      </c>
      <c r="AF123">
        <v>2051</v>
      </c>
      <c r="AG123">
        <v>2051</v>
      </c>
      <c r="AH123">
        <v>2051</v>
      </c>
      <c r="AI123">
        <v>2051</v>
      </c>
      <c r="AJ123">
        <v>2051</v>
      </c>
      <c r="AK123">
        <v>2051</v>
      </c>
      <c r="AL123">
        <v>2051</v>
      </c>
      <c r="AM123">
        <v>2051</v>
      </c>
      <c r="AN123">
        <v>2051</v>
      </c>
      <c r="AO123">
        <v>2051</v>
      </c>
      <c r="AP123">
        <v>2051</v>
      </c>
      <c r="AQ123">
        <v>2051</v>
      </c>
      <c r="AR123">
        <v>2051</v>
      </c>
      <c r="AS123">
        <v>2051</v>
      </c>
      <c r="AT123">
        <v>2051</v>
      </c>
      <c r="AU123">
        <v>2051</v>
      </c>
      <c r="AV123">
        <v>2051</v>
      </c>
      <c r="AW123">
        <v>2051</v>
      </c>
      <c r="AX123">
        <v>2051</v>
      </c>
      <c r="AY123">
        <v>2051</v>
      </c>
      <c r="AZ123">
        <v>2051</v>
      </c>
      <c r="BA123">
        <v>2051</v>
      </c>
      <c r="BB123">
        <v>2051</v>
      </c>
      <c r="BC123">
        <v>2051</v>
      </c>
      <c r="BD123">
        <v>2051</v>
      </c>
      <c r="BE123">
        <v>2051</v>
      </c>
      <c r="BF123">
        <v>2051</v>
      </c>
      <c r="BG123">
        <v>2051</v>
      </c>
      <c r="BH123">
        <v>2051</v>
      </c>
      <c r="BI123">
        <v>2051</v>
      </c>
      <c r="BJ123">
        <v>2051</v>
      </c>
      <c r="BK123">
        <v>2051</v>
      </c>
      <c r="BL123">
        <v>2051</v>
      </c>
      <c r="BM123">
        <v>2051</v>
      </c>
    </row>
    <row r="124" spans="1:65" x14ac:dyDescent="0.2">
      <c r="A124" t="s">
        <v>408</v>
      </c>
      <c r="B124" t="s">
        <v>1127</v>
      </c>
      <c r="C124" t="s">
        <v>971</v>
      </c>
      <c r="D124" t="s">
        <v>972</v>
      </c>
      <c r="F124">
        <v>111</v>
      </c>
      <c r="G124">
        <v>111</v>
      </c>
      <c r="H124">
        <v>111</v>
      </c>
      <c r="I124">
        <v>111</v>
      </c>
      <c r="J124">
        <v>111</v>
      </c>
      <c r="K124">
        <v>111</v>
      </c>
      <c r="L124">
        <v>111</v>
      </c>
      <c r="M124">
        <v>111</v>
      </c>
      <c r="N124">
        <v>111</v>
      </c>
      <c r="O124">
        <v>111</v>
      </c>
      <c r="P124">
        <v>111</v>
      </c>
      <c r="Q124">
        <v>111</v>
      </c>
      <c r="R124">
        <v>111</v>
      </c>
      <c r="S124">
        <v>111</v>
      </c>
      <c r="T124">
        <v>111</v>
      </c>
      <c r="U124">
        <v>111</v>
      </c>
      <c r="V124">
        <v>111</v>
      </c>
      <c r="W124">
        <v>111</v>
      </c>
      <c r="X124">
        <v>111</v>
      </c>
      <c r="Y124">
        <v>111</v>
      </c>
      <c r="Z124">
        <v>111</v>
      </c>
      <c r="AA124">
        <v>111</v>
      </c>
      <c r="AB124">
        <v>111</v>
      </c>
      <c r="AC124">
        <v>111</v>
      </c>
      <c r="AD124">
        <v>111</v>
      </c>
      <c r="AE124">
        <v>111</v>
      </c>
      <c r="AF124">
        <v>111</v>
      </c>
      <c r="AG124">
        <v>111</v>
      </c>
      <c r="AH124">
        <v>111</v>
      </c>
      <c r="AI124">
        <v>111</v>
      </c>
      <c r="AJ124">
        <v>111</v>
      </c>
      <c r="AK124">
        <v>111</v>
      </c>
      <c r="AL124">
        <v>111</v>
      </c>
      <c r="AM124">
        <v>111</v>
      </c>
      <c r="AN124">
        <v>111</v>
      </c>
      <c r="AO124">
        <v>111</v>
      </c>
      <c r="AP124">
        <v>111</v>
      </c>
      <c r="AQ124">
        <v>111</v>
      </c>
      <c r="AR124">
        <v>111</v>
      </c>
      <c r="AS124">
        <v>111</v>
      </c>
      <c r="AT124">
        <v>111</v>
      </c>
      <c r="AU124">
        <v>111</v>
      </c>
      <c r="AV124">
        <v>111</v>
      </c>
      <c r="AW124">
        <v>111</v>
      </c>
      <c r="AX124">
        <v>111</v>
      </c>
      <c r="AY124">
        <v>111</v>
      </c>
      <c r="AZ124">
        <v>111</v>
      </c>
      <c r="BA124">
        <v>111</v>
      </c>
      <c r="BB124">
        <v>111</v>
      </c>
      <c r="BC124">
        <v>111</v>
      </c>
      <c r="BD124">
        <v>111</v>
      </c>
      <c r="BE124">
        <v>111</v>
      </c>
      <c r="BF124">
        <v>111</v>
      </c>
      <c r="BG124">
        <v>111</v>
      </c>
      <c r="BH124">
        <v>111</v>
      </c>
      <c r="BI124">
        <v>111</v>
      </c>
      <c r="BJ124">
        <v>111</v>
      </c>
      <c r="BK124">
        <v>111</v>
      </c>
      <c r="BL124">
        <v>111</v>
      </c>
      <c r="BM124">
        <v>111</v>
      </c>
    </row>
    <row r="125" spans="1:65" x14ac:dyDescent="0.2">
      <c r="A125" t="s">
        <v>405</v>
      </c>
      <c r="B125" t="s">
        <v>1128</v>
      </c>
      <c r="C125" t="s">
        <v>971</v>
      </c>
      <c r="D125" t="s">
        <v>972</v>
      </c>
      <c r="F125">
        <v>1668</v>
      </c>
      <c r="G125">
        <v>1668</v>
      </c>
      <c r="H125">
        <v>1668</v>
      </c>
      <c r="I125">
        <v>1668</v>
      </c>
      <c r="J125">
        <v>1668</v>
      </c>
      <c r="K125">
        <v>1668</v>
      </c>
      <c r="L125">
        <v>1668</v>
      </c>
      <c r="M125">
        <v>1668</v>
      </c>
      <c r="N125">
        <v>1668</v>
      </c>
      <c r="O125">
        <v>1668</v>
      </c>
      <c r="P125">
        <v>1668</v>
      </c>
      <c r="Q125">
        <v>1668</v>
      </c>
      <c r="R125">
        <v>1668</v>
      </c>
      <c r="S125">
        <v>1668</v>
      </c>
      <c r="T125">
        <v>1668</v>
      </c>
      <c r="U125">
        <v>1668</v>
      </c>
      <c r="V125">
        <v>1668</v>
      </c>
      <c r="W125">
        <v>1668</v>
      </c>
      <c r="X125">
        <v>1668</v>
      </c>
      <c r="Y125">
        <v>1668</v>
      </c>
      <c r="Z125">
        <v>1668</v>
      </c>
      <c r="AA125">
        <v>1668</v>
      </c>
      <c r="AB125">
        <v>1668</v>
      </c>
      <c r="AC125">
        <v>1668</v>
      </c>
      <c r="AD125">
        <v>1668</v>
      </c>
      <c r="AE125">
        <v>1668</v>
      </c>
      <c r="AF125">
        <v>1668</v>
      </c>
      <c r="AG125">
        <v>1668</v>
      </c>
      <c r="AH125">
        <v>1668</v>
      </c>
      <c r="AI125">
        <v>1668</v>
      </c>
      <c r="AJ125">
        <v>1668</v>
      </c>
      <c r="AK125">
        <v>1668</v>
      </c>
      <c r="AL125">
        <v>1668</v>
      </c>
      <c r="AM125">
        <v>1668</v>
      </c>
      <c r="AN125">
        <v>1668</v>
      </c>
      <c r="AO125">
        <v>1668</v>
      </c>
      <c r="AP125">
        <v>1668</v>
      </c>
      <c r="AQ125">
        <v>1668</v>
      </c>
      <c r="AR125">
        <v>1668</v>
      </c>
      <c r="AS125">
        <v>1668</v>
      </c>
      <c r="AT125">
        <v>1668</v>
      </c>
      <c r="AU125">
        <v>1668</v>
      </c>
      <c r="AV125">
        <v>1668</v>
      </c>
      <c r="AW125">
        <v>1668</v>
      </c>
      <c r="AX125">
        <v>1668</v>
      </c>
      <c r="AY125">
        <v>1668</v>
      </c>
      <c r="AZ125">
        <v>1668</v>
      </c>
      <c r="BA125">
        <v>1668</v>
      </c>
      <c r="BB125">
        <v>1668</v>
      </c>
      <c r="BC125">
        <v>1668</v>
      </c>
      <c r="BD125">
        <v>1668</v>
      </c>
      <c r="BE125">
        <v>1668</v>
      </c>
      <c r="BF125">
        <v>1668</v>
      </c>
      <c r="BG125">
        <v>1668</v>
      </c>
      <c r="BH125">
        <v>1668</v>
      </c>
      <c r="BI125">
        <v>1668</v>
      </c>
      <c r="BJ125">
        <v>1668</v>
      </c>
      <c r="BK125">
        <v>1668</v>
      </c>
      <c r="BL125">
        <v>1668</v>
      </c>
      <c r="BM125">
        <v>1668</v>
      </c>
    </row>
    <row r="126" spans="1:65" x14ac:dyDescent="0.2">
      <c r="A126" t="s">
        <v>412</v>
      </c>
      <c r="B126" t="s">
        <v>1129</v>
      </c>
      <c r="C126" t="s">
        <v>971</v>
      </c>
      <c r="D126" t="s">
        <v>972</v>
      </c>
      <c r="AK126">
        <v>250</v>
      </c>
      <c r="AL126">
        <v>250</v>
      </c>
      <c r="AM126">
        <v>250</v>
      </c>
      <c r="AN126">
        <v>250</v>
      </c>
      <c r="AO126">
        <v>250</v>
      </c>
      <c r="AP126">
        <v>250</v>
      </c>
      <c r="AQ126">
        <v>250</v>
      </c>
      <c r="AR126">
        <v>250</v>
      </c>
      <c r="AS126">
        <v>250</v>
      </c>
      <c r="AT126">
        <v>250</v>
      </c>
      <c r="AU126">
        <v>250</v>
      </c>
      <c r="AV126">
        <v>250</v>
      </c>
      <c r="AW126">
        <v>250</v>
      </c>
      <c r="AX126">
        <v>250</v>
      </c>
      <c r="AY126">
        <v>250</v>
      </c>
      <c r="AZ126">
        <v>250</v>
      </c>
      <c r="BA126">
        <v>250</v>
      </c>
      <c r="BB126">
        <v>250</v>
      </c>
      <c r="BC126">
        <v>250</v>
      </c>
      <c r="BD126">
        <v>250</v>
      </c>
      <c r="BE126">
        <v>250</v>
      </c>
      <c r="BF126">
        <v>250</v>
      </c>
      <c r="BG126">
        <v>250</v>
      </c>
      <c r="BH126">
        <v>250</v>
      </c>
      <c r="BI126">
        <v>250</v>
      </c>
      <c r="BJ126">
        <v>250</v>
      </c>
      <c r="BK126">
        <v>250</v>
      </c>
      <c r="BL126">
        <v>250</v>
      </c>
      <c r="BM126">
        <v>250</v>
      </c>
    </row>
    <row r="127" spans="1:65" x14ac:dyDescent="0.2">
      <c r="A127" t="s">
        <v>417</v>
      </c>
      <c r="B127" t="s">
        <v>1130</v>
      </c>
      <c r="C127" t="s">
        <v>971</v>
      </c>
      <c r="D127" t="s">
        <v>972</v>
      </c>
      <c r="F127">
        <v>630</v>
      </c>
      <c r="G127">
        <v>630</v>
      </c>
      <c r="H127">
        <v>630</v>
      </c>
      <c r="I127">
        <v>630</v>
      </c>
      <c r="J127">
        <v>630</v>
      </c>
      <c r="K127">
        <v>630</v>
      </c>
      <c r="L127">
        <v>630</v>
      </c>
      <c r="M127">
        <v>630</v>
      </c>
      <c r="N127">
        <v>630</v>
      </c>
      <c r="O127">
        <v>630</v>
      </c>
      <c r="P127">
        <v>630</v>
      </c>
      <c r="Q127">
        <v>630</v>
      </c>
      <c r="R127">
        <v>630</v>
      </c>
      <c r="S127">
        <v>630</v>
      </c>
      <c r="T127">
        <v>630</v>
      </c>
      <c r="U127">
        <v>630</v>
      </c>
      <c r="V127">
        <v>630</v>
      </c>
      <c r="W127">
        <v>630</v>
      </c>
      <c r="X127">
        <v>630</v>
      </c>
      <c r="Y127">
        <v>630</v>
      </c>
      <c r="Z127">
        <v>630</v>
      </c>
      <c r="AA127">
        <v>630</v>
      </c>
      <c r="AB127">
        <v>630</v>
      </c>
      <c r="AC127">
        <v>630</v>
      </c>
      <c r="AD127">
        <v>630</v>
      </c>
      <c r="AE127">
        <v>630</v>
      </c>
      <c r="AF127">
        <v>630</v>
      </c>
      <c r="AG127">
        <v>630</v>
      </c>
      <c r="AH127">
        <v>630</v>
      </c>
      <c r="AI127">
        <v>630</v>
      </c>
      <c r="AJ127">
        <v>630</v>
      </c>
      <c r="AK127">
        <v>630</v>
      </c>
      <c r="AL127">
        <v>630</v>
      </c>
      <c r="AM127">
        <v>630</v>
      </c>
      <c r="AN127">
        <v>630</v>
      </c>
      <c r="AO127">
        <v>630</v>
      </c>
      <c r="AP127">
        <v>630</v>
      </c>
      <c r="AQ127">
        <v>630</v>
      </c>
      <c r="AR127">
        <v>630</v>
      </c>
      <c r="AS127">
        <v>692</v>
      </c>
      <c r="AT127">
        <v>630</v>
      </c>
      <c r="AU127">
        <v>630</v>
      </c>
      <c r="AV127">
        <v>630</v>
      </c>
      <c r="AW127">
        <v>630</v>
      </c>
      <c r="AX127">
        <v>630</v>
      </c>
      <c r="AY127">
        <v>630</v>
      </c>
      <c r="AZ127">
        <v>630</v>
      </c>
      <c r="BA127">
        <v>630</v>
      </c>
      <c r="BB127">
        <v>630</v>
      </c>
      <c r="BC127">
        <v>630</v>
      </c>
      <c r="BD127">
        <v>630</v>
      </c>
      <c r="BE127">
        <v>630</v>
      </c>
      <c r="BF127">
        <v>630</v>
      </c>
      <c r="BG127">
        <v>630</v>
      </c>
      <c r="BH127">
        <v>630</v>
      </c>
      <c r="BI127">
        <v>630</v>
      </c>
      <c r="BJ127">
        <v>630</v>
      </c>
      <c r="BK127">
        <v>630</v>
      </c>
      <c r="BL127">
        <v>630</v>
      </c>
      <c r="BM127">
        <v>630</v>
      </c>
    </row>
    <row r="128" spans="1:65" x14ac:dyDescent="0.2">
      <c r="A128" t="s">
        <v>1131</v>
      </c>
      <c r="B128" t="s">
        <v>1132</v>
      </c>
      <c r="C128" t="s">
        <v>971</v>
      </c>
      <c r="D128" t="s">
        <v>972</v>
      </c>
      <c r="AK128">
        <v>533</v>
      </c>
      <c r="AL128">
        <v>533</v>
      </c>
      <c r="AM128">
        <v>533</v>
      </c>
      <c r="AN128">
        <v>533</v>
      </c>
      <c r="AO128">
        <v>533</v>
      </c>
      <c r="AP128">
        <v>533</v>
      </c>
      <c r="AQ128">
        <v>533</v>
      </c>
      <c r="AR128">
        <v>533</v>
      </c>
      <c r="AS128">
        <v>533</v>
      </c>
      <c r="AT128">
        <v>533</v>
      </c>
      <c r="AU128">
        <v>533</v>
      </c>
      <c r="AV128">
        <v>533</v>
      </c>
      <c r="AW128">
        <v>533</v>
      </c>
      <c r="AX128">
        <v>533</v>
      </c>
      <c r="AY128">
        <v>533</v>
      </c>
      <c r="AZ128">
        <v>533</v>
      </c>
      <c r="BA128">
        <v>533</v>
      </c>
      <c r="BB128">
        <v>533</v>
      </c>
      <c r="BC128">
        <v>533</v>
      </c>
      <c r="BD128">
        <v>533</v>
      </c>
      <c r="BE128">
        <v>533</v>
      </c>
      <c r="BF128">
        <v>533</v>
      </c>
      <c r="BG128">
        <v>533</v>
      </c>
      <c r="BH128">
        <v>533</v>
      </c>
      <c r="BI128">
        <v>533</v>
      </c>
      <c r="BJ128">
        <v>533</v>
      </c>
      <c r="BK128">
        <v>533</v>
      </c>
      <c r="BL128">
        <v>533</v>
      </c>
      <c r="BM128">
        <v>533</v>
      </c>
    </row>
    <row r="129" spans="1:65" x14ac:dyDescent="0.2">
      <c r="A129" t="s">
        <v>177</v>
      </c>
      <c r="B129" t="s">
        <v>1133</v>
      </c>
      <c r="C129" t="s">
        <v>971</v>
      </c>
      <c r="D129" t="s">
        <v>972</v>
      </c>
      <c r="F129">
        <v>1904</v>
      </c>
      <c r="G129">
        <v>1904</v>
      </c>
      <c r="H129">
        <v>1904</v>
      </c>
      <c r="I129">
        <v>1904</v>
      </c>
      <c r="J129">
        <v>1904</v>
      </c>
      <c r="K129">
        <v>1904</v>
      </c>
      <c r="L129">
        <v>1904</v>
      </c>
      <c r="M129">
        <v>1904</v>
      </c>
      <c r="N129">
        <v>1904</v>
      </c>
      <c r="O129">
        <v>1904</v>
      </c>
      <c r="P129">
        <v>1904</v>
      </c>
      <c r="Q129">
        <v>1904</v>
      </c>
      <c r="R129">
        <v>1904</v>
      </c>
      <c r="S129">
        <v>1904</v>
      </c>
      <c r="T129">
        <v>1904</v>
      </c>
      <c r="U129">
        <v>1904</v>
      </c>
      <c r="V129">
        <v>1904</v>
      </c>
      <c r="W129">
        <v>1904</v>
      </c>
      <c r="X129">
        <v>1904</v>
      </c>
      <c r="Y129">
        <v>1904</v>
      </c>
      <c r="Z129">
        <v>1904</v>
      </c>
      <c r="AA129">
        <v>1904</v>
      </c>
      <c r="AB129">
        <v>1904</v>
      </c>
      <c r="AC129">
        <v>1904</v>
      </c>
      <c r="AD129">
        <v>1904</v>
      </c>
      <c r="AE129">
        <v>1904</v>
      </c>
      <c r="AF129">
        <v>1904</v>
      </c>
      <c r="AG129">
        <v>1904</v>
      </c>
      <c r="AH129">
        <v>1904</v>
      </c>
      <c r="AI129">
        <v>1904</v>
      </c>
      <c r="AJ129">
        <v>1904</v>
      </c>
      <c r="AK129">
        <v>1904</v>
      </c>
      <c r="AL129">
        <v>1904</v>
      </c>
      <c r="AM129">
        <v>1904</v>
      </c>
      <c r="AN129">
        <v>1904</v>
      </c>
      <c r="AO129">
        <v>1904</v>
      </c>
      <c r="AP129">
        <v>1904</v>
      </c>
      <c r="AQ129">
        <v>1904</v>
      </c>
      <c r="AR129">
        <v>1904</v>
      </c>
      <c r="AS129">
        <v>1904</v>
      </c>
      <c r="AT129">
        <v>1904</v>
      </c>
      <c r="AU129">
        <v>1904</v>
      </c>
      <c r="AV129">
        <v>1904</v>
      </c>
      <c r="AW129">
        <v>1904</v>
      </c>
      <c r="AX129">
        <v>1904</v>
      </c>
      <c r="AY129">
        <v>1904</v>
      </c>
      <c r="AZ129">
        <v>1904</v>
      </c>
      <c r="BA129">
        <v>1904</v>
      </c>
      <c r="BB129">
        <v>1904</v>
      </c>
      <c r="BC129">
        <v>1904</v>
      </c>
      <c r="BD129">
        <v>1904</v>
      </c>
      <c r="BE129">
        <v>1904</v>
      </c>
      <c r="BF129">
        <v>1904</v>
      </c>
      <c r="BG129">
        <v>1904</v>
      </c>
      <c r="BH129">
        <v>1904</v>
      </c>
      <c r="BI129">
        <v>1904</v>
      </c>
      <c r="BJ129">
        <v>1904</v>
      </c>
      <c r="BK129">
        <v>1904</v>
      </c>
      <c r="BL129">
        <v>1904</v>
      </c>
      <c r="BM129">
        <v>1904</v>
      </c>
    </row>
    <row r="130" spans="1:65" x14ac:dyDescent="0.2">
      <c r="A130" t="s">
        <v>422</v>
      </c>
      <c r="B130" t="s">
        <v>1134</v>
      </c>
      <c r="C130" t="s">
        <v>971</v>
      </c>
      <c r="D130" t="s">
        <v>972</v>
      </c>
    </row>
    <row r="131" spans="1:65" x14ac:dyDescent="0.2">
      <c r="A131" t="s">
        <v>1135</v>
      </c>
      <c r="B131" t="s">
        <v>1136</v>
      </c>
      <c r="C131" t="s">
        <v>971</v>
      </c>
      <c r="D131" t="s">
        <v>972</v>
      </c>
      <c r="F131">
        <v>1427</v>
      </c>
      <c r="G131">
        <v>1427</v>
      </c>
      <c r="H131">
        <v>1427</v>
      </c>
      <c r="I131">
        <v>1427</v>
      </c>
      <c r="J131">
        <v>1427</v>
      </c>
      <c r="K131">
        <v>1427</v>
      </c>
      <c r="L131">
        <v>1427</v>
      </c>
      <c r="M131">
        <v>1427</v>
      </c>
      <c r="N131">
        <v>1427</v>
      </c>
      <c r="O131">
        <v>1427</v>
      </c>
      <c r="P131">
        <v>1427</v>
      </c>
      <c r="Q131">
        <v>1427</v>
      </c>
      <c r="R131">
        <v>1427</v>
      </c>
      <c r="S131">
        <v>1427</v>
      </c>
      <c r="T131">
        <v>1427</v>
      </c>
      <c r="U131">
        <v>1427</v>
      </c>
      <c r="V131">
        <v>1427</v>
      </c>
      <c r="W131">
        <v>1427</v>
      </c>
      <c r="X131">
        <v>1427</v>
      </c>
      <c r="Y131">
        <v>1427</v>
      </c>
      <c r="Z131">
        <v>1427</v>
      </c>
      <c r="AA131">
        <v>1427</v>
      </c>
      <c r="AB131">
        <v>1427</v>
      </c>
      <c r="AC131">
        <v>1427</v>
      </c>
      <c r="AD131">
        <v>1427</v>
      </c>
      <c r="AE131">
        <v>1427</v>
      </c>
      <c r="AF131">
        <v>1427</v>
      </c>
      <c r="AG131">
        <v>1427</v>
      </c>
      <c r="AH131">
        <v>1427</v>
      </c>
      <c r="AI131">
        <v>1427</v>
      </c>
      <c r="AJ131">
        <v>1427</v>
      </c>
      <c r="AK131">
        <v>1427</v>
      </c>
      <c r="AL131">
        <v>1427</v>
      </c>
      <c r="AM131">
        <v>1427</v>
      </c>
      <c r="AN131">
        <v>1427</v>
      </c>
      <c r="AO131">
        <v>1427</v>
      </c>
      <c r="AP131">
        <v>1427</v>
      </c>
      <c r="AQ131">
        <v>1427</v>
      </c>
      <c r="AR131">
        <v>1427</v>
      </c>
      <c r="AS131">
        <v>1427</v>
      </c>
      <c r="AT131">
        <v>1427</v>
      </c>
      <c r="AU131">
        <v>1427</v>
      </c>
      <c r="AV131">
        <v>1427</v>
      </c>
      <c r="AW131">
        <v>1427</v>
      </c>
      <c r="AX131">
        <v>1427</v>
      </c>
      <c r="AY131">
        <v>1427</v>
      </c>
      <c r="AZ131">
        <v>1427</v>
      </c>
      <c r="BA131">
        <v>1427</v>
      </c>
      <c r="BB131">
        <v>1427</v>
      </c>
      <c r="BC131">
        <v>1427</v>
      </c>
      <c r="BD131">
        <v>1427</v>
      </c>
      <c r="BE131">
        <v>1427</v>
      </c>
      <c r="BF131">
        <v>1427</v>
      </c>
      <c r="BG131">
        <v>1427</v>
      </c>
      <c r="BH131">
        <v>1427</v>
      </c>
      <c r="BI131">
        <v>1427</v>
      </c>
      <c r="BJ131">
        <v>1427</v>
      </c>
      <c r="BK131">
        <v>1427</v>
      </c>
      <c r="BL131">
        <v>1427</v>
      </c>
      <c r="BM131">
        <v>1427</v>
      </c>
    </row>
    <row r="132" spans="1:65" x14ac:dyDescent="0.2">
      <c r="A132" t="s">
        <v>1137</v>
      </c>
      <c r="B132" t="s">
        <v>1138</v>
      </c>
      <c r="C132" t="s">
        <v>971</v>
      </c>
      <c r="D132" t="s">
        <v>972</v>
      </c>
      <c r="F132">
        <v>1274</v>
      </c>
      <c r="G132">
        <v>1274</v>
      </c>
      <c r="H132">
        <v>1274</v>
      </c>
      <c r="I132">
        <v>1274</v>
      </c>
      <c r="J132">
        <v>1274</v>
      </c>
      <c r="K132">
        <v>1274</v>
      </c>
      <c r="L132">
        <v>1274</v>
      </c>
      <c r="M132">
        <v>1274</v>
      </c>
      <c r="N132">
        <v>1274</v>
      </c>
      <c r="O132">
        <v>1274</v>
      </c>
      <c r="P132">
        <v>1274</v>
      </c>
      <c r="Q132">
        <v>1274</v>
      </c>
      <c r="R132">
        <v>1274</v>
      </c>
      <c r="S132">
        <v>1274</v>
      </c>
      <c r="T132">
        <v>1274</v>
      </c>
      <c r="U132">
        <v>1274</v>
      </c>
      <c r="V132">
        <v>1274</v>
      </c>
      <c r="W132">
        <v>1274</v>
      </c>
      <c r="X132">
        <v>1274</v>
      </c>
      <c r="Y132">
        <v>1274</v>
      </c>
      <c r="Z132">
        <v>1274</v>
      </c>
      <c r="AA132">
        <v>1274</v>
      </c>
      <c r="AB132">
        <v>1274</v>
      </c>
      <c r="AC132">
        <v>1274</v>
      </c>
      <c r="AD132">
        <v>1274</v>
      </c>
      <c r="AE132">
        <v>1274</v>
      </c>
      <c r="AF132">
        <v>1274</v>
      </c>
      <c r="AG132">
        <v>1274</v>
      </c>
      <c r="AH132">
        <v>1274</v>
      </c>
      <c r="AI132">
        <v>1274</v>
      </c>
      <c r="AJ132">
        <v>1274</v>
      </c>
      <c r="AK132">
        <v>1274</v>
      </c>
      <c r="AL132">
        <v>1274</v>
      </c>
      <c r="AM132">
        <v>1274</v>
      </c>
      <c r="AN132">
        <v>1274</v>
      </c>
      <c r="AO132">
        <v>1274</v>
      </c>
      <c r="AP132">
        <v>1274</v>
      </c>
      <c r="AQ132">
        <v>1274</v>
      </c>
      <c r="AR132">
        <v>1274</v>
      </c>
      <c r="AS132">
        <v>1274</v>
      </c>
      <c r="AT132">
        <v>1274</v>
      </c>
      <c r="AU132">
        <v>1274</v>
      </c>
      <c r="AV132">
        <v>1274</v>
      </c>
      <c r="AW132">
        <v>1274</v>
      </c>
      <c r="AX132">
        <v>1274</v>
      </c>
      <c r="AY132">
        <v>1274</v>
      </c>
      <c r="AZ132">
        <v>1274</v>
      </c>
      <c r="BA132">
        <v>1274</v>
      </c>
      <c r="BB132">
        <v>1274</v>
      </c>
      <c r="BC132">
        <v>1274</v>
      </c>
      <c r="BD132">
        <v>1274</v>
      </c>
      <c r="BE132">
        <v>1274</v>
      </c>
      <c r="BF132">
        <v>1274</v>
      </c>
      <c r="BG132">
        <v>1274</v>
      </c>
      <c r="BH132">
        <v>1274</v>
      </c>
      <c r="BI132">
        <v>1274</v>
      </c>
      <c r="BJ132">
        <v>1274</v>
      </c>
      <c r="BK132">
        <v>1274</v>
      </c>
      <c r="BL132">
        <v>1274</v>
      </c>
      <c r="BM132">
        <v>1274</v>
      </c>
    </row>
    <row r="133" spans="1:65" x14ac:dyDescent="0.2">
      <c r="A133" t="s">
        <v>425</v>
      </c>
      <c r="B133" t="s">
        <v>1139</v>
      </c>
      <c r="C133" t="s">
        <v>971</v>
      </c>
      <c r="D133" t="s">
        <v>972</v>
      </c>
      <c r="F133">
        <v>121</v>
      </c>
      <c r="G133">
        <v>121</v>
      </c>
      <c r="H133">
        <v>121</v>
      </c>
      <c r="I133">
        <v>121</v>
      </c>
      <c r="J133">
        <v>121</v>
      </c>
      <c r="K133">
        <v>121</v>
      </c>
      <c r="L133">
        <v>121</v>
      </c>
      <c r="M133">
        <v>121</v>
      </c>
      <c r="N133">
        <v>121</v>
      </c>
      <c r="O133">
        <v>121</v>
      </c>
      <c r="P133">
        <v>121</v>
      </c>
      <c r="Q133">
        <v>121</v>
      </c>
      <c r="R133">
        <v>121</v>
      </c>
      <c r="S133">
        <v>121</v>
      </c>
      <c r="T133">
        <v>121</v>
      </c>
      <c r="U133">
        <v>121</v>
      </c>
      <c r="V133">
        <v>121</v>
      </c>
      <c r="W133">
        <v>121</v>
      </c>
      <c r="X133">
        <v>121</v>
      </c>
      <c r="Y133">
        <v>121</v>
      </c>
      <c r="Z133">
        <v>121</v>
      </c>
      <c r="AA133">
        <v>121</v>
      </c>
      <c r="AB133">
        <v>121</v>
      </c>
      <c r="AC133">
        <v>121</v>
      </c>
      <c r="AD133">
        <v>121</v>
      </c>
      <c r="AE133">
        <v>121</v>
      </c>
      <c r="AF133">
        <v>121</v>
      </c>
      <c r="AG133">
        <v>121</v>
      </c>
      <c r="AH133">
        <v>121</v>
      </c>
      <c r="AI133">
        <v>121</v>
      </c>
      <c r="AJ133">
        <v>121</v>
      </c>
      <c r="AK133">
        <v>121</v>
      </c>
      <c r="AL133">
        <v>121</v>
      </c>
      <c r="AM133">
        <v>121</v>
      </c>
      <c r="AN133">
        <v>121</v>
      </c>
      <c r="AO133">
        <v>121</v>
      </c>
      <c r="AP133">
        <v>121</v>
      </c>
      <c r="AQ133">
        <v>121</v>
      </c>
      <c r="AR133">
        <v>121</v>
      </c>
      <c r="AS133">
        <v>121</v>
      </c>
      <c r="AT133">
        <v>121</v>
      </c>
      <c r="AU133">
        <v>121</v>
      </c>
      <c r="AV133">
        <v>121</v>
      </c>
      <c r="AW133">
        <v>121</v>
      </c>
      <c r="AX133">
        <v>121</v>
      </c>
      <c r="AY133">
        <v>121</v>
      </c>
      <c r="AZ133">
        <v>121</v>
      </c>
      <c r="BA133">
        <v>121</v>
      </c>
      <c r="BB133">
        <v>121</v>
      </c>
      <c r="BC133">
        <v>121</v>
      </c>
      <c r="BD133">
        <v>121</v>
      </c>
      <c r="BE133">
        <v>121</v>
      </c>
      <c r="BF133">
        <v>121</v>
      </c>
      <c r="BG133">
        <v>121</v>
      </c>
      <c r="BH133">
        <v>121</v>
      </c>
      <c r="BI133">
        <v>121</v>
      </c>
      <c r="BJ133">
        <v>121</v>
      </c>
      <c r="BK133">
        <v>121</v>
      </c>
      <c r="BL133">
        <v>121</v>
      </c>
      <c r="BM133">
        <v>121</v>
      </c>
    </row>
    <row r="134" spans="1:65" x14ac:dyDescent="0.2">
      <c r="A134" t="s">
        <v>1140</v>
      </c>
      <c r="B134" t="s">
        <v>1141</v>
      </c>
      <c r="C134" t="s">
        <v>971</v>
      </c>
      <c r="D134" t="s">
        <v>972</v>
      </c>
    </row>
    <row r="135" spans="1:65" x14ac:dyDescent="0.2">
      <c r="A135" t="s">
        <v>1142</v>
      </c>
      <c r="B135" t="s">
        <v>1143</v>
      </c>
      <c r="C135" t="s">
        <v>971</v>
      </c>
      <c r="D135" t="s">
        <v>972</v>
      </c>
      <c r="F135">
        <v>1834</v>
      </c>
      <c r="G135">
        <v>1834</v>
      </c>
      <c r="H135">
        <v>1834</v>
      </c>
      <c r="I135">
        <v>1834</v>
      </c>
      <c r="J135">
        <v>1834</v>
      </c>
      <c r="K135">
        <v>1834</v>
      </c>
      <c r="L135">
        <v>1834</v>
      </c>
      <c r="M135">
        <v>1834</v>
      </c>
      <c r="N135">
        <v>1834</v>
      </c>
      <c r="O135">
        <v>1834</v>
      </c>
      <c r="P135">
        <v>1834</v>
      </c>
      <c r="Q135">
        <v>1834</v>
      </c>
      <c r="R135">
        <v>1834</v>
      </c>
      <c r="S135">
        <v>1834</v>
      </c>
      <c r="T135">
        <v>1834</v>
      </c>
      <c r="U135">
        <v>1834</v>
      </c>
      <c r="V135">
        <v>1834</v>
      </c>
      <c r="W135">
        <v>1834</v>
      </c>
      <c r="X135">
        <v>1834</v>
      </c>
      <c r="Y135">
        <v>1834</v>
      </c>
      <c r="Z135">
        <v>1834</v>
      </c>
      <c r="AA135">
        <v>1834</v>
      </c>
      <c r="AB135">
        <v>1834</v>
      </c>
      <c r="AC135">
        <v>1834</v>
      </c>
      <c r="AD135">
        <v>1834</v>
      </c>
      <c r="AE135">
        <v>1834</v>
      </c>
      <c r="AF135">
        <v>1834</v>
      </c>
      <c r="AG135">
        <v>1834</v>
      </c>
      <c r="AH135">
        <v>1834</v>
      </c>
      <c r="AI135">
        <v>1834</v>
      </c>
      <c r="AJ135">
        <v>1834</v>
      </c>
      <c r="AK135">
        <v>1834</v>
      </c>
      <c r="AL135">
        <v>1834</v>
      </c>
      <c r="AM135">
        <v>1834</v>
      </c>
      <c r="AN135">
        <v>1834</v>
      </c>
      <c r="AO135">
        <v>1834</v>
      </c>
      <c r="AP135">
        <v>1834</v>
      </c>
      <c r="AQ135">
        <v>1834</v>
      </c>
      <c r="AR135">
        <v>1834</v>
      </c>
      <c r="AS135">
        <v>1834</v>
      </c>
      <c r="AT135">
        <v>1834</v>
      </c>
      <c r="AU135">
        <v>1834</v>
      </c>
      <c r="AV135">
        <v>1834</v>
      </c>
      <c r="AW135">
        <v>1834</v>
      </c>
      <c r="AX135">
        <v>1834</v>
      </c>
      <c r="AY135">
        <v>1834</v>
      </c>
      <c r="AZ135">
        <v>1834</v>
      </c>
      <c r="BA135">
        <v>1834</v>
      </c>
      <c r="BB135">
        <v>1834</v>
      </c>
      <c r="BC135">
        <v>1834</v>
      </c>
      <c r="BD135">
        <v>1834</v>
      </c>
      <c r="BE135">
        <v>1834</v>
      </c>
      <c r="BF135">
        <v>1834</v>
      </c>
      <c r="BG135">
        <v>1834</v>
      </c>
      <c r="BH135">
        <v>1834</v>
      </c>
      <c r="BI135">
        <v>1834</v>
      </c>
      <c r="BJ135">
        <v>1834</v>
      </c>
      <c r="BK135">
        <v>1834</v>
      </c>
      <c r="BL135">
        <v>1834</v>
      </c>
      <c r="BM135">
        <v>1834</v>
      </c>
    </row>
    <row r="136" spans="1:65" x14ac:dyDescent="0.2">
      <c r="A136" t="s">
        <v>442</v>
      </c>
      <c r="B136" t="s">
        <v>1144</v>
      </c>
      <c r="C136" t="s">
        <v>971</v>
      </c>
      <c r="D136" t="s">
        <v>972</v>
      </c>
      <c r="F136">
        <v>661</v>
      </c>
      <c r="G136">
        <v>661</v>
      </c>
      <c r="H136">
        <v>661</v>
      </c>
      <c r="I136">
        <v>661</v>
      </c>
      <c r="J136">
        <v>661</v>
      </c>
      <c r="K136">
        <v>661</v>
      </c>
      <c r="L136">
        <v>661</v>
      </c>
      <c r="M136">
        <v>661</v>
      </c>
      <c r="N136">
        <v>661</v>
      </c>
      <c r="O136">
        <v>661</v>
      </c>
      <c r="P136">
        <v>661</v>
      </c>
      <c r="Q136">
        <v>661</v>
      </c>
      <c r="R136">
        <v>661</v>
      </c>
      <c r="S136">
        <v>661</v>
      </c>
      <c r="T136">
        <v>661</v>
      </c>
      <c r="U136">
        <v>661</v>
      </c>
      <c r="V136">
        <v>661</v>
      </c>
      <c r="W136">
        <v>661</v>
      </c>
      <c r="X136">
        <v>661</v>
      </c>
      <c r="Y136">
        <v>661</v>
      </c>
      <c r="Z136">
        <v>661</v>
      </c>
      <c r="AA136">
        <v>661</v>
      </c>
      <c r="AB136">
        <v>661</v>
      </c>
      <c r="AC136">
        <v>661</v>
      </c>
      <c r="AD136">
        <v>661</v>
      </c>
      <c r="AE136">
        <v>661</v>
      </c>
      <c r="AF136">
        <v>661</v>
      </c>
      <c r="AG136">
        <v>661</v>
      </c>
      <c r="AH136">
        <v>661</v>
      </c>
      <c r="AI136">
        <v>661</v>
      </c>
      <c r="AJ136">
        <v>661</v>
      </c>
      <c r="AK136">
        <v>661</v>
      </c>
      <c r="AL136">
        <v>661</v>
      </c>
      <c r="AM136">
        <v>661</v>
      </c>
      <c r="AN136">
        <v>661</v>
      </c>
      <c r="AO136">
        <v>661</v>
      </c>
      <c r="AP136">
        <v>661</v>
      </c>
      <c r="AQ136">
        <v>661</v>
      </c>
      <c r="AR136">
        <v>661</v>
      </c>
      <c r="AS136">
        <v>661</v>
      </c>
      <c r="AT136">
        <v>661</v>
      </c>
      <c r="AU136">
        <v>661</v>
      </c>
      <c r="AV136">
        <v>661</v>
      </c>
      <c r="AW136">
        <v>661</v>
      </c>
      <c r="AX136">
        <v>661</v>
      </c>
      <c r="AY136">
        <v>661</v>
      </c>
      <c r="AZ136">
        <v>661</v>
      </c>
      <c r="BA136">
        <v>661</v>
      </c>
      <c r="BB136">
        <v>661</v>
      </c>
      <c r="BC136">
        <v>661</v>
      </c>
      <c r="BD136">
        <v>661</v>
      </c>
      <c r="BE136">
        <v>661</v>
      </c>
      <c r="BF136">
        <v>661</v>
      </c>
      <c r="BG136">
        <v>661</v>
      </c>
      <c r="BH136">
        <v>661</v>
      </c>
      <c r="BI136">
        <v>661</v>
      </c>
      <c r="BJ136">
        <v>661</v>
      </c>
      <c r="BK136">
        <v>661</v>
      </c>
      <c r="BL136">
        <v>661</v>
      </c>
      <c r="BM136">
        <v>661</v>
      </c>
    </row>
    <row r="137" spans="1:65" x14ac:dyDescent="0.2">
      <c r="A137" t="s">
        <v>450</v>
      </c>
      <c r="B137" t="s">
        <v>1145</v>
      </c>
      <c r="C137" t="s">
        <v>971</v>
      </c>
      <c r="D137" t="s">
        <v>972</v>
      </c>
      <c r="F137">
        <v>2391</v>
      </c>
      <c r="G137">
        <v>2391</v>
      </c>
      <c r="H137">
        <v>2391</v>
      </c>
      <c r="I137">
        <v>2391</v>
      </c>
      <c r="J137">
        <v>2391</v>
      </c>
      <c r="K137">
        <v>2391</v>
      </c>
      <c r="L137">
        <v>2391</v>
      </c>
      <c r="M137">
        <v>2391</v>
      </c>
      <c r="N137">
        <v>2391</v>
      </c>
      <c r="O137">
        <v>2391</v>
      </c>
      <c r="P137">
        <v>2391</v>
      </c>
      <c r="Q137">
        <v>2391</v>
      </c>
      <c r="R137">
        <v>2391</v>
      </c>
      <c r="S137">
        <v>2391</v>
      </c>
      <c r="T137">
        <v>2391</v>
      </c>
      <c r="U137">
        <v>2391</v>
      </c>
      <c r="V137">
        <v>2391</v>
      </c>
      <c r="W137">
        <v>2391</v>
      </c>
      <c r="X137">
        <v>2391</v>
      </c>
      <c r="Y137">
        <v>2391</v>
      </c>
      <c r="Z137">
        <v>2391</v>
      </c>
      <c r="AA137">
        <v>2391</v>
      </c>
      <c r="AB137">
        <v>2391</v>
      </c>
      <c r="AC137">
        <v>2391</v>
      </c>
      <c r="AD137">
        <v>2391</v>
      </c>
      <c r="AE137">
        <v>2391</v>
      </c>
      <c r="AF137">
        <v>2391</v>
      </c>
      <c r="AG137">
        <v>2391</v>
      </c>
      <c r="AH137">
        <v>2391</v>
      </c>
      <c r="AI137">
        <v>2391</v>
      </c>
      <c r="AJ137">
        <v>2391</v>
      </c>
      <c r="AK137">
        <v>2391</v>
      </c>
      <c r="AL137">
        <v>2391</v>
      </c>
      <c r="AM137">
        <v>2391</v>
      </c>
      <c r="AN137">
        <v>2391</v>
      </c>
      <c r="AO137">
        <v>2391</v>
      </c>
      <c r="AP137">
        <v>2391</v>
      </c>
      <c r="AQ137">
        <v>2391</v>
      </c>
      <c r="AR137">
        <v>2391</v>
      </c>
      <c r="AS137">
        <v>2391</v>
      </c>
      <c r="AT137">
        <v>2391</v>
      </c>
      <c r="AU137">
        <v>2391</v>
      </c>
      <c r="AV137">
        <v>2391</v>
      </c>
      <c r="AW137">
        <v>2391</v>
      </c>
      <c r="AX137">
        <v>2391</v>
      </c>
      <c r="AY137">
        <v>2391</v>
      </c>
      <c r="AZ137">
        <v>2391</v>
      </c>
      <c r="BA137">
        <v>2391</v>
      </c>
      <c r="BB137">
        <v>2391</v>
      </c>
      <c r="BC137">
        <v>2391</v>
      </c>
      <c r="BD137">
        <v>2391</v>
      </c>
      <c r="BE137">
        <v>2391</v>
      </c>
      <c r="BF137">
        <v>2391</v>
      </c>
      <c r="BG137">
        <v>2391</v>
      </c>
      <c r="BH137">
        <v>2391</v>
      </c>
      <c r="BI137">
        <v>2391</v>
      </c>
      <c r="BJ137">
        <v>2391</v>
      </c>
      <c r="BK137">
        <v>2391</v>
      </c>
      <c r="BL137">
        <v>2391</v>
      </c>
      <c r="BM137">
        <v>2391</v>
      </c>
    </row>
    <row r="138" spans="1:65" x14ac:dyDescent="0.2">
      <c r="A138" t="s">
        <v>453</v>
      </c>
      <c r="B138" t="s">
        <v>1146</v>
      </c>
      <c r="C138" t="s">
        <v>971</v>
      </c>
      <c r="D138" t="s">
        <v>972</v>
      </c>
      <c r="F138">
        <v>56</v>
      </c>
      <c r="G138">
        <v>56</v>
      </c>
      <c r="H138">
        <v>56</v>
      </c>
      <c r="I138">
        <v>56</v>
      </c>
      <c r="J138">
        <v>56</v>
      </c>
      <c r="K138">
        <v>56</v>
      </c>
      <c r="L138">
        <v>56</v>
      </c>
      <c r="M138">
        <v>56</v>
      </c>
      <c r="N138">
        <v>56</v>
      </c>
      <c r="O138">
        <v>56</v>
      </c>
      <c r="P138">
        <v>56</v>
      </c>
      <c r="Q138">
        <v>56</v>
      </c>
      <c r="R138">
        <v>56</v>
      </c>
      <c r="S138">
        <v>56</v>
      </c>
      <c r="T138">
        <v>56</v>
      </c>
      <c r="U138">
        <v>56</v>
      </c>
      <c r="V138">
        <v>56</v>
      </c>
      <c r="W138">
        <v>56</v>
      </c>
      <c r="X138">
        <v>56</v>
      </c>
      <c r="Y138">
        <v>56</v>
      </c>
      <c r="Z138">
        <v>56</v>
      </c>
      <c r="AA138">
        <v>56</v>
      </c>
      <c r="AB138">
        <v>56</v>
      </c>
      <c r="AC138">
        <v>56</v>
      </c>
      <c r="AD138">
        <v>56</v>
      </c>
      <c r="AE138">
        <v>56</v>
      </c>
      <c r="AF138">
        <v>56</v>
      </c>
      <c r="AG138">
        <v>56</v>
      </c>
      <c r="AH138">
        <v>56</v>
      </c>
      <c r="AI138">
        <v>56</v>
      </c>
      <c r="AJ138">
        <v>56</v>
      </c>
      <c r="AK138">
        <v>56</v>
      </c>
      <c r="AL138">
        <v>56</v>
      </c>
      <c r="AM138">
        <v>56</v>
      </c>
      <c r="AN138">
        <v>56</v>
      </c>
      <c r="AO138">
        <v>56</v>
      </c>
      <c r="AP138">
        <v>56</v>
      </c>
      <c r="AQ138">
        <v>56</v>
      </c>
      <c r="AR138">
        <v>56</v>
      </c>
      <c r="AS138">
        <v>56</v>
      </c>
      <c r="AT138">
        <v>56</v>
      </c>
      <c r="AU138">
        <v>56</v>
      </c>
      <c r="AV138">
        <v>56</v>
      </c>
      <c r="AW138">
        <v>56</v>
      </c>
      <c r="AX138">
        <v>56</v>
      </c>
      <c r="AY138">
        <v>56</v>
      </c>
      <c r="AZ138">
        <v>56</v>
      </c>
      <c r="BA138">
        <v>56</v>
      </c>
      <c r="BB138">
        <v>56</v>
      </c>
      <c r="BC138">
        <v>56</v>
      </c>
      <c r="BD138">
        <v>56</v>
      </c>
      <c r="BE138">
        <v>56</v>
      </c>
      <c r="BF138">
        <v>56</v>
      </c>
      <c r="BG138">
        <v>56</v>
      </c>
      <c r="BH138">
        <v>56</v>
      </c>
      <c r="BI138">
        <v>56</v>
      </c>
      <c r="BJ138">
        <v>56</v>
      </c>
      <c r="BK138">
        <v>56</v>
      </c>
      <c r="BL138">
        <v>56</v>
      </c>
      <c r="BM138">
        <v>56</v>
      </c>
    </row>
    <row r="139" spans="1:65" x14ac:dyDescent="0.2">
      <c r="A139" t="s">
        <v>1147</v>
      </c>
      <c r="B139" t="s">
        <v>1148</v>
      </c>
      <c r="C139" t="s">
        <v>971</v>
      </c>
      <c r="D139" t="s">
        <v>972</v>
      </c>
      <c r="F139">
        <v>2301</v>
      </c>
      <c r="G139">
        <v>2301</v>
      </c>
      <c r="H139">
        <v>2301</v>
      </c>
      <c r="I139">
        <v>2301</v>
      </c>
      <c r="J139">
        <v>2301</v>
      </c>
      <c r="K139">
        <v>2301</v>
      </c>
      <c r="L139">
        <v>2301</v>
      </c>
      <c r="M139">
        <v>2301</v>
      </c>
      <c r="N139">
        <v>2301</v>
      </c>
      <c r="O139">
        <v>2301</v>
      </c>
      <c r="P139">
        <v>2301</v>
      </c>
      <c r="Q139">
        <v>2301</v>
      </c>
      <c r="R139">
        <v>2301</v>
      </c>
      <c r="S139">
        <v>2301</v>
      </c>
      <c r="T139">
        <v>2301</v>
      </c>
      <c r="U139">
        <v>2301</v>
      </c>
      <c r="V139">
        <v>2301</v>
      </c>
      <c r="W139">
        <v>2301</v>
      </c>
      <c r="X139">
        <v>2301</v>
      </c>
      <c r="Y139">
        <v>2301</v>
      </c>
      <c r="Z139">
        <v>2301</v>
      </c>
      <c r="AA139">
        <v>2301</v>
      </c>
      <c r="AB139">
        <v>2301</v>
      </c>
      <c r="AC139">
        <v>2301</v>
      </c>
      <c r="AD139">
        <v>2301</v>
      </c>
      <c r="AE139">
        <v>2301</v>
      </c>
      <c r="AF139">
        <v>2301</v>
      </c>
      <c r="AG139">
        <v>2301</v>
      </c>
      <c r="AH139">
        <v>2301</v>
      </c>
      <c r="AI139">
        <v>2301</v>
      </c>
      <c r="AJ139">
        <v>2301</v>
      </c>
      <c r="AK139">
        <v>2301</v>
      </c>
      <c r="AL139">
        <v>2301</v>
      </c>
      <c r="AM139">
        <v>2301</v>
      </c>
      <c r="AN139">
        <v>2301</v>
      </c>
      <c r="AO139">
        <v>2301</v>
      </c>
      <c r="AP139">
        <v>2301</v>
      </c>
      <c r="AQ139">
        <v>2301</v>
      </c>
      <c r="AR139">
        <v>2301</v>
      </c>
      <c r="AS139">
        <v>2301</v>
      </c>
      <c r="AT139">
        <v>2301</v>
      </c>
      <c r="AU139">
        <v>2301</v>
      </c>
      <c r="AV139">
        <v>2301</v>
      </c>
      <c r="AW139">
        <v>2301</v>
      </c>
      <c r="AX139">
        <v>2301</v>
      </c>
      <c r="AY139">
        <v>2301</v>
      </c>
      <c r="AZ139">
        <v>2301</v>
      </c>
      <c r="BA139">
        <v>2301</v>
      </c>
      <c r="BB139">
        <v>2301</v>
      </c>
      <c r="BC139">
        <v>2301</v>
      </c>
      <c r="BD139">
        <v>2301</v>
      </c>
      <c r="BE139">
        <v>2301</v>
      </c>
      <c r="BF139">
        <v>2301</v>
      </c>
      <c r="BG139">
        <v>2301</v>
      </c>
      <c r="BH139">
        <v>2301</v>
      </c>
      <c r="BI139">
        <v>2301</v>
      </c>
      <c r="BJ139">
        <v>2301</v>
      </c>
      <c r="BK139">
        <v>2301</v>
      </c>
      <c r="BL139">
        <v>2301</v>
      </c>
      <c r="BM139">
        <v>2301</v>
      </c>
    </row>
    <row r="140" spans="1:65" x14ac:dyDescent="0.2">
      <c r="A140" t="s">
        <v>1149</v>
      </c>
      <c r="B140" t="s">
        <v>1150</v>
      </c>
      <c r="C140" t="s">
        <v>971</v>
      </c>
      <c r="D140" t="s">
        <v>972</v>
      </c>
    </row>
    <row r="141" spans="1:65" x14ac:dyDescent="0.2">
      <c r="A141" t="s">
        <v>1151</v>
      </c>
      <c r="B141" t="s">
        <v>1152</v>
      </c>
      <c r="C141" t="s">
        <v>971</v>
      </c>
      <c r="D141" t="s">
        <v>972</v>
      </c>
    </row>
    <row r="142" spans="1:65" x14ac:dyDescent="0.2">
      <c r="A142" t="s">
        <v>1153</v>
      </c>
      <c r="B142" t="s">
        <v>1154</v>
      </c>
      <c r="C142" t="s">
        <v>971</v>
      </c>
      <c r="D142" t="s">
        <v>972</v>
      </c>
    </row>
    <row r="143" spans="1:65" x14ac:dyDescent="0.2">
      <c r="A143" t="s">
        <v>456</v>
      </c>
      <c r="B143" t="s">
        <v>1155</v>
      </c>
      <c r="C143" t="s">
        <v>971</v>
      </c>
      <c r="D143" t="s">
        <v>972</v>
      </c>
    </row>
    <row r="144" spans="1:65" x14ac:dyDescent="0.2">
      <c r="A144" t="s">
        <v>731</v>
      </c>
      <c r="B144" t="s">
        <v>1156</v>
      </c>
      <c r="C144" t="s">
        <v>971</v>
      </c>
      <c r="D144" t="s">
        <v>972</v>
      </c>
      <c r="F144">
        <v>1712</v>
      </c>
      <c r="G144">
        <v>1712</v>
      </c>
      <c r="H144">
        <v>1712</v>
      </c>
      <c r="I144">
        <v>1712</v>
      </c>
      <c r="J144">
        <v>1712</v>
      </c>
      <c r="K144">
        <v>1712</v>
      </c>
      <c r="L144">
        <v>1712</v>
      </c>
      <c r="M144">
        <v>1712</v>
      </c>
      <c r="N144">
        <v>1712</v>
      </c>
      <c r="O144">
        <v>1712</v>
      </c>
      <c r="P144">
        <v>1712</v>
      </c>
      <c r="Q144">
        <v>1712</v>
      </c>
      <c r="R144">
        <v>1712</v>
      </c>
      <c r="S144">
        <v>1712</v>
      </c>
      <c r="T144">
        <v>1712</v>
      </c>
      <c r="U144">
        <v>1712</v>
      </c>
      <c r="V144">
        <v>1712</v>
      </c>
      <c r="W144">
        <v>1712</v>
      </c>
      <c r="X144">
        <v>1712</v>
      </c>
      <c r="Y144">
        <v>1712</v>
      </c>
      <c r="Z144">
        <v>1712</v>
      </c>
      <c r="AA144">
        <v>1712</v>
      </c>
      <c r="AB144">
        <v>1712</v>
      </c>
      <c r="AC144">
        <v>1712</v>
      </c>
      <c r="AD144">
        <v>1712</v>
      </c>
      <c r="AE144">
        <v>1712</v>
      </c>
      <c r="AF144">
        <v>1712</v>
      </c>
      <c r="AG144">
        <v>1712</v>
      </c>
      <c r="AH144">
        <v>1712</v>
      </c>
      <c r="AI144">
        <v>1712</v>
      </c>
      <c r="AJ144">
        <v>1712</v>
      </c>
      <c r="AK144">
        <v>1712</v>
      </c>
      <c r="AL144">
        <v>1712</v>
      </c>
      <c r="AM144">
        <v>1712</v>
      </c>
      <c r="AN144">
        <v>1712</v>
      </c>
      <c r="AO144">
        <v>1712</v>
      </c>
      <c r="AP144">
        <v>1712</v>
      </c>
      <c r="AQ144">
        <v>1712</v>
      </c>
      <c r="AR144">
        <v>1712</v>
      </c>
      <c r="AS144">
        <v>1712</v>
      </c>
      <c r="AT144">
        <v>1712</v>
      </c>
      <c r="AU144">
        <v>1712</v>
      </c>
      <c r="AV144">
        <v>1712</v>
      </c>
      <c r="AW144">
        <v>1712</v>
      </c>
      <c r="AX144">
        <v>1712</v>
      </c>
      <c r="AY144">
        <v>1712</v>
      </c>
      <c r="AZ144">
        <v>1712</v>
      </c>
      <c r="BA144">
        <v>1712</v>
      </c>
      <c r="BB144">
        <v>1712</v>
      </c>
      <c r="BC144">
        <v>1712</v>
      </c>
      <c r="BD144">
        <v>1712</v>
      </c>
      <c r="BE144">
        <v>1712</v>
      </c>
      <c r="BF144">
        <v>1712</v>
      </c>
      <c r="BG144">
        <v>1712</v>
      </c>
      <c r="BH144">
        <v>1712</v>
      </c>
      <c r="BI144">
        <v>1712</v>
      </c>
      <c r="BJ144">
        <v>1712</v>
      </c>
      <c r="BK144">
        <v>1712</v>
      </c>
      <c r="BL144">
        <v>1712</v>
      </c>
      <c r="BM144">
        <v>1712</v>
      </c>
    </row>
    <row r="145" spans="1:65" x14ac:dyDescent="0.2">
      <c r="A145" t="s">
        <v>1157</v>
      </c>
      <c r="B145" t="s">
        <v>1158</v>
      </c>
      <c r="C145" t="s">
        <v>971</v>
      </c>
      <c r="D145" t="s">
        <v>972</v>
      </c>
    </row>
    <row r="146" spans="1:65" x14ac:dyDescent="0.2">
      <c r="A146" t="s">
        <v>1159</v>
      </c>
      <c r="B146" t="s">
        <v>1160</v>
      </c>
      <c r="C146" t="s">
        <v>971</v>
      </c>
      <c r="D146" t="s">
        <v>972</v>
      </c>
    </row>
    <row r="147" spans="1:65" x14ac:dyDescent="0.2">
      <c r="A147" t="s">
        <v>447</v>
      </c>
      <c r="B147" t="s">
        <v>1161</v>
      </c>
      <c r="C147" t="s">
        <v>971</v>
      </c>
      <c r="D147" t="s">
        <v>972</v>
      </c>
      <c r="F147">
        <v>788</v>
      </c>
      <c r="G147">
        <v>788</v>
      </c>
      <c r="H147">
        <v>788</v>
      </c>
      <c r="I147">
        <v>788</v>
      </c>
      <c r="J147">
        <v>788</v>
      </c>
      <c r="K147">
        <v>788</v>
      </c>
      <c r="L147">
        <v>788</v>
      </c>
      <c r="M147">
        <v>788</v>
      </c>
      <c r="N147">
        <v>788</v>
      </c>
      <c r="O147">
        <v>788</v>
      </c>
      <c r="P147">
        <v>788</v>
      </c>
      <c r="Q147">
        <v>788</v>
      </c>
      <c r="R147">
        <v>788</v>
      </c>
      <c r="S147">
        <v>788</v>
      </c>
      <c r="T147">
        <v>788</v>
      </c>
      <c r="U147">
        <v>788</v>
      </c>
      <c r="V147">
        <v>788</v>
      </c>
      <c r="W147">
        <v>788</v>
      </c>
      <c r="X147">
        <v>788</v>
      </c>
      <c r="Y147">
        <v>788</v>
      </c>
      <c r="Z147">
        <v>788</v>
      </c>
      <c r="AA147">
        <v>788</v>
      </c>
      <c r="AB147">
        <v>788</v>
      </c>
      <c r="AC147">
        <v>788</v>
      </c>
      <c r="AD147">
        <v>788</v>
      </c>
      <c r="AE147">
        <v>788</v>
      </c>
      <c r="AF147">
        <v>788</v>
      </c>
      <c r="AG147">
        <v>788</v>
      </c>
      <c r="AH147">
        <v>788</v>
      </c>
      <c r="AI147">
        <v>788</v>
      </c>
      <c r="AJ147">
        <v>788</v>
      </c>
      <c r="AK147">
        <v>788</v>
      </c>
      <c r="AL147">
        <v>788</v>
      </c>
      <c r="AM147">
        <v>788</v>
      </c>
      <c r="AN147">
        <v>788</v>
      </c>
      <c r="AO147">
        <v>788</v>
      </c>
      <c r="AP147">
        <v>788</v>
      </c>
      <c r="AQ147">
        <v>788</v>
      </c>
      <c r="AR147">
        <v>788</v>
      </c>
      <c r="AS147">
        <v>788</v>
      </c>
      <c r="AT147">
        <v>788</v>
      </c>
      <c r="AU147">
        <v>788</v>
      </c>
      <c r="AV147">
        <v>788</v>
      </c>
      <c r="AW147">
        <v>788</v>
      </c>
      <c r="AX147">
        <v>788</v>
      </c>
      <c r="AY147">
        <v>788</v>
      </c>
      <c r="AZ147">
        <v>788</v>
      </c>
      <c r="BA147">
        <v>788</v>
      </c>
      <c r="BB147">
        <v>788</v>
      </c>
      <c r="BC147">
        <v>788</v>
      </c>
      <c r="BD147">
        <v>788</v>
      </c>
      <c r="BE147">
        <v>788</v>
      </c>
      <c r="BF147">
        <v>788</v>
      </c>
      <c r="BG147">
        <v>788</v>
      </c>
      <c r="BH147">
        <v>788</v>
      </c>
      <c r="BI147">
        <v>788</v>
      </c>
      <c r="BJ147">
        <v>788</v>
      </c>
      <c r="BK147">
        <v>788</v>
      </c>
      <c r="BL147">
        <v>788</v>
      </c>
      <c r="BM147">
        <v>788</v>
      </c>
    </row>
    <row r="148" spans="1:65" x14ac:dyDescent="0.2">
      <c r="A148" t="s">
        <v>1162</v>
      </c>
      <c r="B148" t="s">
        <v>1163</v>
      </c>
      <c r="C148" t="s">
        <v>971</v>
      </c>
      <c r="D148" t="s">
        <v>972</v>
      </c>
    </row>
    <row r="149" spans="1:65" x14ac:dyDescent="0.2">
      <c r="A149" t="s">
        <v>461</v>
      </c>
      <c r="B149" t="s">
        <v>1164</v>
      </c>
      <c r="C149" t="s">
        <v>971</v>
      </c>
      <c r="D149" t="s">
        <v>972</v>
      </c>
      <c r="AK149">
        <v>656</v>
      </c>
      <c r="AL149">
        <v>656</v>
      </c>
      <c r="AM149">
        <v>656</v>
      </c>
      <c r="AN149">
        <v>656</v>
      </c>
      <c r="AO149">
        <v>656</v>
      </c>
      <c r="AP149">
        <v>656</v>
      </c>
      <c r="AQ149">
        <v>656</v>
      </c>
      <c r="AR149">
        <v>656</v>
      </c>
      <c r="AS149">
        <v>656</v>
      </c>
      <c r="AT149">
        <v>656</v>
      </c>
      <c r="AU149">
        <v>656</v>
      </c>
      <c r="AV149">
        <v>656</v>
      </c>
      <c r="AW149">
        <v>656</v>
      </c>
      <c r="AX149">
        <v>656</v>
      </c>
      <c r="AY149">
        <v>656</v>
      </c>
      <c r="AZ149">
        <v>656</v>
      </c>
      <c r="BA149">
        <v>656</v>
      </c>
      <c r="BB149">
        <v>656</v>
      </c>
      <c r="BC149">
        <v>656</v>
      </c>
      <c r="BD149">
        <v>656</v>
      </c>
      <c r="BE149">
        <v>656</v>
      </c>
      <c r="BF149">
        <v>656</v>
      </c>
      <c r="BG149">
        <v>656</v>
      </c>
      <c r="BH149">
        <v>656</v>
      </c>
      <c r="BI149">
        <v>656</v>
      </c>
      <c r="BJ149">
        <v>656</v>
      </c>
      <c r="BK149">
        <v>656</v>
      </c>
      <c r="BL149">
        <v>656</v>
      </c>
      <c r="BM149">
        <v>656</v>
      </c>
    </row>
    <row r="150" spans="1:65" x14ac:dyDescent="0.2">
      <c r="A150" t="s">
        <v>465</v>
      </c>
      <c r="B150" t="s">
        <v>1165</v>
      </c>
      <c r="C150" t="s">
        <v>971</v>
      </c>
      <c r="D150" t="s">
        <v>972</v>
      </c>
      <c r="F150">
        <v>934</v>
      </c>
      <c r="G150">
        <v>934</v>
      </c>
      <c r="H150">
        <v>934</v>
      </c>
      <c r="I150">
        <v>934</v>
      </c>
      <c r="J150">
        <v>934</v>
      </c>
      <c r="K150">
        <v>934</v>
      </c>
      <c r="L150">
        <v>934</v>
      </c>
      <c r="M150">
        <v>934</v>
      </c>
      <c r="N150">
        <v>934</v>
      </c>
      <c r="O150">
        <v>934</v>
      </c>
      <c r="P150">
        <v>934</v>
      </c>
      <c r="Q150">
        <v>934</v>
      </c>
      <c r="R150">
        <v>934</v>
      </c>
      <c r="S150">
        <v>934</v>
      </c>
      <c r="T150">
        <v>934</v>
      </c>
      <c r="U150">
        <v>934</v>
      </c>
      <c r="V150">
        <v>934</v>
      </c>
      <c r="W150">
        <v>934</v>
      </c>
      <c r="X150">
        <v>934</v>
      </c>
      <c r="Y150">
        <v>934</v>
      </c>
      <c r="Z150">
        <v>934</v>
      </c>
      <c r="AA150">
        <v>934</v>
      </c>
      <c r="AB150">
        <v>934</v>
      </c>
      <c r="AC150">
        <v>934</v>
      </c>
      <c r="AD150">
        <v>934</v>
      </c>
      <c r="AE150">
        <v>934</v>
      </c>
      <c r="AF150">
        <v>934</v>
      </c>
      <c r="AG150">
        <v>934</v>
      </c>
      <c r="AH150">
        <v>934</v>
      </c>
      <c r="AI150">
        <v>934</v>
      </c>
      <c r="AJ150">
        <v>934</v>
      </c>
      <c r="AK150">
        <v>934</v>
      </c>
      <c r="AL150">
        <v>934</v>
      </c>
      <c r="AM150">
        <v>934</v>
      </c>
      <c r="AN150">
        <v>934</v>
      </c>
      <c r="AO150">
        <v>934</v>
      </c>
      <c r="AP150">
        <v>934</v>
      </c>
      <c r="AQ150">
        <v>934</v>
      </c>
      <c r="AR150">
        <v>934</v>
      </c>
      <c r="AS150">
        <v>934</v>
      </c>
      <c r="AT150">
        <v>934</v>
      </c>
      <c r="AU150">
        <v>934</v>
      </c>
      <c r="AV150">
        <v>934</v>
      </c>
      <c r="AW150">
        <v>934</v>
      </c>
      <c r="AX150">
        <v>934</v>
      </c>
      <c r="AY150">
        <v>934</v>
      </c>
      <c r="AZ150">
        <v>934</v>
      </c>
      <c r="BA150">
        <v>934</v>
      </c>
      <c r="BB150">
        <v>934</v>
      </c>
      <c r="BC150">
        <v>934</v>
      </c>
      <c r="BD150">
        <v>934</v>
      </c>
      <c r="BE150">
        <v>934</v>
      </c>
      <c r="BF150">
        <v>934</v>
      </c>
      <c r="BG150">
        <v>934</v>
      </c>
      <c r="BH150">
        <v>934</v>
      </c>
      <c r="BI150">
        <v>934</v>
      </c>
      <c r="BJ150">
        <v>934</v>
      </c>
      <c r="BK150">
        <v>934</v>
      </c>
      <c r="BL150">
        <v>934</v>
      </c>
      <c r="BM150">
        <v>934</v>
      </c>
    </row>
    <row r="151" spans="1:65" x14ac:dyDescent="0.2">
      <c r="A151" t="s">
        <v>438</v>
      </c>
      <c r="B151" t="s">
        <v>1166</v>
      </c>
      <c r="C151" t="s">
        <v>971</v>
      </c>
      <c r="D151" t="s">
        <v>972</v>
      </c>
      <c r="AK151">
        <v>667</v>
      </c>
      <c r="AL151">
        <v>667</v>
      </c>
      <c r="AM151">
        <v>667</v>
      </c>
      <c r="AN151">
        <v>667</v>
      </c>
      <c r="AO151">
        <v>667</v>
      </c>
      <c r="AP151">
        <v>667</v>
      </c>
      <c r="AQ151">
        <v>667</v>
      </c>
      <c r="AR151">
        <v>667</v>
      </c>
      <c r="AS151">
        <v>667</v>
      </c>
      <c r="AT151">
        <v>667</v>
      </c>
      <c r="AU151">
        <v>667</v>
      </c>
      <c r="AV151">
        <v>667</v>
      </c>
      <c r="AW151">
        <v>667</v>
      </c>
      <c r="AX151">
        <v>667</v>
      </c>
      <c r="AY151">
        <v>667</v>
      </c>
      <c r="AZ151">
        <v>667</v>
      </c>
      <c r="BA151">
        <v>667</v>
      </c>
      <c r="BB151">
        <v>667</v>
      </c>
      <c r="BC151">
        <v>667</v>
      </c>
      <c r="BD151">
        <v>667</v>
      </c>
      <c r="BE151">
        <v>667</v>
      </c>
      <c r="BF151">
        <v>667</v>
      </c>
      <c r="BG151">
        <v>667</v>
      </c>
      <c r="BH151">
        <v>667</v>
      </c>
      <c r="BI151">
        <v>667</v>
      </c>
      <c r="BJ151">
        <v>667</v>
      </c>
      <c r="BK151">
        <v>667</v>
      </c>
      <c r="BL151">
        <v>667</v>
      </c>
      <c r="BM151">
        <v>667</v>
      </c>
    </row>
    <row r="152" spans="1:65" x14ac:dyDescent="0.2">
      <c r="A152" t="s">
        <v>1167</v>
      </c>
      <c r="B152" t="s">
        <v>1168</v>
      </c>
      <c r="C152" t="s">
        <v>971</v>
      </c>
      <c r="D152" t="s">
        <v>972</v>
      </c>
    </row>
    <row r="153" spans="1:65" x14ac:dyDescent="0.2">
      <c r="A153" t="s">
        <v>1169</v>
      </c>
      <c r="B153" t="s">
        <v>1170</v>
      </c>
      <c r="C153" t="s">
        <v>971</v>
      </c>
      <c r="D153" t="s">
        <v>972</v>
      </c>
    </row>
    <row r="154" spans="1:65" x14ac:dyDescent="0.2">
      <c r="A154" t="s">
        <v>531</v>
      </c>
      <c r="B154" t="s">
        <v>1171</v>
      </c>
      <c r="C154" t="s">
        <v>971</v>
      </c>
      <c r="D154" t="s">
        <v>972</v>
      </c>
      <c r="F154">
        <v>346</v>
      </c>
      <c r="G154">
        <v>346</v>
      </c>
      <c r="H154">
        <v>346</v>
      </c>
      <c r="I154">
        <v>346</v>
      </c>
      <c r="J154">
        <v>346</v>
      </c>
      <c r="K154">
        <v>346</v>
      </c>
      <c r="L154">
        <v>346</v>
      </c>
      <c r="M154">
        <v>346</v>
      </c>
      <c r="N154">
        <v>346</v>
      </c>
      <c r="O154">
        <v>346</v>
      </c>
      <c r="P154">
        <v>346</v>
      </c>
      <c r="Q154">
        <v>346</v>
      </c>
      <c r="R154">
        <v>346</v>
      </c>
      <c r="S154">
        <v>346</v>
      </c>
      <c r="T154">
        <v>346</v>
      </c>
      <c r="U154">
        <v>346</v>
      </c>
      <c r="V154">
        <v>346</v>
      </c>
      <c r="W154">
        <v>346</v>
      </c>
      <c r="X154">
        <v>346</v>
      </c>
      <c r="Y154">
        <v>346</v>
      </c>
      <c r="Z154">
        <v>346</v>
      </c>
      <c r="AA154">
        <v>346</v>
      </c>
      <c r="AB154">
        <v>346</v>
      </c>
      <c r="AC154">
        <v>346</v>
      </c>
      <c r="AD154">
        <v>346</v>
      </c>
      <c r="AE154">
        <v>346</v>
      </c>
      <c r="AF154">
        <v>346</v>
      </c>
      <c r="AG154">
        <v>346</v>
      </c>
      <c r="AH154">
        <v>346</v>
      </c>
      <c r="AI154">
        <v>346</v>
      </c>
      <c r="AJ154">
        <v>346</v>
      </c>
      <c r="AK154">
        <v>346</v>
      </c>
      <c r="AL154">
        <v>346</v>
      </c>
      <c r="AM154">
        <v>346</v>
      </c>
      <c r="AN154">
        <v>346</v>
      </c>
      <c r="AO154">
        <v>346</v>
      </c>
      <c r="AP154">
        <v>346</v>
      </c>
      <c r="AQ154">
        <v>346</v>
      </c>
      <c r="AR154">
        <v>346</v>
      </c>
      <c r="AS154">
        <v>346</v>
      </c>
      <c r="AT154">
        <v>346</v>
      </c>
      <c r="AU154">
        <v>346</v>
      </c>
      <c r="AV154">
        <v>346</v>
      </c>
      <c r="AW154">
        <v>346</v>
      </c>
      <c r="AX154">
        <v>346</v>
      </c>
      <c r="AY154">
        <v>346</v>
      </c>
      <c r="AZ154">
        <v>346</v>
      </c>
      <c r="BA154">
        <v>346</v>
      </c>
      <c r="BB154">
        <v>346</v>
      </c>
      <c r="BC154">
        <v>346</v>
      </c>
      <c r="BD154">
        <v>346</v>
      </c>
      <c r="BE154">
        <v>346</v>
      </c>
      <c r="BF154">
        <v>346</v>
      </c>
      <c r="BG154">
        <v>346</v>
      </c>
      <c r="BH154">
        <v>346</v>
      </c>
      <c r="BI154">
        <v>346</v>
      </c>
      <c r="BJ154">
        <v>346</v>
      </c>
      <c r="BK154">
        <v>346</v>
      </c>
      <c r="BL154">
        <v>346</v>
      </c>
      <c r="BM154">
        <v>346</v>
      </c>
    </row>
    <row r="155" spans="1:65" x14ac:dyDescent="0.2">
      <c r="A155" t="s">
        <v>519</v>
      </c>
      <c r="B155" t="s">
        <v>1172</v>
      </c>
      <c r="C155" t="s">
        <v>971</v>
      </c>
      <c r="D155" t="s">
        <v>972</v>
      </c>
    </row>
    <row r="156" spans="1:65" x14ac:dyDescent="0.2">
      <c r="A156" t="s">
        <v>514</v>
      </c>
      <c r="B156" t="s">
        <v>1173</v>
      </c>
      <c r="C156" t="s">
        <v>971</v>
      </c>
      <c r="D156" t="s">
        <v>972</v>
      </c>
      <c r="AK156">
        <v>450</v>
      </c>
      <c r="AL156">
        <v>450</v>
      </c>
      <c r="AM156">
        <v>450</v>
      </c>
      <c r="AN156">
        <v>450</v>
      </c>
      <c r="AO156">
        <v>450</v>
      </c>
      <c r="AP156">
        <v>450</v>
      </c>
      <c r="AQ156">
        <v>450</v>
      </c>
      <c r="AR156">
        <v>450</v>
      </c>
      <c r="AS156">
        <v>450</v>
      </c>
      <c r="AT156">
        <v>450</v>
      </c>
      <c r="AU156">
        <v>450</v>
      </c>
      <c r="AV156">
        <v>450</v>
      </c>
      <c r="AW156">
        <v>450</v>
      </c>
      <c r="AX156">
        <v>450</v>
      </c>
      <c r="AY156">
        <v>450</v>
      </c>
      <c r="AZ156">
        <v>450</v>
      </c>
      <c r="BA156">
        <v>450</v>
      </c>
      <c r="BB156">
        <v>450</v>
      </c>
      <c r="BC156">
        <v>450</v>
      </c>
      <c r="BD156">
        <v>450</v>
      </c>
      <c r="BE156">
        <v>450</v>
      </c>
      <c r="BF156">
        <v>450</v>
      </c>
      <c r="BG156">
        <v>450</v>
      </c>
      <c r="BH156">
        <v>450</v>
      </c>
      <c r="BI156">
        <v>450</v>
      </c>
      <c r="BJ156">
        <v>450</v>
      </c>
      <c r="BK156">
        <v>450</v>
      </c>
      <c r="BL156">
        <v>450</v>
      </c>
      <c r="BM156">
        <v>450</v>
      </c>
    </row>
    <row r="157" spans="1:65" x14ac:dyDescent="0.2">
      <c r="A157" t="s">
        <v>469</v>
      </c>
      <c r="B157" t="s">
        <v>1174</v>
      </c>
      <c r="C157" t="s">
        <v>971</v>
      </c>
      <c r="D157" t="s">
        <v>972</v>
      </c>
      <c r="F157">
        <v>1513</v>
      </c>
      <c r="G157">
        <v>1513</v>
      </c>
      <c r="H157">
        <v>1513</v>
      </c>
      <c r="I157">
        <v>1513</v>
      </c>
      <c r="J157">
        <v>1513</v>
      </c>
      <c r="K157">
        <v>1513</v>
      </c>
      <c r="L157">
        <v>1513</v>
      </c>
      <c r="M157">
        <v>1513</v>
      </c>
      <c r="N157">
        <v>1513</v>
      </c>
      <c r="O157">
        <v>1513</v>
      </c>
      <c r="P157">
        <v>1513</v>
      </c>
      <c r="Q157">
        <v>1513</v>
      </c>
      <c r="R157">
        <v>1513</v>
      </c>
      <c r="S157">
        <v>1513</v>
      </c>
      <c r="T157">
        <v>1513</v>
      </c>
      <c r="U157">
        <v>1513</v>
      </c>
      <c r="V157">
        <v>1513</v>
      </c>
      <c r="W157">
        <v>1513</v>
      </c>
      <c r="X157">
        <v>1513</v>
      </c>
      <c r="Y157">
        <v>1513</v>
      </c>
      <c r="Z157">
        <v>1513</v>
      </c>
      <c r="AA157">
        <v>1513</v>
      </c>
      <c r="AB157">
        <v>1513</v>
      </c>
      <c r="AC157">
        <v>1513</v>
      </c>
      <c r="AD157">
        <v>1513</v>
      </c>
      <c r="AE157">
        <v>1513</v>
      </c>
      <c r="AF157">
        <v>1513</v>
      </c>
      <c r="AG157">
        <v>1513</v>
      </c>
      <c r="AH157">
        <v>1513</v>
      </c>
      <c r="AI157">
        <v>1513</v>
      </c>
      <c r="AJ157">
        <v>1513</v>
      </c>
      <c r="AK157">
        <v>1513</v>
      </c>
      <c r="AL157">
        <v>1513</v>
      </c>
      <c r="AM157">
        <v>1513</v>
      </c>
      <c r="AN157">
        <v>1513</v>
      </c>
      <c r="AO157">
        <v>1513</v>
      </c>
      <c r="AP157">
        <v>1513</v>
      </c>
      <c r="AQ157">
        <v>1513</v>
      </c>
      <c r="AR157">
        <v>1513</v>
      </c>
      <c r="AS157">
        <v>1513</v>
      </c>
      <c r="AT157">
        <v>1513</v>
      </c>
      <c r="AU157">
        <v>1513</v>
      </c>
      <c r="AV157">
        <v>1513</v>
      </c>
      <c r="AW157">
        <v>1513</v>
      </c>
      <c r="AX157">
        <v>1513</v>
      </c>
      <c r="AY157">
        <v>1513</v>
      </c>
      <c r="AZ157">
        <v>1513</v>
      </c>
      <c r="BA157">
        <v>1513</v>
      </c>
      <c r="BB157">
        <v>1513</v>
      </c>
      <c r="BC157">
        <v>1513</v>
      </c>
      <c r="BD157">
        <v>1513</v>
      </c>
      <c r="BE157">
        <v>1513</v>
      </c>
      <c r="BF157">
        <v>1513</v>
      </c>
      <c r="BG157">
        <v>1513</v>
      </c>
      <c r="BH157">
        <v>1513</v>
      </c>
      <c r="BI157">
        <v>1513</v>
      </c>
      <c r="BJ157">
        <v>1513</v>
      </c>
      <c r="BK157">
        <v>1513</v>
      </c>
      <c r="BL157">
        <v>1513</v>
      </c>
      <c r="BM157">
        <v>1513</v>
      </c>
    </row>
    <row r="158" spans="1:65" x14ac:dyDescent="0.2">
      <c r="A158" t="s">
        <v>483</v>
      </c>
      <c r="B158" t="s">
        <v>1175</v>
      </c>
      <c r="C158" t="s">
        <v>971</v>
      </c>
      <c r="D158" t="s">
        <v>972</v>
      </c>
      <c r="F158">
        <v>1972</v>
      </c>
      <c r="G158">
        <v>1972</v>
      </c>
      <c r="H158">
        <v>1972</v>
      </c>
      <c r="I158">
        <v>1972</v>
      </c>
      <c r="J158">
        <v>1972</v>
      </c>
      <c r="K158">
        <v>1972</v>
      </c>
      <c r="L158">
        <v>1972</v>
      </c>
      <c r="M158">
        <v>1972</v>
      </c>
      <c r="N158">
        <v>1972</v>
      </c>
      <c r="O158">
        <v>1972</v>
      </c>
      <c r="P158">
        <v>1972</v>
      </c>
      <c r="Q158">
        <v>1972</v>
      </c>
      <c r="R158">
        <v>1972</v>
      </c>
      <c r="S158">
        <v>1972</v>
      </c>
      <c r="T158">
        <v>1972</v>
      </c>
      <c r="U158">
        <v>1972</v>
      </c>
      <c r="V158">
        <v>1972</v>
      </c>
      <c r="W158">
        <v>1972</v>
      </c>
      <c r="X158">
        <v>1972</v>
      </c>
      <c r="Y158">
        <v>1972</v>
      </c>
      <c r="Z158">
        <v>1972</v>
      </c>
      <c r="AA158">
        <v>1972</v>
      </c>
      <c r="AB158">
        <v>1972</v>
      </c>
      <c r="AC158">
        <v>1972</v>
      </c>
      <c r="AD158">
        <v>1972</v>
      </c>
      <c r="AE158">
        <v>1972</v>
      </c>
      <c r="AF158">
        <v>1972</v>
      </c>
      <c r="AG158">
        <v>1972</v>
      </c>
      <c r="AH158">
        <v>1972</v>
      </c>
      <c r="AI158">
        <v>1972</v>
      </c>
      <c r="AJ158">
        <v>1972</v>
      </c>
      <c r="AK158">
        <v>1972</v>
      </c>
      <c r="AL158">
        <v>1972</v>
      </c>
      <c r="AM158">
        <v>1972</v>
      </c>
      <c r="AN158">
        <v>1972</v>
      </c>
      <c r="AO158">
        <v>1972</v>
      </c>
      <c r="AP158">
        <v>1972</v>
      </c>
      <c r="AQ158">
        <v>1972</v>
      </c>
      <c r="AR158">
        <v>1972</v>
      </c>
      <c r="AS158">
        <v>1972</v>
      </c>
      <c r="AT158">
        <v>1972</v>
      </c>
      <c r="AU158">
        <v>1972</v>
      </c>
      <c r="AV158">
        <v>1972</v>
      </c>
      <c r="AW158">
        <v>1972</v>
      </c>
      <c r="AX158">
        <v>1972</v>
      </c>
      <c r="AY158">
        <v>1972</v>
      </c>
      <c r="AZ158">
        <v>1972</v>
      </c>
      <c r="BA158">
        <v>1972</v>
      </c>
      <c r="BB158">
        <v>1972</v>
      </c>
      <c r="BC158">
        <v>1972</v>
      </c>
      <c r="BD158">
        <v>1972</v>
      </c>
      <c r="BE158">
        <v>1972</v>
      </c>
      <c r="BF158">
        <v>1972</v>
      </c>
      <c r="BG158">
        <v>1972</v>
      </c>
      <c r="BH158">
        <v>1972</v>
      </c>
      <c r="BI158">
        <v>1972</v>
      </c>
      <c r="BJ158">
        <v>1972</v>
      </c>
      <c r="BK158">
        <v>1972</v>
      </c>
      <c r="BL158">
        <v>1972</v>
      </c>
      <c r="BM158">
        <v>1972</v>
      </c>
    </row>
    <row r="159" spans="1:65" x14ac:dyDescent="0.2">
      <c r="A159" t="s">
        <v>1176</v>
      </c>
      <c r="B159" t="s">
        <v>1177</v>
      </c>
      <c r="C159" t="s">
        <v>971</v>
      </c>
      <c r="D159" t="s">
        <v>972</v>
      </c>
    </row>
    <row r="160" spans="1:65" x14ac:dyDescent="0.2">
      <c r="A160" t="s">
        <v>507</v>
      </c>
      <c r="B160" t="s">
        <v>1178</v>
      </c>
      <c r="C160" t="s">
        <v>971</v>
      </c>
      <c r="D160" t="s">
        <v>972</v>
      </c>
      <c r="G160">
        <v>758</v>
      </c>
      <c r="H160">
        <v>758</v>
      </c>
      <c r="I160">
        <v>758</v>
      </c>
      <c r="J160">
        <v>758</v>
      </c>
      <c r="K160">
        <v>758</v>
      </c>
      <c r="L160">
        <v>758</v>
      </c>
      <c r="M160">
        <v>758</v>
      </c>
      <c r="N160">
        <v>758</v>
      </c>
      <c r="O160">
        <v>758</v>
      </c>
      <c r="P160">
        <v>758</v>
      </c>
      <c r="Q160">
        <v>758</v>
      </c>
      <c r="R160">
        <v>758</v>
      </c>
      <c r="S160">
        <v>758</v>
      </c>
      <c r="T160">
        <v>758</v>
      </c>
      <c r="U160">
        <v>758</v>
      </c>
      <c r="V160">
        <v>758</v>
      </c>
      <c r="W160">
        <v>758</v>
      </c>
      <c r="X160">
        <v>758</v>
      </c>
      <c r="Y160">
        <v>758</v>
      </c>
      <c r="Z160">
        <v>758</v>
      </c>
      <c r="AA160">
        <v>758</v>
      </c>
      <c r="AB160">
        <v>758</v>
      </c>
      <c r="AC160">
        <v>758</v>
      </c>
      <c r="AD160">
        <v>758</v>
      </c>
      <c r="AE160">
        <v>758</v>
      </c>
      <c r="AF160">
        <v>758</v>
      </c>
      <c r="AG160">
        <v>758</v>
      </c>
      <c r="AH160">
        <v>758</v>
      </c>
      <c r="AI160">
        <v>758</v>
      </c>
      <c r="AJ160">
        <v>758</v>
      </c>
      <c r="AK160">
        <v>758</v>
      </c>
      <c r="AL160">
        <v>758</v>
      </c>
      <c r="AM160">
        <v>758</v>
      </c>
      <c r="AN160">
        <v>758</v>
      </c>
      <c r="AO160">
        <v>758</v>
      </c>
      <c r="AP160">
        <v>758</v>
      </c>
      <c r="AQ160">
        <v>758</v>
      </c>
      <c r="AR160">
        <v>758</v>
      </c>
      <c r="AS160">
        <v>752</v>
      </c>
      <c r="AT160">
        <v>758</v>
      </c>
      <c r="AU160">
        <v>758</v>
      </c>
      <c r="AV160">
        <v>758</v>
      </c>
      <c r="AW160">
        <v>758</v>
      </c>
      <c r="AX160">
        <v>758</v>
      </c>
      <c r="AY160">
        <v>758</v>
      </c>
      <c r="AZ160">
        <v>758</v>
      </c>
      <c r="BA160">
        <v>758</v>
      </c>
      <c r="BB160">
        <v>758</v>
      </c>
      <c r="BC160">
        <v>758</v>
      </c>
      <c r="BD160">
        <v>758</v>
      </c>
      <c r="BE160">
        <v>758</v>
      </c>
      <c r="BF160">
        <v>758</v>
      </c>
      <c r="BG160">
        <v>758</v>
      </c>
      <c r="BH160">
        <v>758</v>
      </c>
      <c r="BI160">
        <v>758</v>
      </c>
      <c r="BJ160">
        <v>758</v>
      </c>
      <c r="BK160">
        <v>758</v>
      </c>
      <c r="BL160">
        <v>758</v>
      </c>
      <c r="BM160">
        <v>758</v>
      </c>
    </row>
    <row r="161" spans="1:65" x14ac:dyDescent="0.2">
      <c r="A161" t="s">
        <v>495</v>
      </c>
      <c r="B161" t="s">
        <v>1179</v>
      </c>
      <c r="C161" t="s">
        <v>971</v>
      </c>
      <c r="D161" t="s">
        <v>972</v>
      </c>
    </row>
    <row r="162" spans="1:65" x14ac:dyDescent="0.2">
      <c r="A162" t="s">
        <v>1180</v>
      </c>
      <c r="B162" t="s">
        <v>1181</v>
      </c>
      <c r="C162" t="s">
        <v>971</v>
      </c>
      <c r="D162" t="s">
        <v>972</v>
      </c>
    </row>
    <row r="163" spans="1:65" x14ac:dyDescent="0.2">
      <c r="A163" t="s">
        <v>582</v>
      </c>
      <c r="B163" t="s">
        <v>584</v>
      </c>
      <c r="C163" t="s">
        <v>971</v>
      </c>
      <c r="D163" t="s">
        <v>972</v>
      </c>
      <c r="AK163">
        <v>619</v>
      </c>
      <c r="AL163">
        <v>619</v>
      </c>
      <c r="AM163">
        <v>619</v>
      </c>
      <c r="AN163">
        <v>619</v>
      </c>
      <c r="AO163">
        <v>619</v>
      </c>
      <c r="AP163">
        <v>619</v>
      </c>
      <c r="AQ163">
        <v>619</v>
      </c>
      <c r="AR163">
        <v>619</v>
      </c>
      <c r="AS163">
        <v>619</v>
      </c>
      <c r="AT163">
        <v>619</v>
      </c>
      <c r="AU163">
        <v>619</v>
      </c>
      <c r="AV163">
        <v>619</v>
      </c>
      <c r="AW163">
        <v>619</v>
      </c>
      <c r="AX163">
        <v>619</v>
      </c>
      <c r="AY163">
        <v>619</v>
      </c>
      <c r="AZ163">
        <v>619</v>
      </c>
      <c r="BA163">
        <v>619</v>
      </c>
      <c r="BB163">
        <v>619</v>
      </c>
      <c r="BC163">
        <v>619</v>
      </c>
      <c r="BD163">
        <v>619</v>
      </c>
      <c r="BE163">
        <v>619</v>
      </c>
      <c r="BF163">
        <v>619</v>
      </c>
      <c r="BG163">
        <v>619</v>
      </c>
      <c r="BH163">
        <v>619</v>
      </c>
      <c r="BI163">
        <v>619</v>
      </c>
      <c r="BJ163">
        <v>619</v>
      </c>
      <c r="BK163">
        <v>619</v>
      </c>
      <c r="BL163">
        <v>619</v>
      </c>
      <c r="BM163">
        <v>619</v>
      </c>
    </row>
    <row r="164" spans="1:65" x14ac:dyDescent="0.2">
      <c r="A164" t="s">
        <v>487</v>
      </c>
      <c r="B164" t="s">
        <v>1182</v>
      </c>
      <c r="C164" t="s">
        <v>971</v>
      </c>
      <c r="D164" t="s">
        <v>972</v>
      </c>
      <c r="F164">
        <v>282</v>
      </c>
      <c r="G164">
        <v>282</v>
      </c>
      <c r="H164">
        <v>282</v>
      </c>
      <c r="I164">
        <v>282</v>
      </c>
      <c r="J164">
        <v>282</v>
      </c>
      <c r="K164">
        <v>282</v>
      </c>
      <c r="L164">
        <v>282</v>
      </c>
      <c r="M164">
        <v>282</v>
      </c>
      <c r="N164">
        <v>282</v>
      </c>
      <c r="O164">
        <v>282</v>
      </c>
      <c r="P164">
        <v>282</v>
      </c>
      <c r="Q164">
        <v>282</v>
      </c>
      <c r="R164">
        <v>282</v>
      </c>
      <c r="S164">
        <v>282</v>
      </c>
      <c r="T164">
        <v>282</v>
      </c>
      <c r="U164">
        <v>282</v>
      </c>
      <c r="V164">
        <v>282</v>
      </c>
      <c r="W164">
        <v>282</v>
      </c>
      <c r="X164">
        <v>282</v>
      </c>
      <c r="Y164">
        <v>282</v>
      </c>
      <c r="Z164">
        <v>282</v>
      </c>
      <c r="AA164">
        <v>282</v>
      </c>
      <c r="AB164">
        <v>282</v>
      </c>
      <c r="AC164">
        <v>282</v>
      </c>
      <c r="AD164">
        <v>282</v>
      </c>
      <c r="AE164">
        <v>282</v>
      </c>
      <c r="AF164">
        <v>282</v>
      </c>
      <c r="AG164">
        <v>282</v>
      </c>
      <c r="AH164">
        <v>282</v>
      </c>
      <c r="AI164">
        <v>282</v>
      </c>
      <c r="AJ164">
        <v>282</v>
      </c>
      <c r="AK164">
        <v>282</v>
      </c>
      <c r="AL164">
        <v>282</v>
      </c>
      <c r="AM164">
        <v>282</v>
      </c>
      <c r="AN164">
        <v>282</v>
      </c>
      <c r="AO164">
        <v>282</v>
      </c>
      <c r="AP164">
        <v>282</v>
      </c>
      <c r="AQ164">
        <v>282</v>
      </c>
      <c r="AR164">
        <v>282</v>
      </c>
      <c r="AS164">
        <v>282</v>
      </c>
      <c r="AT164">
        <v>282</v>
      </c>
      <c r="AU164">
        <v>282</v>
      </c>
      <c r="AV164">
        <v>282</v>
      </c>
      <c r="AW164">
        <v>282</v>
      </c>
      <c r="AX164">
        <v>282</v>
      </c>
      <c r="AY164">
        <v>282</v>
      </c>
      <c r="AZ164">
        <v>282</v>
      </c>
      <c r="BA164">
        <v>282</v>
      </c>
      <c r="BB164">
        <v>282</v>
      </c>
      <c r="BC164">
        <v>282</v>
      </c>
      <c r="BD164">
        <v>282</v>
      </c>
      <c r="BE164">
        <v>282</v>
      </c>
      <c r="BF164">
        <v>282</v>
      </c>
      <c r="BG164">
        <v>282</v>
      </c>
      <c r="BH164">
        <v>282</v>
      </c>
      <c r="BI164">
        <v>282</v>
      </c>
      <c r="BJ164">
        <v>282</v>
      </c>
      <c r="BK164">
        <v>282</v>
      </c>
      <c r="BL164">
        <v>282</v>
      </c>
      <c r="BM164">
        <v>282</v>
      </c>
    </row>
    <row r="165" spans="1:65" x14ac:dyDescent="0.2">
      <c r="A165" t="s">
        <v>490</v>
      </c>
      <c r="B165" t="s">
        <v>1183</v>
      </c>
      <c r="C165" t="s">
        <v>971</v>
      </c>
      <c r="D165" t="s">
        <v>972</v>
      </c>
      <c r="F165">
        <v>560</v>
      </c>
      <c r="G165">
        <v>560</v>
      </c>
      <c r="H165">
        <v>560</v>
      </c>
      <c r="I165">
        <v>560</v>
      </c>
      <c r="J165">
        <v>560</v>
      </c>
      <c r="K165">
        <v>560</v>
      </c>
      <c r="L165">
        <v>560</v>
      </c>
      <c r="M165">
        <v>560</v>
      </c>
      <c r="N165">
        <v>560</v>
      </c>
      <c r="O165">
        <v>560</v>
      </c>
      <c r="P165">
        <v>560</v>
      </c>
      <c r="Q165">
        <v>560</v>
      </c>
      <c r="R165">
        <v>560</v>
      </c>
      <c r="S165">
        <v>560</v>
      </c>
      <c r="T165">
        <v>560</v>
      </c>
      <c r="U165">
        <v>560</v>
      </c>
      <c r="V165">
        <v>560</v>
      </c>
      <c r="W165">
        <v>560</v>
      </c>
      <c r="X165">
        <v>560</v>
      </c>
      <c r="Y165">
        <v>560</v>
      </c>
      <c r="Z165">
        <v>560</v>
      </c>
      <c r="AA165">
        <v>560</v>
      </c>
      <c r="AB165">
        <v>560</v>
      </c>
      <c r="AC165">
        <v>560</v>
      </c>
      <c r="AD165">
        <v>560</v>
      </c>
      <c r="AE165">
        <v>560</v>
      </c>
      <c r="AF165">
        <v>560</v>
      </c>
      <c r="AG165">
        <v>560</v>
      </c>
      <c r="AH165">
        <v>560</v>
      </c>
      <c r="AI165">
        <v>560</v>
      </c>
      <c r="AJ165">
        <v>560</v>
      </c>
      <c r="AK165">
        <v>560</v>
      </c>
      <c r="AL165">
        <v>560</v>
      </c>
      <c r="AM165">
        <v>560</v>
      </c>
      <c r="AN165">
        <v>560</v>
      </c>
      <c r="AO165">
        <v>560</v>
      </c>
      <c r="AP165">
        <v>560</v>
      </c>
      <c r="AQ165">
        <v>560</v>
      </c>
      <c r="AR165">
        <v>560</v>
      </c>
      <c r="AS165">
        <v>560</v>
      </c>
      <c r="AT165">
        <v>560</v>
      </c>
      <c r="AU165">
        <v>560</v>
      </c>
      <c r="AV165">
        <v>560</v>
      </c>
      <c r="AW165">
        <v>560</v>
      </c>
      <c r="AX165">
        <v>560</v>
      </c>
      <c r="AY165">
        <v>560</v>
      </c>
      <c r="AZ165">
        <v>560</v>
      </c>
      <c r="BA165">
        <v>560</v>
      </c>
      <c r="BB165">
        <v>560</v>
      </c>
      <c r="BC165">
        <v>560</v>
      </c>
      <c r="BD165">
        <v>560</v>
      </c>
      <c r="BE165">
        <v>560</v>
      </c>
      <c r="BF165">
        <v>560</v>
      </c>
      <c r="BG165">
        <v>560</v>
      </c>
      <c r="BH165">
        <v>560</v>
      </c>
      <c r="BI165">
        <v>560</v>
      </c>
      <c r="BJ165">
        <v>560</v>
      </c>
      <c r="BK165">
        <v>560</v>
      </c>
      <c r="BL165">
        <v>560</v>
      </c>
      <c r="BM165">
        <v>560</v>
      </c>
    </row>
    <row r="166" spans="1:65" x14ac:dyDescent="0.2">
      <c r="A166" t="s">
        <v>540</v>
      </c>
      <c r="B166" t="s">
        <v>1184</v>
      </c>
      <c r="C166" t="s">
        <v>971</v>
      </c>
      <c r="D166" t="s">
        <v>972</v>
      </c>
      <c r="F166">
        <v>2091</v>
      </c>
      <c r="G166">
        <v>2091</v>
      </c>
      <c r="H166">
        <v>2091</v>
      </c>
      <c r="I166">
        <v>2091</v>
      </c>
      <c r="J166">
        <v>2091</v>
      </c>
      <c r="K166">
        <v>2091</v>
      </c>
      <c r="L166">
        <v>2091</v>
      </c>
      <c r="M166">
        <v>2091</v>
      </c>
      <c r="N166">
        <v>2091</v>
      </c>
      <c r="O166">
        <v>2091</v>
      </c>
      <c r="P166">
        <v>2091</v>
      </c>
      <c r="Q166">
        <v>2091</v>
      </c>
      <c r="R166">
        <v>2091</v>
      </c>
      <c r="S166">
        <v>2091</v>
      </c>
      <c r="T166">
        <v>2091</v>
      </c>
      <c r="U166">
        <v>2091</v>
      </c>
      <c r="V166">
        <v>2091</v>
      </c>
      <c r="W166">
        <v>2091</v>
      </c>
      <c r="X166">
        <v>2091</v>
      </c>
      <c r="Y166">
        <v>2091</v>
      </c>
      <c r="Z166">
        <v>2091</v>
      </c>
      <c r="AA166">
        <v>2091</v>
      </c>
      <c r="AB166">
        <v>2091</v>
      </c>
      <c r="AC166">
        <v>2091</v>
      </c>
      <c r="AD166">
        <v>2091</v>
      </c>
      <c r="AE166">
        <v>2091</v>
      </c>
      <c r="AF166">
        <v>2091</v>
      </c>
      <c r="AG166">
        <v>2091</v>
      </c>
      <c r="AH166">
        <v>2091</v>
      </c>
      <c r="AI166">
        <v>2091</v>
      </c>
      <c r="AJ166">
        <v>2091</v>
      </c>
      <c r="AK166">
        <v>2091</v>
      </c>
      <c r="AL166">
        <v>2091</v>
      </c>
      <c r="AM166">
        <v>2091</v>
      </c>
      <c r="AN166">
        <v>2091</v>
      </c>
      <c r="AO166">
        <v>2091</v>
      </c>
      <c r="AP166">
        <v>2091</v>
      </c>
      <c r="AQ166">
        <v>2091</v>
      </c>
      <c r="AR166">
        <v>2091</v>
      </c>
      <c r="AS166">
        <v>2091</v>
      </c>
      <c r="AT166">
        <v>2091</v>
      </c>
      <c r="AU166">
        <v>2091</v>
      </c>
      <c r="AV166">
        <v>2091</v>
      </c>
      <c r="AW166">
        <v>2091</v>
      </c>
      <c r="AX166">
        <v>2091</v>
      </c>
      <c r="AY166">
        <v>2091</v>
      </c>
      <c r="AZ166">
        <v>2091</v>
      </c>
      <c r="BA166">
        <v>2091</v>
      </c>
      <c r="BB166">
        <v>2091</v>
      </c>
      <c r="BC166">
        <v>2091</v>
      </c>
      <c r="BD166">
        <v>2091</v>
      </c>
      <c r="BE166">
        <v>2091</v>
      </c>
      <c r="BF166">
        <v>2091</v>
      </c>
      <c r="BG166">
        <v>2091</v>
      </c>
      <c r="BH166">
        <v>2091</v>
      </c>
      <c r="BI166">
        <v>2091</v>
      </c>
      <c r="BJ166">
        <v>2091</v>
      </c>
      <c r="BK166">
        <v>2091</v>
      </c>
      <c r="BL166">
        <v>2091</v>
      </c>
      <c r="BM166">
        <v>2091</v>
      </c>
    </row>
    <row r="167" spans="1:65" x14ac:dyDescent="0.2">
      <c r="A167" t="s">
        <v>1185</v>
      </c>
      <c r="B167" t="s">
        <v>1186</v>
      </c>
      <c r="C167" t="s">
        <v>971</v>
      </c>
      <c r="D167" t="s">
        <v>972</v>
      </c>
    </row>
    <row r="168" spans="1:65" x14ac:dyDescent="0.2">
      <c r="A168" t="s">
        <v>527</v>
      </c>
      <c r="B168" t="s">
        <v>1187</v>
      </c>
      <c r="C168" t="s">
        <v>971</v>
      </c>
      <c r="D168" t="s">
        <v>972</v>
      </c>
    </row>
    <row r="169" spans="1:65" x14ac:dyDescent="0.2">
      <c r="A169" t="s">
        <v>522</v>
      </c>
      <c r="B169" t="s">
        <v>1188</v>
      </c>
      <c r="C169" t="s">
        <v>971</v>
      </c>
      <c r="D169" t="s">
        <v>972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241</v>
      </c>
      <c r="M169">
        <v>241</v>
      </c>
      <c r="N169">
        <v>241</v>
      </c>
      <c r="O169">
        <v>241</v>
      </c>
      <c r="P169">
        <v>241</v>
      </c>
      <c r="Q169">
        <v>241</v>
      </c>
      <c r="R169">
        <v>241</v>
      </c>
      <c r="S169">
        <v>241</v>
      </c>
      <c r="T169">
        <v>241</v>
      </c>
      <c r="U169">
        <v>241</v>
      </c>
      <c r="V169">
        <v>241</v>
      </c>
      <c r="W169">
        <v>241</v>
      </c>
      <c r="X169">
        <v>241</v>
      </c>
      <c r="Y169">
        <v>241</v>
      </c>
      <c r="Z169">
        <v>241</v>
      </c>
      <c r="AA169">
        <v>241</v>
      </c>
      <c r="AB169">
        <v>241</v>
      </c>
      <c r="AC169">
        <v>241</v>
      </c>
      <c r="AD169">
        <v>241</v>
      </c>
      <c r="AE169">
        <v>241</v>
      </c>
      <c r="AF169">
        <v>241</v>
      </c>
      <c r="AG169">
        <v>241</v>
      </c>
      <c r="AH169">
        <v>241</v>
      </c>
      <c r="AI169">
        <v>241</v>
      </c>
      <c r="AJ169">
        <v>241</v>
      </c>
      <c r="AK169">
        <v>241</v>
      </c>
      <c r="AL169">
        <v>241</v>
      </c>
      <c r="AM169">
        <v>241</v>
      </c>
      <c r="AN169">
        <v>241</v>
      </c>
      <c r="AO169">
        <v>241</v>
      </c>
      <c r="AP169">
        <v>241</v>
      </c>
      <c r="AQ169">
        <v>241</v>
      </c>
      <c r="AR169">
        <v>241</v>
      </c>
      <c r="AS169">
        <v>241</v>
      </c>
      <c r="AT169">
        <v>241</v>
      </c>
      <c r="AU169">
        <v>241</v>
      </c>
      <c r="AV169">
        <v>241</v>
      </c>
      <c r="AW169">
        <v>241</v>
      </c>
      <c r="AX169">
        <v>241</v>
      </c>
      <c r="AY169">
        <v>241</v>
      </c>
      <c r="AZ169">
        <v>241</v>
      </c>
      <c r="BA169">
        <v>241</v>
      </c>
      <c r="BB169">
        <v>241</v>
      </c>
      <c r="BC169">
        <v>241</v>
      </c>
      <c r="BD169">
        <v>241</v>
      </c>
      <c r="BE169">
        <v>241</v>
      </c>
      <c r="BF169">
        <v>241</v>
      </c>
      <c r="BG169">
        <v>241</v>
      </c>
      <c r="BH169">
        <v>241</v>
      </c>
      <c r="BI169">
        <v>241</v>
      </c>
      <c r="BJ169">
        <v>241</v>
      </c>
      <c r="BK169">
        <v>241</v>
      </c>
      <c r="BL169">
        <v>241</v>
      </c>
      <c r="BM169">
        <v>241</v>
      </c>
    </row>
    <row r="170" spans="1:65" x14ac:dyDescent="0.2">
      <c r="A170" t="s">
        <v>1189</v>
      </c>
      <c r="B170" t="s">
        <v>1190</v>
      </c>
      <c r="C170" t="s">
        <v>971</v>
      </c>
      <c r="D170" t="s">
        <v>972</v>
      </c>
    </row>
    <row r="171" spans="1:65" x14ac:dyDescent="0.2">
      <c r="A171" t="s">
        <v>536</v>
      </c>
      <c r="B171" t="s">
        <v>1191</v>
      </c>
      <c r="C171" t="s">
        <v>971</v>
      </c>
      <c r="D171" t="s">
        <v>972</v>
      </c>
      <c r="F171">
        <v>1032</v>
      </c>
      <c r="G171">
        <v>1032</v>
      </c>
      <c r="H171">
        <v>1032</v>
      </c>
      <c r="I171">
        <v>1032</v>
      </c>
      <c r="J171">
        <v>1032</v>
      </c>
      <c r="K171">
        <v>1032</v>
      </c>
      <c r="L171">
        <v>1032</v>
      </c>
      <c r="M171">
        <v>1032</v>
      </c>
      <c r="N171">
        <v>1032</v>
      </c>
      <c r="O171">
        <v>1032</v>
      </c>
      <c r="P171">
        <v>1032</v>
      </c>
      <c r="Q171">
        <v>1032</v>
      </c>
      <c r="R171">
        <v>1032</v>
      </c>
      <c r="S171">
        <v>1032</v>
      </c>
      <c r="T171">
        <v>1032</v>
      </c>
      <c r="U171">
        <v>1032</v>
      </c>
      <c r="V171">
        <v>1032</v>
      </c>
      <c r="W171">
        <v>1032</v>
      </c>
      <c r="X171">
        <v>1032</v>
      </c>
      <c r="Y171">
        <v>1032</v>
      </c>
      <c r="Z171">
        <v>1032</v>
      </c>
      <c r="AA171">
        <v>1032</v>
      </c>
      <c r="AB171">
        <v>1032</v>
      </c>
      <c r="AC171">
        <v>1032</v>
      </c>
      <c r="AD171">
        <v>1032</v>
      </c>
      <c r="AE171">
        <v>1032</v>
      </c>
      <c r="AF171">
        <v>1032</v>
      </c>
      <c r="AG171">
        <v>1032</v>
      </c>
      <c r="AH171">
        <v>1032</v>
      </c>
      <c r="AI171">
        <v>1032</v>
      </c>
      <c r="AJ171">
        <v>1032</v>
      </c>
      <c r="AK171">
        <v>1032</v>
      </c>
      <c r="AL171">
        <v>1032</v>
      </c>
      <c r="AM171">
        <v>1032</v>
      </c>
      <c r="AN171">
        <v>1032</v>
      </c>
      <c r="AO171">
        <v>1032</v>
      </c>
      <c r="AP171">
        <v>1032</v>
      </c>
      <c r="AQ171">
        <v>1032</v>
      </c>
      <c r="AR171">
        <v>1032</v>
      </c>
      <c r="AS171">
        <v>1032</v>
      </c>
      <c r="AT171">
        <v>1032</v>
      </c>
      <c r="AU171">
        <v>1032</v>
      </c>
      <c r="AV171">
        <v>1032</v>
      </c>
      <c r="AW171">
        <v>1032</v>
      </c>
      <c r="AX171">
        <v>1032</v>
      </c>
      <c r="AY171">
        <v>1032</v>
      </c>
      <c r="AZ171">
        <v>1032</v>
      </c>
      <c r="BA171">
        <v>1032</v>
      </c>
      <c r="BB171">
        <v>1032</v>
      </c>
      <c r="BC171">
        <v>1032</v>
      </c>
      <c r="BD171">
        <v>1032</v>
      </c>
      <c r="BE171">
        <v>1032</v>
      </c>
      <c r="BF171">
        <v>1032</v>
      </c>
      <c r="BG171">
        <v>1032</v>
      </c>
      <c r="BH171">
        <v>1032</v>
      </c>
      <c r="BI171">
        <v>1032</v>
      </c>
      <c r="BJ171">
        <v>1032</v>
      </c>
      <c r="BK171">
        <v>1032</v>
      </c>
      <c r="BL171">
        <v>1032</v>
      </c>
      <c r="BM171">
        <v>1032</v>
      </c>
    </row>
    <row r="172" spans="1:65" x14ac:dyDescent="0.2">
      <c r="A172" t="s">
        <v>499</v>
      </c>
      <c r="B172" t="s">
        <v>1192</v>
      </c>
      <c r="C172" t="s">
        <v>971</v>
      </c>
      <c r="D172" t="s">
        <v>972</v>
      </c>
      <c r="F172">
        <v>92</v>
      </c>
      <c r="G172">
        <v>92</v>
      </c>
      <c r="H172">
        <v>92</v>
      </c>
      <c r="I172">
        <v>92</v>
      </c>
      <c r="J172">
        <v>92</v>
      </c>
      <c r="K172">
        <v>92</v>
      </c>
      <c r="L172">
        <v>92</v>
      </c>
      <c r="M172">
        <v>92</v>
      </c>
      <c r="N172">
        <v>92</v>
      </c>
      <c r="O172">
        <v>92</v>
      </c>
      <c r="P172">
        <v>92</v>
      </c>
      <c r="Q172">
        <v>92</v>
      </c>
      <c r="R172">
        <v>92</v>
      </c>
      <c r="S172">
        <v>92</v>
      </c>
      <c r="T172">
        <v>92</v>
      </c>
      <c r="U172">
        <v>92</v>
      </c>
      <c r="V172">
        <v>92</v>
      </c>
      <c r="W172">
        <v>92</v>
      </c>
      <c r="X172">
        <v>92</v>
      </c>
      <c r="Y172">
        <v>92</v>
      </c>
      <c r="Z172">
        <v>92</v>
      </c>
      <c r="AA172">
        <v>92</v>
      </c>
      <c r="AB172">
        <v>92</v>
      </c>
      <c r="AC172">
        <v>92</v>
      </c>
      <c r="AD172">
        <v>92</v>
      </c>
      <c r="AE172">
        <v>92</v>
      </c>
      <c r="AF172">
        <v>92</v>
      </c>
      <c r="AG172">
        <v>92</v>
      </c>
      <c r="AH172">
        <v>92</v>
      </c>
      <c r="AI172">
        <v>92</v>
      </c>
      <c r="AJ172">
        <v>92</v>
      </c>
      <c r="AK172">
        <v>92</v>
      </c>
      <c r="AL172">
        <v>92</v>
      </c>
      <c r="AM172">
        <v>92</v>
      </c>
      <c r="AN172">
        <v>92</v>
      </c>
      <c r="AO172">
        <v>92</v>
      </c>
      <c r="AP172">
        <v>92</v>
      </c>
      <c r="AQ172">
        <v>92</v>
      </c>
      <c r="AR172">
        <v>92</v>
      </c>
      <c r="AS172">
        <v>92</v>
      </c>
      <c r="AT172">
        <v>92</v>
      </c>
      <c r="AU172">
        <v>92</v>
      </c>
      <c r="AV172">
        <v>92</v>
      </c>
      <c r="AW172">
        <v>92</v>
      </c>
      <c r="AX172">
        <v>92</v>
      </c>
      <c r="AY172">
        <v>92</v>
      </c>
      <c r="AZ172">
        <v>92</v>
      </c>
      <c r="BA172">
        <v>92</v>
      </c>
      <c r="BB172">
        <v>92</v>
      </c>
      <c r="BC172">
        <v>92</v>
      </c>
      <c r="BD172">
        <v>92</v>
      </c>
      <c r="BE172">
        <v>92</v>
      </c>
      <c r="BF172">
        <v>92</v>
      </c>
      <c r="BG172">
        <v>92</v>
      </c>
      <c r="BH172">
        <v>92</v>
      </c>
      <c r="BI172">
        <v>92</v>
      </c>
      <c r="BJ172">
        <v>92</v>
      </c>
      <c r="BK172">
        <v>92</v>
      </c>
      <c r="BL172">
        <v>92</v>
      </c>
      <c r="BM172">
        <v>92</v>
      </c>
    </row>
    <row r="173" spans="1:65" x14ac:dyDescent="0.2">
      <c r="A173" t="s">
        <v>503</v>
      </c>
      <c r="B173" t="s">
        <v>1193</v>
      </c>
      <c r="C173" t="s">
        <v>971</v>
      </c>
      <c r="D173" t="s">
        <v>972</v>
      </c>
      <c r="F173">
        <v>2041</v>
      </c>
      <c r="G173">
        <v>2041</v>
      </c>
      <c r="H173">
        <v>2041</v>
      </c>
      <c r="I173">
        <v>2041</v>
      </c>
      <c r="J173">
        <v>2041</v>
      </c>
      <c r="K173">
        <v>2041</v>
      </c>
      <c r="L173">
        <v>2041</v>
      </c>
      <c r="M173">
        <v>2041</v>
      </c>
      <c r="N173">
        <v>2041</v>
      </c>
      <c r="O173">
        <v>2041</v>
      </c>
      <c r="P173">
        <v>2041</v>
      </c>
      <c r="Q173">
        <v>2041</v>
      </c>
      <c r="R173">
        <v>2041</v>
      </c>
      <c r="S173">
        <v>2041</v>
      </c>
      <c r="T173">
        <v>2041</v>
      </c>
      <c r="U173">
        <v>2041</v>
      </c>
      <c r="V173">
        <v>2041</v>
      </c>
      <c r="W173">
        <v>2041</v>
      </c>
      <c r="X173">
        <v>2041</v>
      </c>
      <c r="Y173">
        <v>2041</v>
      </c>
      <c r="Z173">
        <v>2041</v>
      </c>
      <c r="AA173">
        <v>2041</v>
      </c>
      <c r="AB173">
        <v>2041</v>
      </c>
      <c r="AC173">
        <v>2041</v>
      </c>
      <c r="AD173">
        <v>2041</v>
      </c>
      <c r="AE173">
        <v>2041</v>
      </c>
      <c r="AF173">
        <v>2041</v>
      </c>
      <c r="AG173">
        <v>2041</v>
      </c>
      <c r="AH173">
        <v>2041</v>
      </c>
      <c r="AI173">
        <v>2041</v>
      </c>
      <c r="AJ173">
        <v>2041</v>
      </c>
      <c r="AK173">
        <v>2041</v>
      </c>
      <c r="AL173">
        <v>2041</v>
      </c>
      <c r="AM173">
        <v>2041</v>
      </c>
      <c r="AN173">
        <v>2041</v>
      </c>
      <c r="AO173">
        <v>2041</v>
      </c>
      <c r="AP173">
        <v>2041</v>
      </c>
      <c r="AQ173">
        <v>2041</v>
      </c>
      <c r="AR173">
        <v>2041</v>
      </c>
      <c r="AS173">
        <v>2041</v>
      </c>
      <c r="AT173">
        <v>2041</v>
      </c>
      <c r="AU173">
        <v>2041</v>
      </c>
      <c r="AV173">
        <v>2041</v>
      </c>
      <c r="AW173">
        <v>2041</v>
      </c>
      <c r="AX173">
        <v>2041</v>
      </c>
      <c r="AY173">
        <v>2041</v>
      </c>
      <c r="AZ173">
        <v>2041</v>
      </c>
      <c r="BA173">
        <v>2041</v>
      </c>
      <c r="BB173">
        <v>2041</v>
      </c>
      <c r="BC173">
        <v>2041</v>
      </c>
      <c r="BD173">
        <v>2041</v>
      </c>
      <c r="BE173">
        <v>2041</v>
      </c>
      <c r="BF173">
        <v>2041</v>
      </c>
      <c r="BG173">
        <v>2041</v>
      </c>
      <c r="BH173">
        <v>2041</v>
      </c>
      <c r="BI173">
        <v>2041</v>
      </c>
      <c r="BJ173">
        <v>2041</v>
      </c>
      <c r="BK173">
        <v>2041</v>
      </c>
      <c r="BL173">
        <v>2041</v>
      </c>
      <c r="BM173">
        <v>2041</v>
      </c>
    </row>
    <row r="174" spans="1:65" x14ac:dyDescent="0.2">
      <c r="A174" t="s">
        <v>473</v>
      </c>
      <c r="B174" t="s">
        <v>1194</v>
      </c>
      <c r="C174" t="s">
        <v>971</v>
      </c>
      <c r="D174" t="s">
        <v>972</v>
      </c>
      <c r="F174">
        <v>1181</v>
      </c>
      <c r="G174">
        <v>1181</v>
      </c>
      <c r="H174">
        <v>1181</v>
      </c>
      <c r="I174">
        <v>1181</v>
      </c>
      <c r="J174">
        <v>1181</v>
      </c>
      <c r="K174">
        <v>1181</v>
      </c>
      <c r="L174">
        <v>1181</v>
      </c>
      <c r="M174">
        <v>1181</v>
      </c>
      <c r="N174">
        <v>1181</v>
      </c>
      <c r="O174">
        <v>1181</v>
      </c>
      <c r="P174">
        <v>1181</v>
      </c>
      <c r="Q174">
        <v>1181</v>
      </c>
      <c r="R174">
        <v>1181</v>
      </c>
      <c r="S174">
        <v>1181</v>
      </c>
      <c r="T174">
        <v>1181</v>
      </c>
      <c r="U174">
        <v>1181</v>
      </c>
      <c r="V174">
        <v>1181</v>
      </c>
      <c r="W174">
        <v>1181</v>
      </c>
      <c r="X174">
        <v>1181</v>
      </c>
      <c r="Y174">
        <v>1181</v>
      </c>
      <c r="Z174">
        <v>1181</v>
      </c>
      <c r="AA174">
        <v>1181</v>
      </c>
      <c r="AB174">
        <v>1181</v>
      </c>
      <c r="AC174">
        <v>1181</v>
      </c>
      <c r="AD174">
        <v>1181</v>
      </c>
      <c r="AE174">
        <v>1181</v>
      </c>
      <c r="AF174">
        <v>1181</v>
      </c>
      <c r="AG174">
        <v>1181</v>
      </c>
      <c r="AH174">
        <v>1181</v>
      </c>
      <c r="AI174">
        <v>1181</v>
      </c>
      <c r="AJ174">
        <v>1181</v>
      </c>
      <c r="AK174">
        <v>1181</v>
      </c>
      <c r="AL174">
        <v>1181</v>
      </c>
      <c r="AM174">
        <v>1181</v>
      </c>
      <c r="AN174">
        <v>1181</v>
      </c>
      <c r="AO174">
        <v>1181</v>
      </c>
      <c r="AP174">
        <v>1181</v>
      </c>
      <c r="AQ174">
        <v>1181</v>
      </c>
      <c r="AR174">
        <v>1181</v>
      </c>
      <c r="AS174">
        <v>1181</v>
      </c>
      <c r="AT174">
        <v>1181</v>
      </c>
      <c r="AU174">
        <v>1181</v>
      </c>
      <c r="AV174">
        <v>1181</v>
      </c>
      <c r="AW174">
        <v>1181</v>
      </c>
      <c r="AX174">
        <v>1181</v>
      </c>
      <c r="AY174">
        <v>1181</v>
      </c>
      <c r="AZ174">
        <v>1181</v>
      </c>
      <c r="BA174">
        <v>1181</v>
      </c>
      <c r="BB174">
        <v>1181</v>
      </c>
      <c r="BC174">
        <v>1181</v>
      </c>
      <c r="BD174">
        <v>1181</v>
      </c>
      <c r="BE174">
        <v>1181</v>
      </c>
      <c r="BF174">
        <v>1181</v>
      </c>
      <c r="BG174">
        <v>1181</v>
      </c>
      <c r="BH174">
        <v>1181</v>
      </c>
      <c r="BI174">
        <v>1181</v>
      </c>
      <c r="BJ174">
        <v>1181</v>
      </c>
      <c r="BK174">
        <v>1181</v>
      </c>
      <c r="BL174">
        <v>1181</v>
      </c>
      <c r="BM174">
        <v>1181</v>
      </c>
    </row>
    <row r="175" spans="1:65" x14ac:dyDescent="0.2">
      <c r="A175" t="s">
        <v>477</v>
      </c>
      <c r="B175" t="s">
        <v>1195</v>
      </c>
      <c r="C175" t="s">
        <v>971</v>
      </c>
      <c r="D175" t="s">
        <v>972</v>
      </c>
      <c r="F175">
        <v>2875</v>
      </c>
      <c r="G175">
        <v>2875</v>
      </c>
      <c r="H175">
        <v>2875</v>
      </c>
      <c r="I175">
        <v>2875</v>
      </c>
      <c r="J175">
        <v>2875</v>
      </c>
      <c r="K175">
        <v>2875</v>
      </c>
      <c r="L175">
        <v>2875</v>
      </c>
      <c r="M175">
        <v>2875</v>
      </c>
      <c r="N175">
        <v>2875</v>
      </c>
      <c r="O175">
        <v>2875</v>
      </c>
      <c r="P175">
        <v>2875</v>
      </c>
      <c r="Q175">
        <v>2875</v>
      </c>
      <c r="R175">
        <v>2875</v>
      </c>
      <c r="S175">
        <v>2875</v>
      </c>
      <c r="T175">
        <v>2875</v>
      </c>
      <c r="U175">
        <v>2875</v>
      </c>
      <c r="V175">
        <v>2875</v>
      </c>
      <c r="W175">
        <v>2875</v>
      </c>
      <c r="X175">
        <v>2875</v>
      </c>
      <c r="Y175">
        <v>2875</v>
      </c>
      <c r="Z175">
        <v>2875</v>
      </c>
      <c r="AA175">
        <v>2875</v>
      </c>
      <c r="AB175">
        <v>2875</v>
      </c>
      <c r="AC175">
        <v>2875</v>
      </c>
      <c r="AD175">
        <v>2875</v>
      </c>
      <c r="AE175">
        <v>2875</v>
      </c>
      <c r="AF175">
        <v>2875</v>
      </c>
      <c r="AG175">
        <v>2875</v>
      </c>
      <c r="AH175">
        <v>2875</v>
      </c>
      <c r="AI175">
        <v>2875</v>
      </c>
      <c r="AJ175">
        <v>2875</v>
      </c>
      <c r="AK175">
        <v>2875</v>
      </c>
      <c r="AL175">
        <v>2875</v>
      </c>
      <c r="AM175">
        <v>2875</v>
      </c>
      <c r="AN175">
        <v>2875</v>
      </c>
      <c r="AO175">
        <v>2875</v>
      </c>
      <c r="AP175">
        <v>2875</v>
      </c>
      <c r="AQ175">
        <v>2875</v>
      </c>
      <c r="AR175">
        <v>2875</v>
      </c>
      <c r="AS175">
        <v>2875</v>
      </c>
      <c r="AT175">
        <v>2875</v>
      </c>
      <c r="AU175">
        <v>2875</v>
      </c>
      <c r="AV175">
        <v>2875</v>
      </c>
      <c r="AW175">
        <v>2875</v>
      </c>
      <c r="AX175">
        <v>2875</v>
      </c>
      <c r="AY175">
        <v>2875</v>
      </c>
      <c r="AZ175">
        <v>2875</v>
      </c>
      <c r="BA175">
        <v>2875</v>
      </c>
      <c r="BB175">
        <v>2875</v>
      </c>
      <c r="BC175">
        <v>2875</v>
      </c>
      <c r="BD175">
        <v>2875</v>
      </c>
      <c r="BE175">
        <v>2875</v>
      </c>
      <c r="BF175">
        <v>2875</v>
      </c>
      <c r="BG175">
        <v>2875</v>
      </c>
      <c r="BH175">
        <v>2875</v>
      </c>
      <c r="BI175">
        <v>2875</v>
      </c>
      <c r="BJ175">
        <v>2875</v>
      </c>
      <c r="BK175">
        <v>2875</v>
      </c>
      <c r="BL175">
        <v>2875</v>
      </c>
      <c r="BM175">
        <v>2875</v>
      </c>
    </row>
    <row r="176" spans="1:65" x14ac:dyDescent="0.2">
      <c r="A176" t="s">
        <v>1196</v>
      </c>
      <c r="B176" t="s">
        <v>1197</v>
      </c>
      <c r="C176" t="s">
        <v>971</v>
      </c>
      <c r="D176" t="s">
        <v>972</v>
      </c>
    </row>
    <row r="177" spans="1:65" x14ac:dyDescent="0.2">
      <c r="A177" t="s">
        <v>546</v>
      </c>
      <c r="B177" t="s">
        <v>1198</v>
      </c>
      <c r="C177" t="s">
        <v>971</v>
      </c>
      <c r="D177" t="s">
        <v>972</v>
      </c>
      <c r="F177">
        <v>285</v>
      </c>
      <c r="G177">
        <v>285</v>
      </c>
      <c r="H177">
        <v>285</v>
      </c>
      <c r="I177">
        <v>285</v>
      </c>
      <c r="J177">
        <v>285</v>
      </c>
      <c r="K177">
        <v>285</v>
      </c>
      <c r="L177">
        <v>285</v>
      </c>
      <c r="M177">
        <v>285</v>
      </c>
      <c r="N177">
        <v>285</v>
      </c>
      <c r="O177">
        <v>285</v>
      </c>
      <c r="P177">
        <v>285</v>
      </c>
      <c r="Q177">
        <v>285</v>
      </c>
      <c r="R177">
        <v>285</v>
      </c>
      <c r="S177">
        <v>285</v>
      </c>
      <c r="T177">
        <v>285</v>
      </c>
      <c r="U177">
        <v>285</v>
      </c>
      <c r="V177">
        <v>285</v>
      </c>
      <c r="W177">
        <v>285</v>
      </c>
      <c r="X177">
        <v>285</v>
      </c>
      <c r="Y177">
        <v>285</v>
      </c>
      <c r="Z177">
        <v>285</v>
      </c>
      <c r="AA177">
        <v>285</v>
      </c>
      <c r="AB177">
        <v>285</v>
      </c>
      <c r="AC177">
        <v>285</v>
      </c>
      <c r="AD177">
        <v>285</v>
      </c>
      <c r="AE177">
        <v>285</v>
      </c>
      <c r="AF177">
        <v>285</v>
      </c>
      <c r="AG177">
        <v>285</v>
      </c>
      <c r="AH177">
        <v>285</v>
      </c>
      <c r="AI177">
        <v>285</v>
      </c>
      <c r="AJ177">
        <v>285</v>
      </c>
      <c r="AK177">
        <v>285</v>
      </c>
      <c r="AL177">
        <v>285</v>
      </c>
      <c r="AM177">
        <v>285</v>
      </c>
      <c r="AN177">
        <v>285</v>
      </c>
      <c r="AO177">
        <v>285</v>
      </c>
      <c r="AP177">
        <v>285</v>
      </c>
      <c r="AQ177">
        <v>285</v>
      </c>
      <c r="AR177">
        <v>285</v>
      </c>
      <c r="AS177">
        <v>285</v>
      </c>
      <c r="AT177">
        <v>285</v>
      </c>
      <c r="AU177">
        <v>285</v>
      </c>
      <c r="AV177">
        <v>285</v>
      </c>
      <c r="AW177">
        <v>285</v>
      </c>
      <c r="AX177">
        <v>285</v>
      </c>
      <c r="AY177">
        <v>285</v>
      </c>
      <c r="AZ177">
        <v>285</v>
      </c>
      <c r="BA177">
        <v>285</v>
      </c>
      <c r="BB177">
        <v>285</v>
      </c>
      <c r="BC177">
        <v>285</v>
      </c>
      <c r="BD177">
        <v>285</v>
      </c>
      <c r="BE177">
        <v>285</v>
      </c>
      <c r="BF177">
        <v>285</v>
      </c>
      <c r="BG177">
        <v>285</v>
      </c>
      <c r="BH177">
        <v>285</v>
      </c>
      <c r="BI177">
        <v>285</v>
      </c>
      <c r="BJ177">
        <v>285</v>
      </c>
      <c r="BK177">
        <v>285</v>
      </c>
      <c r="BL177">
        <v>285</v>
      </c>
      <c r="BM177">
        <v>285</v>
      </c>
    </row>
    <row r="178" spans="1:65" x14ac:dyDescent="0.2">
      <c r="A178" t="s">
        <v>894</v>
      </c>
      <c r="B178" t="s">
        <v>1199</v>
      </c>
      <c r="C178" t="s">
        <v>971</v>
      </c>
      <c r="D178" t="s">
        <v>972</v>
      </c>
    </row>
    <row r="179" spans="1:65" x14ac:dyDescent="0.2">
      <c r="A179" t="s">
        <v>569</v>
      </c>
      <c r="B179" t="s">
        <v>1200</v>
      </c>
      <c r="C179" t="s">
        <v>971</v>
      </c>
      <c r="D179" t="s">
        <v>972</v>
      </c>
      <c r="F179">
        <v>151</v>
      </c>
      <c r="G179">
        <v>151</v>
      </c>
      <c r="H179">
        <v>151</v>
      </c>
      <c r="I179">
        <v>151</v>
      </c>
      <c r="J179">
        <v>151</v>
      </c>
      <c r="K179">
        <v>151</v>
      </c>
      <c r="L179">
        <v>151</v>
      </c>
      <c r="M179">
        <v>151</v>
      </c>
      <c r="N179">
        <v>151</v>
      </c>
      <c r="O179">
        <v>151</v>
      </c>
      <c r="P179">
        <v>151</v>
      </c>
      <c r="Q179">
        <v>151</v>
      </c>
      <c r="R179">
        <v>151</v>
      </c>
      <c r="S179">
        <v>151</v>
      </c>
      <c r="T179">
        <v>151</v>
      </c>
      <c r="U179">
        <v>151</v>
      </c>
      <c r="V179">
        <v>151</v>
      </c>
      <c r="W179">
        <v>151</v>
      </c>
      <c r="X179">
        <v>151</v>
      </c>
      <c r="Y179">
        <v>151</v>
      </c>
      <c r="Z179">
        <v>151</v>
      </c>
      <c r="AA179">
        <v>151</v>
      </c>
      <c r="AB179">
        <v>151</v>
      </c>
      <c r="AC179">
        <v>151</v>
      </c>
      <c r="AD179">
        <v>151</v>
      </c>
      <c r="AE179">
        <v>151</v>
      </c>
      <c r="AF179">
        <v>151</v>
      </c>
      <c r="AG179">
        <v>151</v>
      </c>
      <c r="AH179">
        <v>151</v>
      </c>
      <c r="AI179">
        <v>151</v>
      </c>
      <c r="AJ179">
        <v>151</v>
      </c>
      <c r="AK179">
        <v>151</v>
      </c>
      <c r="AL179">
        <v>151</v>
      </c>
      <c r="AM179">
        <v>151</v>
      </c>
      <c r="AN179">
        <v>151</v>
      </c>
      <c r="AO179">
        <v>151</v>
      </c>
      <c r="AP179">
        <v>151</v>
      </c>
      <c r="AQ179">
        <v>151</v>
      </c>
      <c r="AR179">
        <v>151</v>
      </c>
      <c r="AS179">
        <v>151</v>
      </c>
      <c r="AT179">
        <v>151</v>
      </c>
      <c r="AU179">
        <v>151</v>
      </c>
      <c r="AV179">
        <v>151</v>
      </c>
      <c r="AW179">
        <v>151</v>
      </c>
      <c r="AX179">
        <v>151</v>
      </c>
      <c r="AY179">
        <v>151</v>
      </c>
      <c r="AZ179">
        <v>151</v>
      </c>
      <c r="BA179">
        <v>151</v>
      </c>
      <c r="BB179">
        <v>151</v>
      </c>
      <c r="BC179">
        <v>151</v>
      </c>
      <c r="BD179">
        <v>151</v>
      </c>
      <c r="BE179">
        <v>151</v>
      </c>
      <c r="BF179">
        <v>151</v>
      </c>
      <c r="BG179">
        <v>151</v>
      </c>
      <c r="BH179">
        <v>151</v>
      </c>
      <c r="BI179">
        <v>151</v>
      </c>
      <c r="BJ179">
        <v>151</v>
      </c>
      <c r="BK179">
        <v>151</v>
      </c>
      <c r="BL179">
        <v>151</v>
      </c>
      <c r="BM179">
        <v>151</v>
      </c>
    </row>
    <row r="180" spans="1:65" x14ac:dyDescent="0.2">
      <c r="A180" t="s">
        <v>572</v>
      </c>
      <c r="B180" t="s">
        <v>1201</v>
      </c>
      <c r="C180" t="s">
        <v>971</v>
      </c>
      <c r="D180" t="s">
        <v>972</v>
      </c>
      <c r="F180">
        <v>1150</v>
      </c>
      <c r="G180">
        <v>1150</v>
      </c>
      <c r="H180">
        <v>1150</v>
      </c>
      <c r="I180">
        <v>1150</v>
      </c>
      <c r="J180">
        <v>1150</v>
      </c>
      <c r="K180">
        <v>1150</v>
      </c>
      <c r="L180">
        <v>1150</v>
      </c>
      <c r="M180">
        <v>1150</v>
      </c>
      <c r="N180">
        <v>1150</v>
      </c>
      <c r="O180">
        <v>1150</v>
      </c>
      <c r="P180">
        <v>1150</v>
      </c>
      <c r="Q180">
        <v>1150</v>
      </c>
      <c r="R180">
        <v>1150</v>
      </c>
      <c r="S180">
        <v>1150</v>
      </c>
      <c r="T180">
        <v>1150</v>
      </c>
      <c r="U180">
        <v>1150</v>
      </c>
      <c r="V180">
        <v>1150</v>
      </c>
      <c r="W180">
        <v>1150</v>
      </c>
      <c r="X180">
        <v>1150</v>
      </c>
      <c r="Y180">
        <v>1150</v>
      </c>
      <c r="Z180">
        <v>1150</v>
      </c>
      <c r="AA180">
        <v>1150</v>
      </c>
      <c r="AB180">
        <v>1150</v>
      </c>
      <c r="AC180">
        <v>1150</v>
      </c>
      <c r="AD180">
        <v>1150</v>
      </c>
      <c r="AE180">
        <v>1150</v>
      </c>
      <c r="AF180">
        <v>1150</v>
      </c>
      <c r="AG180">
        <v>1150</v>
      </c>
      <c r="AH180">
        <v>1150</v>
      </c>
      <c r="AI180">
        <v>1150</v>
      </c>
      <c r="AJ180">
        <v>1150</v>
      </c>
      <c r="AK180">
        <v>1150</v>
      </c>
      <c r="AL180">
        <v>1150</v>
      </c>
      <c r="AM180">
        <v>1150</v>
      </c>
      <c r="AN180">
        <v>1150</v>
      </c>
      <c r="AO180">
        <v>1150</v>
      </c>
      <c r="AP180">
        <v>1150</v>
      </c>
      <c r="AQ180">
        <v>1150</v>
      </c>
      <c r="AR180">
        <v>1150</v>
      </c>
      <c r="AS180">
        <v>1150</v>
      </c>
      <c r="AT180">
        <v>1150</v>
      </c>
      <c r="AU180">
        <v>1150</v>
      </c>
      <c r="AV180">
        <v>1150</v>
      </c>
      <c r="AW180">
        <v>1150</v>
      </c>
      <c r="AX180">
        <v>1150</v>
      </c>
      <c r="AY180">
        <v>1150</v>
      </c>
      <c r="AZ180">
        <v>1150</v>
      </c>
      <c r="BA180">
        <v>1150</v>
      </c>
      <c r="BB180">
        <v>1150</v>
      </c>
      <c r="BC180">
        <v>1150</v>
      </c>
      <c r="BD180">
        <v>1150</v>
      </c>
      <c r="BE180">
        <v>1150</v>
      </c>
      <c r="BF180">
        <v>1150</v>
      </c>
      <c r="BG180">
        <v>1150</v>
      </c>
      <c r="BH180">
        <v>1150</v>
      </c>
      <c r="BI180">
        <v>1150</v>
      </c>
      <c r="BJ180">
        <v>1150</v>
      </c>
      <c r="BK180">
        <v>1150</v>
      </c>
      <c r="BL180">
        <v>1150</v>
      </c>
      <c r="BM180">
        <v>1150</v>
      </c>
    </row>
    <row r="181" spans="1:65" x14ac:dyDescent="0.2">
      <c r="A181" t="s">
        <v>565</v>
      </c>
      <c r="B181" t="s">
        <v>1202</v>
      </c>
      <c r="C181" t="s">
        <v>971</v>
      </c>
      <c r="D181" t="s">
        <v>972</v>
      </c>
      <c r="F181">
        <v>2280</v>
      </c>
      <c r="G181">
        <v>2280</v>
      </c>
      <c r="H181">
        <v>2280</v>
      </c>
      <c r="I181">
        <v>2280</v>
      </c>
      <c r="J181">
        <v>2280</v>
      </c>
      <c r="K181">
        <v>2280</v>
      </c>
      <c r="L181">
        <v>2280</v>
      </c>
      <c r="M181">
        <v>2280</v>
      </c>
      <c r="N181">
        <v>2280</v>
      </c>
      <c r="O181">
        <v>2280</v>
      </c>
      <c r="P181">
        <v>2280</v>
      </c>
      <c r="Q181">
        <v>2280</v>
      </c>
      <c r="R181">
        <v>2280</v>
      </c>
      <c r="S181">
        <v>2280</v>
      </c>
      <c r="T181">
        <v>2280</v>
      </c>
      <c r="U181">
        <v>2280</v>
      </c>
      <c r="V181">
        <v>2280</v>
      </c>
      <c r="W181">
        <v>2280</v>
      </c>
      <c r="X181">
        <v>2280</v>
      </c>
      <c r="Y181">
        <v>2280</v>
      </c>
      <c r="Z181">
        <v>2280</v>
      </c>
      <c r="AA181">
        <v>2280</v>
      </c>
      <c r="AB181">
        <v>2280</v>
      </c>
      <c r="AC181">
        <v>2280</v>
      </c>
      <c r="AD181">
        <v>2280</v>
      </c>
      <c r="AE181">
        <v>2280</v>
      </c>
      <c r="AF181">
        <v>2280</v>
      </c>
      <c r="AG181">
        <v>2280</v>
      </c>
      <c r="AH181">
        <v>2280</v>
      </c>
      <c r="AI181">
        <v>2280</v>
      </c>
      <c r="AJ181">
        <v>2280</v>
      </c>
      <c r="AK181">
        <v>2280</v>
      </c>
      <c r="AL181">
        <v>2280</v>
      </c>
      <c r="AM181">
        <v>2280</v>
      </c>
      <c r="AN181">
        <v>2280</v>
      </c>
      <c r="AO181">
        <v>2280</v>
      </c>
      <c r="AP181">
        <v>2280</v>
      </c>
      <c r="AQ181">
        <v>2280</v>
      </c>
      <c r="AR181">
        <v>2280</v>
      </c>
      <c r="AS181">
        <v>2280</v>
      </c>
      <c r="AT181">
        <v>2280</v>
      </c>
      <c r="AU181">
        <v>2280</v>
      </c>
      <c r="AV181">
        <v>2280</v>
      </c>
      <c r="AW181">
        <v>2280</v>
      </c>
      <c r="AX181">
        <v>2280</v>
      </c>
      <c r="AY181">
        <v>2280</v>
      </c>
      <c r="AZ181">
        <v>2280</v>
      </c>
      <c r="BA181">
        <v>2280</v>
      </c>
      <c r="BB181">
        <v>2280</v>
      </c>
      <c r="BC181">
        <v>2280</v>
      </c>
      <c r="BD181">
        <v>2280</v>
      </c>
      <c r="BE181">
        <v>2280</v>
      </c>
      <c r="BF181">
        <v>2280</v>
      </c>
      <c r="BG181">
        <v>2280</v>
      </c>
      <c r="BH181">
        <v>2280</v>
      </c>
      <c r="BI181">
        <v>2280</v>
      </c>
      <c r="BJ181">
        <v>2280</v>
      </c>
      <c r="BK181">
        <v>2280</v>
      </c>
      <c r="BL181">
        <v>2280</v>
      </c>
      <c r="BM181">
        <v>2280</v>
      </c>
    </row>
    <row r="182" spans="1:65" x14ac:dyDescent="0.2">
      <c r="A182" t="s">
        <v>556</v>
      </c>
      <c r="B182" t="s">
        <v>1203</v>
      </c>
      <c r="C182" t="s">
        <v>971</v>
      </c>
      <c r="D182" t="s">
        <v>972</v>
      </c>
      <c r="F182">
        <v>778</v>
      </c>
      <c r="G182">
        <v>778</v>
      </c>
      <c r="H182">
        <v>778</v>
      </c>
      <c r="I182">
        <v>778</v>
      </c>
      <c r="J182">
        <v>778</v>
      </c>
      <c r="K182">
        <v>778</v>
      </c>
      <c r="L182">
        <v>778</v>
      </c>
      <c r="M182">
        <v>778</v>
      </c>
      <c r="N182">
        <v>778</v>
      </c>
      <c r="O182">
        <v>778</v>
      </c>
      <c r="P182">
        <v>778</v>
      </c>
      <c r="Q182">
        <v>778</v>
      </c>
      <c r="R182">
        <v>778</v>
      </c>
      <c r="S182">
        <v>778</v>
      </c>
      <c r="T182">
        <v>778</v>
      </c>
      <c r="U182">
        <v>778</v>
      </c>
      <c r="V182">
        <v>778</v>
      </c>
      <c r="W182">
        <v>778</v>
      </c>
      <c r="X182">
        <v>778</v>
      </c>
      <c r="Y182">
        <v>778</v>
      </c>
      <c r="Z182">
        <v>778</v>
      </c>
      <c r="AA182">
        <v>778</v>
      </c>
      <c r="AB182">
        <v>778</v>
      </c>
      <c r="AC182">
        <v>778</v>
      </c>
      <c r="AD182">
        <v>778</v>
      </c>
      <c r="AE182">
        <v>778</v>
      </c>
      <c r="AF182">
        <v>778</v>
      </c>
      <c r="AG182">
        <v>778</v>
      </c>
      <c r="AH182">
        <v>778</v>
      </c>
      <c r="AI182">
        <v>778</v>
      </c>
      <c r="AJ182">
        <v>778</v>
      </c>
      <c r="AK182">
        <v>778</v>
      </c>
      <c r="AL182">
        <v>778</v>
      </c>
      <c r="AM182">
        <v>778</v>
      </c>
      <c r="AN182">
        <v>778</v>
      </c>
      <c r="AO182">
        <v>778</v>
      </c>
      <c r="AP182">
        <v>778</v>
      </c>
      <c r="AQ182">
        <v>778</v>
      </c>
      <c r="AR182">
        <v>778</v>
      </c>
      <c r="AS182">
        <v>778</v>
      </c>
      <c r="AT182">
        <v>778</v>
      </c>
      <c r="AU182">
        <v>778</v>
      </c>
      <c r="AV182">
        <v>778</v>
      </c>
      <c r="AW182">
        <v>778</v>
      </c>
      <c r="AX182">
        <v>778</v>
      </c>
      <c r="AY182">
        <v>778</v>
      </c>
      <c r="AZ182">
        <v>778</v>
      </c>
      <c r="BA182">
        <v>778</v>
      </c>
      <c r="BB182">
        <v>778</v>
      </c>
      <c r="BC182">
        <v>778</v>
      </c>
      <c r="BD182">
        <v>778</v>
      </c>
      <c r="BE182">
        <v>778</v>
      </c>
      <c r="BF182">
        <v>778</v>
      </c>
      <c r="BG182">
        <v>778</v>
      </c>
      <c r="BH182">
        <v>778</v>
      </c>
      <c r="BI182">
        <v>778</v>
      </c>
      <c r="BJ182">
        <v>778</v>
      </c>
      <c r="BK182">
        <v>778</v>
      </c>
      <c r="BL182">
        <v>778</v>
      </c>
      <c r="BM182">
        <v>778</v>
      </c>
    </row>
    <row r="183" spans="1:65" x14ac:dyDescent="0.2">
      <c r="A183" t="s">
        <v>586</v>
      </c>
      <c r="B183" t="s">
        <v>1204</v>
      </c>
      <c r="C183" t="s">
        <v>971</v>
      </c>
      <c r="D183" t="s">
        <v>972</v>
      </c>
      <c r="F183">
        <v>1414</v>
      </c>
      <c r="G183">
        <v>1414</v>
      </c>
      <c r="H183">
        <v>1414</v>
      </c>
      <c r="I183">
        <v>1414</v>
      </c>
      <c r="J183">
        <v>1414</v>
      </c>
      <c r="K183">
        <v>1414</v>
      </c>
      <c r="L183">
        <v>1414</v>
      </c>
      <c r="M183">
        <v>1414</v>
      </c>
      <c r="N183">
        <v>1414</v>
      </c>
      <c r="O183">
        <v>1414</v>
      </c>
      <c r="P183">
        <v>1414</v>
      </c>
      <c r="Q183">
        <v>1414</v>
      </c>
      <c r="R183">
        <v>1414</v>
      </c>
      <c r="S183">
        <v>1414</v>
      </c>
      <c r="T183">
        <v>1414</v>
      </c>
      <c r="U183">
        <v>1414</v>
      </c>
      <c r="V183">
        <v>1414</v>
      </c>
      <c r="W183">
        <v>1414</v>
      </c>
      <c r="X183">
        <v>1414</v>
      </c>
      <c r="Y183">
        <v>1414</v>
      </c>
      <c r="Z183">
        <v>1414</v>
      </c>
      <c r="AA183">
        <v>1414</v>
      </c>
      <c r="AB183">
        <v>1414</v>
      </c>
      <c r="AC183">
        <v>1414</v>
      </c>
      <c r="AD183">
        <v>1414</v>
      </c>
      <c r="AE183">
        <v>1414</v>
      </c>
      <c r="AF183">
        <v>1414</v>
      </c>
      <c r="AG183">
        <v>1414</v>
      </c>
      <c r="AH183">
        <v>1414</v>
      </c>
      <c r="AI183">
        <v>1414</v>
      </c>
      <c r="AJ183">
        <v>1414</v>
      </c>
      <c r="AK183">
        <v>1414</v>
      </c>
      <c r="AL183">
        <v>1414</v>
      </c>
      <c r="AM183">
        <v>1414</v>
      </c>
      <c r="AN183">
        <v>1414</v>
      </c>
      <c r="AO183">
        <v>1414</v>
      </c>
      <c r="AP183">
        <v>1414</v>
      </c>
      <c r="AQ183">
        <v>1414</v>
      </c>
      <c r="AR183">
        <v>1414</v>
      </c>
      <c r="AS183">
        <v>1414</v>
      </c>
      <c r="AT183">
        <v>1414</v>
      </c>
      <c r="AU183">
        <v>1414</v>
      </c>
      <c r="AV183">
        <v>1414</v>
      </c>
      <c r="AW183">
        <v>1414</v>
      </c>
      <c r="AX183">
        <v>1414</v>
      </c>
      <c r="AY183">
        <v>1414</v>
      </c>
      <c r="AZ183">
        <v>1414</v>
      </c>
      <c r="BA183">
        <v>1414</v>
      </c>
      <c r="BB183">
        <v>1414</v>
      </c>
      <c r="BC183">
        <v>1414</v>
      </c>
      <c r="BD183">
        <v>1414</v>
      </c>
      <c r="BE183">
        <v>1414</v>
      </c>
      <c r="BF183">
        <v>1414</v>
      </c>
      <c r="BG183">
        <v>1414</v>
      </c>
      <c r="BH183">
        <v>1414</v>
      </c>
      <c r="BI183">
        <v>1414</v>
      </c>
      <c r="BJ183">
        <v>1414</v>
      </c>
      <c r="BK183">
        <v>1414</v>
      </c>
      <c r="BL183">
        <v>1414</v>
      </c>
      <c r="BM183">
        <v>1414</v>
      </c>
    </row>
    <row r="184" spans="1:65" x14ac:dyDescent="0.2">
      <c r="A184" t="s">
        <v>551</v>
      </c>
      <c r="B184" t="s">
        <v>1205</v>
      </c>
      <c r="C184" t="s">
        <v>971</v>
      </c>
      <c r="D184" t="s">
        <v>972</v>
      </c>
      <c r="F184">
        <v>1500</v>
      </c>
      <c r="G184">
        <v>1500</v>
      </c>
      <c r="H184">
        <v>1500</v>
      </c>
      <c r="I184">
        <v>1500</v>
      </c>
      <c r="J184">
        <v>1500</v>
      </c>
      <c r="K184">
        <v>1500</v>
      </c>
      <c r="L184">
        <v>1500</v>
      </c>
      <c r="M184">
        <v>1500</v>
      </c>
      <c r="N184">
        <v>1500</v>
      </c>
      <c r="O184">
        <v>1500</v>
      </c>
      <c r="P184">
        <v>1500</v>
      </c>
      <c r="Q184">
        <v>1500</v>
      </c>
      <c r="R184">
        <v>1500</v>
      </c>
      <c r="S184">
        <v>1500</v>
      </c>
      <c r="T184">
        <v>1500</v>
      </c>
      <c r="U184">
        <v>1500</v>
      </c>
      <c r="V184">
        <v>1500</v>
      </c>
      <c r="W184">
        <v>1500</v>
      </c>
      <c r="X184">
        <v>1500</v>
      </c>
      <c r="Y184">
        <v>1500</v>
      </c>
      <c r="Z184">
        <v>1500</v>
      </c>
      <c r="AA184">
        <v>1500</v>
      </c>
      <c r="AB184">
        <v>1500</v>
      </c>
      <c r="AC184">
        <v>1500</v>
      </c>
      <c r="AD184">
        <v>1500</v>
      </c>
      <c r="AE184">
        <v>1500</v>
      </c>
      <c r="AF184">
        <v>1500</v>
      </c>
      <c r="AG184">
        <v>1500</v>
      </c>
      <c r="AH184">
        <v>1500</v>
      </c>
      <c r="AI184">
        <v>1500</v>
      </c>
      <c r="AJ184">
        <v>1500</v>
      </c>
      <c r="AK184">
        <v>1500</v>
      </c>
      <c r="AL184">
        <v>1500</v>
      </c>
      <c r="AM184">
        <v>1500</v>
      </c>
      <c r="AN184">
        <v>1500</v>
      </c>
      <c r="AO184">
        <v>1500</v>
      </c>
      <c r="AP184">
        <v>1500</v>
      </c>
      <c r="AQ184">
        <v>1500</v>
      </c>
      <c r="AR184">
        <v>1500</v>
      </c>
      <c r="AS184">
        <v>1500</v>
      </c>
      <c r="AT184">
        <v>1500</v>
      </c>
      <c r="AU184">
        <v>1500</v>
      </c>
      <c r="AV184">
        <v>1500</v>
      </c>
      <c r="AW184">
        <v>1500</v>
      </c>
      <c r="AX184">
        <v>1500</v>
      </c>
      <c r="AY184">
        <v>1500</v>
      </c>
      <c r="AZ184">
        <v>1500</v>
      </c>
      <c r="BA184">
        <v>1500</v>
      </c>
      <c r="BB184">
        <v>1500</v>
      </c>
      <c r="BC184">
        <v>1500</v>
      </c>
      <c r="BD184">
        <v>1500</v>
      </c>
      <c r="BE184">
        <v>1500</v>
      </c>
      <c r="BF184">
        <v>1500</v>
      </c>
      <c r="BG184">
        <v>1500</v>
      </c>
      <c r="BH184">
        <v>1500</v>
      </c>
      <c r="BI184">
        <v>1500</v>
      </c>
      <c r="BJ184">
        <v>1500</v>
      </c>
      <c r="BK184">
        <v>1500</v>
      </c>
      <c r="BL184">
        <v>1500</v>
      </c>
      <c r="BM184">
        <v>1500</v>
      </c>
    </row>
    <row r="185" spans="1:65" x14ac:dyDescent="0.2">
      <c r="A185" t="s">
        <v>548</v>
      </c>
      <c r="B185" t="s">
        <v>1206</v>
      </c>
      <c r="C185" t="s">
        <v>971</v>
      </c>
      <c r="D185" t="s">
        <v>972</v>
      </c>
    </row>
    <row r="186" spans="1:65" x14ac:dyDescent="0.2">
      <c r="A186" t="s">
        <v>560</v>
      </c>
      <c r="B186" t="s">
        <v>1207</v>
      </c>
      <c r="C186" t="s">
        <v>971</v>
      </c>
      <c r="D186" t="s">
        <v>972</v>
      </c>
      <c r="F186">
        <v>1732</v>
      </c>
      <c r="G186">
        <v>1732</v>
      </c>
      <c r="H186">
        <v>1732</v>
      </c>
      <c r="I186">
        <v>1732</v>
      </c>
      <c r="J186">
        <v>1732</v>
      </c>
      <c r="K186">
        <v>1732</v>
      </c>
      <c r="L186">
        <v>1732</v>
      </c>
      <c r="M186">
        <v>1732</v>
      </c>
      <c r="N186">
        <v>1732</v>
      </c>
      <c r="O186">
        <v>1732</v>
      </c>
      <c r="P186">
        <v>1732</v>
      </c>
      <c r="Q186">
        <v>1732</v>
      </c>
      <c r="R186">
        <v>1732</v>
      </c>
      <c r="S186">
        <v>1732</v>
      </c>
      <c r="T186">
        <v>1732</v>
      </c>
      <c r="U186">
        <v>1732</v>
      </c>
      <c r="V186">
        <v>1732</v>
      </c>
      <c r="W186">
        <v>1732</v>
      </c>
      <c r="X186">
        <v>1732</v>
      </c>
      <c r="Y186">
        <v>1732</v>
      </c>
      <c r="Z186">
        <v>1732</v>
      </c>
      <c r="AA186">
        <v>1732</v>
      </c>
      <c r="AB186">
        <v>1732</v>
      </c>
      <c r="AC186">
        <v>1732</v>
      </c>
      <c r="AD186">
        <v>1732</v>
      </c>
      <c r="AE186">
        <v>1732</v>
      </c>
      <c r="AF186">
        <v>1732</v>
      </c>
      <c r="AG186">
        <v>1732</v>
      </c>
      <c r="AH186">
        <v>1732</v>
      </c>
      <c r="AI186">
        <v>1732</v>
      </c>
      <c r="AJ186">
        <v>1732</v>
      </c>
      <c r="AK186">
        <v>1732</v>
      </c>
      <c r="AL186">
        <v>1732</v>
      </c>
      <c r="AM186">
        <v>1732</v>
      </c>
      <c r="AN186">
        <v>1732</v>
      </c>
      <c r="AO186">
        <v>1732</v>
      </c>
      <c r="AP186">
        <v>1732</v>
      </c>
      <c r="AQ186">
        <v>1732</v>
      </c>
      <c r="AR186">
        <v>1732</v>
      </c>
      <c r="AS186">
        <v>1732</v>
      </c>
      <c r="AT186">
        <v>1732</v>
      </c>
      <c r="AU186">
        <v>1732</v>
      </c>
      <c r="AV186">
        <v>1732</v>
      </c>
      <c r="AW186">
        <v>1732</v>
      </c>
      <c r="AX186">
        <v>1732</v>
      </c>
      <c r="AY186">
        <v>1732</v>
      </c>
      <c r="AZ186">
        <v>1732</v>
      </c>
      <c r="BA186">
        <v>1732</v>
      </c>
      <c r="BB186">
        <v>1732</v>
      </c>
      <c r="BC186">
        <v>1732</v>
      </c>
      <c r="BD186">
        <v>1732</v>
      </c>
      <c r="BE186">
        <v>1732</v>
      </c>
      <c r="BF186">
        <v>1732</v>
      </c>
      <c r="BG186">
        <v>1732</v>
      </c>
      <c r="BH186">
        <v>1732</v>
      </c>
      <c r="BI186">
        <v>1732</v>
      </c>
      <c r="BJ186">
        <v>1732</v>
      </c>
      <c r="BK186">
        <v>1732</v>
      </c>
      <c r="BL186">
        <v>1732</v>
      </c>
      <c r="BM186">
        <v>1732</v>
      </c>
    </row>
    <row r="187" spans="1:65" x14ac:dyDescent="0.2">
      <c r="A187" t="s">
        <v>1208</v>
      </c>
      <c r="B187" t="s">
        <v>1209</v>
      </c>
      <c r="C187" t="s">
        <v>971</v>
      </c>
      <c r="D187" t="s">
        <v>972</v>
      </c>
    </row>
    <row r="188" spans="1:65" x14ac:dyDescent="0.2">
      <c r="A188" t="s">
        <v>591</v>
      </c>
      <c r="B188" t="s">
        <v>1210</v>
      </c>
      <c r="C188" t="s">
        <v>971</v>
      </c>
      <c r="D188" t="s">
        <v>972</v>
      </c>
      <c r="F188">
        <v>125</v>
      </c>
      <c r="G188">
        <v>125</v>
      </c>
      <c r="H188">
        <v>125</v>
      </c>
      <c r="I188">
        <v>125</v>
      </c>
      <c r="J188">
        <v>125</v>
      </c>
      <c r="K188">
        <v>125</v>
      </c>
      <c r="L188">
        <v>125</v>
      </c>
      <c r="M188">
        <v>125</v>
      </c>
      <c r="N188">
        <v>125</v>
      </c>
      <c r="O188">
        <v>125</v>
      </c>
      <c r="P188">
        <v>125</v>
      </c>
      <c r="Q188">
        <v>125</v>
      </c>
      <c r="R188">
        <v>125</v>
      </c>
      <c r="S188">
        <v>125</v>
      </c>
      <c r="T188">
        <v>125</v>
      </c>
      <c r="U188">
        <v>125</v>
      </c>
      <c r="V188">
        <v>125</v>
      </c>
      <c r="W188">
        <v>125</v>
      </c>
      <c r="X188">
        <v>125</v>
      </c>
      <c r="Y188">
        <v>125</v>
      </c>
      <c r="Z188">
        <v>125</v>
      </c>
      <c r="AA188">
        <v>125</v>
      </c>
      <c r="AB188">
        <v>125</v>
      </c>
      <c r="AC188">
        <v>125</v>
      </c>
      <c r="AD188">
        <v>125</v>
      </c>
      <c r="AE188">
        <v>125</v>
      </c>
      <c r="AF188">
        <v>125</v>
      </c>
      <c r="AG188">
        <v>125</v>
      </c>
      <c r="AH188">
        <v>125</v>
      </c>
      <c r="AI188">
        <v>125</v>
      </c>
      <c r="AJ188">
        <v>125</v>
      </c>
      <c r="AK188">
        <v>125</v>
      </c>
      <c r="AL188">
        <v>125</v>
      </c>
      <c r="AM188">
        <v>125</v>
      </c>
      <c r="AN188">
        <v>125</v>
      </c>
      <c r="AO188">
        <v>125</v>
      </c>
      <c r="AP188">
        <v>125</v>
      </c>
      <c r="AQ188">
        <v>125</v>
      </c>
      <c r="AR188">
        <v>125</v>
      </c>
      <c r="AS188">
        <v>125</v>
      </c>
      <c r="AT188">
        <v>125</v>
      </c>
      <c r="AU188">
        <v>125</v>
      </c>
      <c r="AV188">
        <v>125</v>
      </c>
      <c r="AW188">
        <v>125</v>
      </c>
      <c r="AX188">
        <v>125</v>
      </c>
      <c r="AY188">
        <v>125</v>
      </c>
      <c r="AZ188">
        <v>125</v>
      </c>
      <c r="BA188">
        <v>125</v>
      </c>
      <c r="BB188">
        <v>125</v>
      </c>
      <c r="BC188">
        <v>125</v>
      </c>
      <c r="BD188">
        <v>125</v>
      </c>
      <c r="BE188">
        <v>125</v>
      </c>
      <c r="BF188">
        <v>125</v>
      </c>
      <c r="BG188">
        <v>125</v>
      </c>
      <c r="BH188">
        <v>125</v>
      </c>
      <c r="BI188">
        <v>125</v>
      </c>
      <c r="BJ188">
        <v>125</v>
      </c>
      <c r="BK188">
        <v>125</v>
      </c>
      <c r="BL188">
        <v>125</v>
      </c>
      <c r="BM188">
        <v>125</v>
      </c>
    </row>
    <row r="189" spans="1:65" x14ac:dyDescent="0.2">
      <c r="A189" t="s">
        <v>1211</v>
      </c>
      <c r="B189" t="s">
        <v>1212</v>
      </c>
      <c r="C189" t="s">
        <v>971</v>
      </c>
      <c r="D189" t="s">
        <v>972</v>
      </c>
    </row>
    <row r="190" spans="1:65" x14ac:dyDescent="0.2">
      <c r="A190" t="s">
        <v>596</v>
      </c>
      <c r="B190" t="s">
        <v>1213</v>
      </c>
      <c r="C190" t="s">
        <v>971</v>
      </c>
      <c r="D190" t="s">
        <v>972</v>
      </c>
      <c r="F190">
        <v>494</v>
      </c>
      <c r="G190">
        <v>494</v>
      </c>
      <c r="H190">
        <v>494</v>
      </c>
      <c r="I190">
        <v>494</v>
      </c>
      <c r="J190">
        <v>494</v>
      </c>
      <c r="K190">
        <v>494</v>
      </c>
      <c r="L190">
        <v>494</v>
      </c>
      <c r="M190">
        <v>494</v>
      </c>
      <c r="N190">
        <v>494</v>
      </c>
      <c r="O190">
        <v>494</v>
      </c>
      <c r="P190">
        <v>494</v>
      </c>
      <c r="Q190">
        <v>494</v>
      </c>
      <c r="R190">
        <v>494</v>
      </c>
      <c r="S190">
        <v>494</v>
      </c>
      <c r="T190">
        <v>494</v>
      </c>
      <c r="U190">
        <v>494</v>
      </c>
      <c r="V190">
        <v>494</v>
      </c>
      <c r="W190">
        <v>494</v>
      </c>
      <c r="X190">
        <v>494</v>
      </c>
      <c r="Y190">
        <v>494</v>
      </c>
      <c r="Z190">
        <v>494</v>
      </c>
      <c r="AA190">
        <v>494</v>
      </c>
      <c r="AB190">
        <v>494</v>
      </c>
      <c r="AC190">
        <v>494</v>
      </c>
      <c r="AD190">
        <v>494</v>
      </c>
      <c r="AE190">
        <v>494</v>
      </c>
      <c r="AF190">
        <v>494</v>
      </c>
      <c r="AG190">
        <v>494</v>
      </c>
      <c r="AH190">
        <v>494</v>
      </c>
      <c r="AI190">
        <v>494</v>
      </c>
      <c r="AJ190">
        <v>494</v>
      </c>
      <c r="AK190">
        <v>494</v>
      </c>
      <c r="AL190">
        <v>494</v>
      </c>
      <c r="AM190">
        <v>494</v>
      </c>
      <c r="AN190">
        <v>494</v>
      </c>
      <c r="AO190">
        <v>494</v>
      </c>
      <c r="AP190">
        <v>494</v>
      </c>
      <c r="AQ190">
        <v>494</v>
      </c>
      <c r="AR190">
        <v>494</v>
      </c>
      <c r="AS190">
        <v>494</v>
      </c>
      <c r="AT190">
        <v>494</v>
      </c>
      <c r="AU190">
        <v>494</v>
      </c>
      <c r="AV190">
        <v>494</v>
      </c>
      <c r="AW190">
        <v>494</v>
      </c>
      <c r="AX190">
        <v>494</v>
      </c>
      <c r="AY190">
        <v>494</v>
      </c>
      <c r="AZ190">
        <v>494</v>
      </c>
      <c r="BA190">
        <v>494</v>
      </c>
      <c r="BB190">
        <v>494</v>
      </c>
      <c r="BC190">
        <v>494</v>
      </c>
      <c r="BD190">
        <v>494</v>
      </c>
      <c r="BE190">
        <v>494</v>
      </c>
      <c r="BF190">
        <v>494</v>
      </c>
      <c r="BG190">
        <v>494</v>
      </c>
      <c r="BH190">
        <v>494</v>
      </c>
      <c r="BI190">
        <v>494</v>
      </c>
      <c r="BJ190">
        <v>494</v>
      </c>
      <c r="BK190">
        <v>494</v>
      </c>
      <c r="BL190">
        <v>494</v>
      </c>
      <c r="BM190">
        <v>494</v>
      </c>
    </row>
    <row r="191" spans="1:65" x14ac:dyDescent="0.2">
      <c r="A191" t="s">
        <v>607</v>
      </c>
      <c r="B191" t="s">
        <v>1214</v>
      </c>
      <c r="C191" t="s">
        <v>971</v>
      </c>
      <c r="D191" t="s">
        <v>972</v>
      </c>
      <c r="F191">
        <v>2928</v>
      </c>
      <c r="G191">
        <v>2928</v>
      </c>
      <c r="H191">
        <v>2928</v>
      </c>
      <c r="I191">
        <v>2928</v>
      </c>
      <c r="J191">
        <v>2928</v>
      </c>
      <c r="K191">
        <v>2928</v>
      </c>
      <c r="L191">
        <v>2928</v>
      </c>
      <c r="M191">
        <v>2928</v>
      </c>
      <c r="N191">
        <v>2928</v>
      </c>
      <c r="O191">
        <v>2928</v>
      </c>
      <c r="P191">
        <v>2928</v>
      </c>
      <c r="Q191">
        <v>2928</v>
      </c>
      <c r="R191">
        <v>2928</v>
      </c>
      <c r="S191">
        <v>2928</v>
      </c>
      <c r="T191">
        <v>2928</v>
      </c>
      <c r="U191">
        <v>2928</v>
      </c>
      <c r="V191">
        <v>2928</v>
      </c>
      <c r="W191">
        <v>2928</v>
      </c>
      <c r="X191">
        <v>2928</v>
      </c>
      <c r="Y191">
        <v>2928</v>
      </c>
      <c r="Z191">
        <v>2928</v>
      </c>
      <c r="AA191">
        <v>2928</v>
      </c>
      <c r="AB191">
        <v>2928</v>
      </c>
      <c r="AC191">
        <v>2928</v>
      </c>
      <c r="AD191">
        <v>2928</v>
      </c>
      <c r="AE191">
        <v>2928</v>
      </c>
      <c r="AF191">
        <v>2928</v>
      </c>
      <c r="AG191">
        <v>2928</v>
      </c>
      <c r="AH191">
        <v>2928</v>
      </c>
      <c r="AI191">
        <v>2928</v>
      </c>
      <c r="AJ191">
        <v>2928</v>
      </c>
      <c r="AK191">
        <v>2928</v>
      </c>
      <c r="AL191">
        <v>2928</v>
      </c>
      <c r="AM191">
        <v>2928</v>
      </c>
      <c r="AN191">
        <v>2928</v>
      </c>
      <c r="AO191">
        <v>2928</v>
      </c>
      <c r="AP191">
        <v>2928</v>
      </c>
      <c r="AQ191">
        <v>2928</v>
      </c>
      <c r="AR191">
        <v>2928</v>
      </c>
      <c r="AS191">
        <v>2928</v>
      </c>
      <c r="AT191">
        <v>2928</v>
      </c>
      <c r="AU191">
        <v>2928</v>
      </c>
      <c r="AV191">
        <v>2928</v>
      </c>
      <c r="AW191">
        <v>2928</v>
      </c>
      <c r="AX191">
        <v>2928</v>
      </c>
      <c r="AY191">
        <v>2928</v>
      </c>
      <c r="AZ191">
        <v>2928</v>
      </c>
      <c r="BA191">
        <v>2928</v>
      </c>
      <c r="BB191">
        <v>2928</v>
      </c>
      <c r="BC191">
        <v>2928</v>
      </c>
      <c r="BD191">
        <v>2928</v>
      </c>
      <c r="BE191">
        <v>2928</v>
      </c>
      <c r="BF191">
        <v>2928</v>
      </c>
      <c r="BG191">
        <v>2928</v>
      </c>
      <c r="BH191">
        <v>2928</v>
      </c>
      <c r="BI191">
        <v>2928</v>
      </c>
      <c r="BJ191">
        <v>2928</v>
      </c>
      <c r="BK191">
        <v>2928</v>
      </c>
      <c r="BL191">
        <v>2928</v>
      </c>
      <c r="BM191">
        <v>2928</v>
      </c>
    </row>
    <row r="192" spans="1:65" x14ac:dyDescent="0.2">
      <c r="A192" t="s">
        <v>620</v>
      </c>
      <c r="B192" t="s">
        <v>1215</v>
      </c>
      <c r="C192" t="s">
        <v>971</v>
      </c>
      <c r="D192" t="s">
        <v>972</v>
      </c>
      <c r="G192">
        <v>1738</v>
      </c>
      <c r="H192">
        <v>1738</v>
      </c>
      <c r="I192">
        <v>1738</v>
      </c>
      <c r="J192">
        <v>1738</v>
      </c>
      <c r="K192">
        <v>1738</v>
      </c>
      <c r="L192">
        <v>1738</v>
      </c>
      <c r="M192">
        <v>1738</v>
      </c>
      <c r="N192">
        <v>1738</v>
      </c>
      <c r="O192">
        <v>1738</v>
      </c>
      <c r="P192">
        <v>1738</v>
      </c>
      <c r="Q192">
        <v>1738</v>
      </c>
      <c r="R192">
        <v>1738</v>
      </c>
      <c r="S192">
        <v>1738</v>
      </c>
      <c r="T192">
        <v>1738</v>
      </c>
      <c r="U192">
        <v>1738</v>
      </c>
      <c r="V192">
        <v>1738</v>
      </c>
      <c r="W192">
        <v>1738</v>
      </c>
      <c r="X192">
        <v>1738</v>
      </c>
      <c r="Y192">
        <v>1738</v>
      </c>
      <c r="Z192">
        <v>1738</v>
      </c>
      <c r="AA192">
        <v>1738</v>
      </c>
      <c r="AB192">
        <v>1738</v>
      </c>
      <c r="AC192">
        <v>1738</v>
      </c>
      <c r="AD192">
        <v>1738</v>
      </c>
      <c r="AE192">
        <v>1738</v>
      </c>
      <c r="AF192">
        <v>1738</v>
      </c>
      <c r="AG192">
        <v>1738</v>
      </c>
      <c r="AH192">
        <v>1738</v>
      </c>
      <c r="AI192">
        <v>1738</v>
      </c>
      <c r="AJ192">
        <v>1738</v>
      </c>
      <c r="AK192">
        <v>1738</v>
      </c>
      <c r="AL192">
        <v>1738</v>
      </c>
      <c r="AM192">
        <v>1738</v>
      </c>
      <c r="AN192">
        <v>1738</v>
      </c>
      <c r="AO192">
        <v>1738</v>
      </c>
      <c r="AP192">
        <v>1738</v>
      </c>
      <c r="AQ192">
        <v>1738</v>
      </c>
      <c r="AR192">
        <v>1738</v>
      </c>
      <c r="AS192">
        <v>1738</v>
      </c>
      <c r="AT192">
        <v>1738</v>
      </c>
      <c r="AU192">
        <v>1738</v>
      </c>
      <c r="AV192">
        <v>1738</v>
      </c>
      <c r="AW192">
        <v>1738</v>
      </c>
      <c r="AX192">
        <v>1738</v>
      </c>
      <c r="AY192">
        <v>1738</v>
      </c>
      <c r="AZ192">
        <v>1738</v>
      </c>
      <c r="BA192">
        <v>1738</v>
      </c>
      <c r="BB192">
        <v>1738</v>
      </c>
      <c r="BC192">
        <v>1738</v>
      </c>
      <c r="BD192">
        <v>1738</v>
      </c>
      <c r="BE192">
        <v>1738</v>
      </c>
      <c r="BF192">
        <v>1738</v>
      </c>
      <c r="BG192">
        <v>1738</v>
      </c>
      <c r="BH192">
        <v>1738</v>
      </c>
      <c r="BI192">
        <v>1738</v>
      </c>
      <c r="BJ192">
        <v>1738</v>
      </c>
      <c r="BK192">
        <v>1738</v>
      </c>
      <c r="BL192">
        <v>1738</v>
      </c>
      <c r="BM192">
        <v>1738</v>
      </c>
    </row>
    <row r="193" spans="1:65" x14ac:dyDescent="0.2">
      <c r="A193" t="s">
        <v>624</v>
      </c>
      <c r="B193" t="s">
        <v>1216</v>
      </c>
      <c r="C193" t="s">
        <v>971</v>
      </c>
      <c r="D193" t="s">
        <v>972</v>
      </c>
      <c r="F193">
        <v>2348</v>
      </c>
      <c r="G193">
        <v>2348</v>
      </c>
      <c r="H193">
        <v>2348</v>
      </c>
      <c r="I193">
        <v>2348</v>
      </c>
      <c r="J193">
        <v>2348</v>
      </c>
      <c r="K193">
        <v>2348</v>
      </c>
      <c r="L193">
        <v>2348</v>
      </c>
      <c r="M193">
        <v>2348</v>
      </c>
      <c r="N193">
        <v>2348</v>
      </c>
      <c r="O193">
        <v>2348</v>
      </c>
      <c r="P193">
        <v>2348</v>
      </c>
      <c r="Q193">
        <v>2348</v>
      </c>
      <c r="R193">
        <v>2348</v>
      </c>
      <c r="S193">
        <v>2348</v>
      </c>
      <c r="T193">
        <v>2348</v>
      </c>
      <c r="U193">
        <v>2348</v>
      </c>
      <c r="V193">
        <v>2348</v>
      </c>
      <c r="W193">
        <v>2348</v>
      </c>
      <c r="X193">
        <v>2348</v>
      </c>
      <c r="Y193">
        <v>2348</v>
      </c>
      <c r="Z193">
        <v>2348</v>
      </c>
      <c r="AA193">
        <v>2348</v>
      </c>
      <c r="AB193">
        <v>2348</v>
      </c>
      <c r="AC193">
        <v>2348</v>
      </c>
      <c r="AD193">
        <v>2348</v>
      </c>
      <c r="AE193">
        <v>2348</v>
      </c>
      <c r="AF193">
        <v>2348</v>
      </c>
      <c r="AG193">
        <v>2348</v>
      </c>
      <c r="AH193">
        <v>2348</v>
      </c>
      <c r="AI193">
        <v>2348</v>
      </c>
      <c r="AJ193">
        <v>2348</v>
      </c>
      <c r="AK193">
        <v>2348</v>
      </c>
      <c r="AL193">
        <v>2348</v>
      </c>
      <c r="AM193">
        <v>2348</v>
      </c>
      <c r="AN193">
        <v>2348</v>
      </c>
      <c r="AO193">
        <v>2348</v>
      </c>
      <c r="AP193">
        <v>2348</v>
      </c>
      <c r="AQ193">
        <v>2348</v>
      </c>
      <c r="AR193">
        <v>2348</v>
      </c>
      <c r="AS193">
        <v>2348</v>
      </c>
      <c r="AT193">
        <v>2348</v>
      </c>
      <c r="AU193">
        <v>2348</v>
      </c>
      <c r="AV193">
        <v>2348</v>
      </c>
      <c r="AW193">
        <v>2348</v>
      </c>
      <c r="AX193">
        <v>2348</v>
      </c>
      <c r="AY193">
        <v>2348</v>
      </c>
      <c r="AZ193">
        <v>2348</v>
      </c>
      <c r="BA193">
        <v>2348</v>
      </c>
      <c r="BB193">
        <v>2348</v>
      </c>
      <c r="BC193">
        <v>2348</v>
      </c>
      <c r="BD193">
        <v>2348</v>
      </c>
      <c r="BE193">
        <v>2348</v>
      </c>
      <c r="BF193">
        <v>2348</v>
      </c>
      <c r="BG193">
        <v>2348</v>
      </c>
      <c r="BH193">
        <v>2348</v>
      </c>
      <c r="BI193">
        <v>2348</v>
      </c>
      <c r="BJ193">
        <v>2348</v>
      </c>
      <c r="BK193">
        <v>2348</v>
      </c>
      <c r="BL193">
        <v>2348</v>
      </c>
      <c r="BM193">
        <v>2348</v>
      </c>
    </row>
    <row r="194" spans="1:65" x14ac:dyDescent="0.2">
      <c r="A194" t="s">
        <v>602</v>
      </c>
      <c r="B194" t="s">
        <v>1217</v>
      </c>
      <c r="C194" t="s">
        <v>971</v>
      </c>
      <c r="D194" t="s">
        <v>972</v>
      </c>
    </row>
    <row r="195" spans="1:65" x14ac:dyDescent="0.2">
      <c r="A195" t="s">
        <v>610</v>
      </c>
      <c r="B195" t="s">
        <v>1218</v>
      </c>
      <c r="C195" t="s">
        <v>971</v>
      </c>
      <c r="D195" t="s">
        <v>972</v>
      </c>
      <c r="F195">
        <v>3142</v>
      </c>
      <c r="G195">
        <v>3142</v>
      </c>
      <c r="H195">
        <v>3142</v>
      </c>
      <c r="I195">
        <v>3142</v>
      </c>
      <c r="J195">
        <v>3142</v>
      </c>
      <c r="K195">
        <v>3142</v>
      </c>
      <c r="L195">
        <v>3142</v>
      </c>
      <c r="M195">
        <v>3142</v>
      </c>
      <c r="N195">
        <v>3142</v>
      </c>
      <c r="O195">
        <v>3142</v>
      </c>
      <c r="P195">
        <v>3142</v>
      </c>
      <c r="Q195">
        <v>3142</v>
      </c>
      <c r="R195">
        <v>3142</v>
      </c>
      <c r="S195">
        <v>3142</v>
      </c>
      <c r="T195">
        <v>3142</v>
      </c>
      <c r="U195">
        <v>3142</v>
      </c>
      <c r="V195">
        <v>3142</v>
      </c>
      <c r="W195">
        <v>3142</v>
      </c>
      <c r="X195">
        <v>3142</v>
      </c>
      <c r="Y195">
        <v>3142</v>
      </c>
      <c r="Z195">
        <v>3142</v>
      </c>
      <c r="AA195">
        <v>3142</v>
      </c>
      <c r="AB195">
        <v>3142</v>
      </c>
      <c r="AC195">
        <v>3142</v>
      </c>
      <c r="AD195">
        <v>3142</v>
      </c>
      <c r="AE195">
        <v>3142</v>
      </c>
      <c r="AF195">
        <v>3142</v>
      </c>
      <c r="AG195">
        <v>3142</v>
      </c>
      <c r="AH195">
        <v>3142</v>
      </c>
      <c r="AI195">
        <v>3142</v>
      </c>
      <c r="AJ195">
        <v>3142</v>
      </c>
      <c r="AK195">
        <v>3142</v>
      </c>
      <c r="AL195">
        <v>3142</v>
      </c>
      <c r="AM195">
        <v>3142</v>
      </c>
      <c r="AN195">
        <v>3142</v>
      </c>
      <c r="AO195">
        <v>3142</v>
      </c>
      <c r="AP195">
        <v>3142</v>
      </c>
      <c r="AQ195">
        <v>3142</v>
      </c>
      <c r="AR195">
        <v>3142</v>
      </c>
      <c r="AS195">
        <v>3142</v>
      </c>
      <c r="AT195">
        <v>3142</v>
      </c>
      <c r="AU195">
        <v>3142</v>
      </c>
      <c r="AV195">
        <v>3142</v>
      </c>
      <c r="AW195">
        <v>3142</v>
      </c>
      <c r="AX195">
        <v>3142</v>
      </c>
      <c r="AY195">
        <v>3142</v>
      </c>
      <c r="AZ195">
        <v>3142</v>
      </c>
      <c r="BA195">
        <v>3142</v>
      </c>
      <c r="BB195">
        <v>3142</v>
      </c>
      <c r="BC195">
        <v>3142</v>
      </c>
      <c r="BD195">
        <v>3142</v>
      </c>
      <c r="BE195">
        <v>3142</v>
      </c>
      <c r="BF195">
        <v>3142</v>
      </c>
      <c r="BG195">
        <v>3142</v>
      </c>
      <c r="BH195">
        <v>3142</v>
      </c>
      <c r="BI195">
        <v>3142</v>
      </c>
      <c r="BJ195">
        <v>3142</v>
      </c>
      <c r="BK195">
        <v>3142</v>
      </c>
      <c r="BL195">
        <v>3142</v>
      </c>
      <c r="BM195">
        <v>3142</v>
      </c>
    </row>
    <row r="196" spans="1:65" x14ac:dyDescent="0.2">
      <c r="A196" t="s">
        <v>628</v>
      </c>
      <c r="B196" t="s">
        <v>1219</v>
      </c>
      <c r="C196" t="s">
        <v>971</v>
      </c>
      <c r="D196" t="s">
        <v>972</v>
      </c>
      <c r="F196">
        <v>600</v>
      </c>
      <c r="G196">
        <v>600</v>
      </c>
      <c r="H196">
        <v>600</v>
      </c>
      <c r="I196">
        <v>600</v>
      </c>
      <c r="J196">
        <v>600</v>
      </c>
      <c r="K196">
        <v>600</v>
      </c>
      <c r="L196">
        <v>600</v>
      </c>
      <c r="M196">
        <v>600</v>
      </c>
      <c r="N196">
        <v>600</v>
      </c>
      <c r="O196">
        <v>600</v>
      </c>
      <c r="P196">
        <v>600</v>
      </c>
      <c r="Q196">
        <v>600</v>
      </c>
      <c r="R196">
        <v>600</v>
      </c>
      <c r="S196">
        <v>600</v>
      </c>
      <c r="T196">
        <v>600</v>
      </c>
      <c r="U196">
        <v>600</v>
      </c>
      <c r="V196">
        <v>600</v>
      </c>
      <c r="W196">
        <v>600</v>
      </c>
      <c r="X196">
        <v>600</v>
      </c>
      <c r="Y196">
        <v>600</v>
      </c>
      <c r="Z196">
        <v>600</v>
      </c>
      <c r="AA196">
        <v>600</v>
      </c>
      <c r="AB196">
        <v>600</v>
      </c>
      <c r="AC196">
        <v>600</v>
      </c>
      <c r="AD196">
        <v>600</v>
      </c>
      <c r="AE196">
        <v>600</v>
      </c>
      <c r="AF196">
        <v>600</v>
      </c>
      <c r="AG196">
        <v>600</v>
      </c>
      <c r="AH196">
        <v>600</v>
      </c>
      <c r="AI196">
        <v>600</v>
      </c>
      <c r="AJ196">
        <v>600</v>
      </c>
      <c r="AK196">
        <v>600</v>
      </c>
      <c r="AL196">
        <v>600</v>
      </c>
      <c r="AM196">
        <v>600</v>
      </c>
      <c r="AN196">
        <v>600</v>
      </c>
      <c r="AO196">
        <v>600</v>
      </c>
      <c r="AP196">
        <v>600</v>
      </c>
      <c r="AQ196">
        <v>600</v>
      </c>
      <c r="AR196">
        <v>600</v>
      </c>
      <c r="AS196">
        <v>600</v>
      </c>
      <c r="AT196">
        <v>600</v>
      </c>
      <c r="AU196">
        <v>600</v>
      </c>
      <c r="AV196">
        <v>600</v>
      </c>
      <c r="AW196">
        <v>600</v>
      </c>
      <c r="AX196">
        <v>600</v>
      </c>
      <c r="AY196">
        <v>600</v>
      </c>
      <c r="AZ196">
        <v>600</v>
      </c>
      <c r="BA196">
        <v>600</v>
      </c>
      <c r="BB196">
        <v>600</v>
      </c>
      <c r="BC196">
        <v>600</v>
      </c>
      <c r="BD196">
        <v>600</v>
      </c>
      <c r="BE196">
        <v>600</v>
      </c>
      <c r="BF196">
        <v>600</v>
      </c>
      <c r="BG196">
        <v>600</v>
      </c>
      <c r="BH196">
        <v>600</v>
      </c>
      <c r="BI196">
        <v>600</v>
      </c>
      <c r="BJ196">
        <v>600</v>
      </c>
      <c r="BK196">
        <v>600</v>
      </c>
      <c r="BL196">
        <v>600</v>
      </c>
      <c r="BM196">
        <v>600</v>
      </c>
    </row>
    <row r="197" spans="1:65" x14ac:dyDescent="0.2">
      <c r="A197" t="s">
        <v>1220</v>
      </c>
      <c r="B197" t="s">
        <v>1221</v>
      </c>
      <c r="C197" t="s">
        <v>971</v>
      </c>
      <c r="D197" t="s">
        <v>972</v>
      </c>
    </row>
    <row r="198" spans="1:65" x14ac:dyDescent="0.2">
      <c r="A198" t="s">
        <v>897</v>
      </c>
      <c r="B198" t="s">
        <v>1222</v>
      </c>
      <c r="C198" t="s">
        <v>971</v>
      </c>
      <c r="D198" t="s">
        <v>972</v>
      </c>
      <c r="F198">
        <v>2054</v>
      </c>
      <c r="G198">
        <v>2054</v>
      </c>
      <c r="H198">
        <v>2054</v>
      </c>
      <c r="I198">
        <v>2054</v>
      </c>
      <c r="J198">
        <v>2054</v>
      </c>
      <c r="K198">
        <v>2054</v>
      </c>
      <c r="L198">
        <v>2054</v>
      </c>
      <c r="M198">
        <v>2054</v>
      </c>
      <c r="N198">
        <v>2054</v>
      </c>
      <c r="O198">
        <v>2054</v>
      </c>
      <c r="P198">
        <v>2054</v>
      </c>
      <c r="Q198">
        <v>2054</v>
      </c>
      <c r="R198">
        <v>2054</v>
      </c>
      <c r="S198">
        <v>2054</v>
      </c>
      <c r="T198">
        <v>2054</v>
      </c>
      <c r="U198">
        <v>2054</v>
      </c>
      <c r="V198">
        <v>2054</v>
      </c>
      <c r="W198">
        <v>2054</v>
      </c>
      <c r="X198">
        <v>2054</v>
      </c>
      <c r="Y198">
        <v>2054</v>
      </c>
      <c r="Z198">
        <v>2054</v>
      </c>
      <c r="AA198">
        <v>2054</v>
      </c>
      <c r="AB198">
        <v>2054</v>
      </c>
      <c r="AC198">
        <v>2054</v>
      </c>
      <c r="AD198">
        <v>2054</v>
      </c>
      <c r="AE198">
        <v>2054</v>
      </c>
      <c r="AF198">
        <v>2054</v>
      </c>
      <c r="AG198">
        <v>2054</v>
      </c>
      <c r="AH198">
        <v>2054</v>
      </c>
      <c r="AI198">
        <v>2054</v>
      </c>
      <c r="AJ198">
        <v>2054</v>
      </c>
      <c r="AK198">
        <v>2054</v>
      </c>
      <c r="AL198">
        <v>2054</v>
      </c>
      <c r="AM198">
        <v>2054</v>
      </c>
      <c r="AN198">
        <v>2054</v>
      </c>
      <c r="AO198">
        <v>2054</v>
      </c>
      <c r="AP198">
        <v>2054</v>
      </c>
      <c r="AQ198">
        <v>2054</v>
      </c>
      <c r="AR198">
        <v>2054</v>
      </c>
      <c r="AS198">
        <v>2054</v>
      </c>
      <c r="AT198">
        <v>2054</v>
      </c>
      <c r="AU198">
        <v>2054</v>
      </c>
      <c r="AV198">
        <v>2054</v>
      </c>
      <c r="AW198">
        <v>2054</v>
      </c>
      <c r="AX198">
        <v>2054</v>
      </c>
      <c r="AY198">
        <v>2054</v>
      </c>
      <c r="AZ198">
        <v>2054</v>
      </c>
      <c r="BA198">
        <v>2054</v>
      </c>
      <c r="BB198">
        <v>2054</v>
      </c>
      <c r="BC198">
        <v>2054</v>
      </c>
      <c r="BD198">
        <v>2054</v>
      </c>
      <c r="BE198">
        <v>2054</v>
      </c>
      <c r="BF198">
        <v>2054</v>
      </c>
      <c r="BG198">
        <v>2054</v>
      </c>
      <c r="BH198">
        <v>2054</v>
      </c>
      <c r="BI198">
        <v>2054</v>
      </c>
      <c r="BJ198">
        <v>2054</v>
      </c>
      <c r="BK198">
        <v>2054</v>
      </c>
      <c r="BL198">
        <v>2054</v>
      </c>
      <c r="BM198">
        <v>2054</v>
      </c>
    </row>
    <row r="199" spans="1:65" x14ac:dyDescent="0.2">
      <c r="A199" t="s">
        <v>1223</v>
      </c>
      <c r="B199" t="s">
        <v>1224</v>
      </c>
      <c r="C199" t="s">
        <v>971</v>
      </c>
      <c r="D199" t="s">
        <v>972</v>
      </c>
      <c r="F199">
        <v>1054</v>
      </c>
      <c r="G199">
        <v>1054</v>
      </c>
      <c r="H199">
        <v>1054</v>
      </c>
      <c r="I199">
        <v>1054</v>
      </c>
      <c r="J199">
        <v>1054</v>
      </c>
      <c r="K199">
        <v>1054</v>
      </c>
      <c r="L199">
        <v>1054</v>
      </c>
      <c r="M199">
        <v>1054</v>
      </c>
      <c r="N199">
        <v>1054</v>
      </c>
      <c r="O199">
        <v>1054</v>
      </c>
      <c r="P199">
        <v>1054</v>
      </c>
      <c r="Q199">
        <v>1054</v>
      </c>
      <c r="R199">
        <v>1054</v>
      </c>
      <c r="S199">
        <v>1054</v>
      </c>
      <c r="T199">
        <v>1054</v>
      </c>
      <c r="U199">
        <v>1054</v>
      </c>
      <c r="V199">
        <v>1054</v>
      </c>
      <c r="W199">
        <v>1054</v>
      </c>
      <c r="X199">
        <v>1054</v>
      </c>
      <c r="Y199">
        <v>1054</v>
      </c>
      <c r="Z199">
        <v>1054</v>
      </c>
      <c r="AA199">
        <v>1054</v>
      </c>
      <c r="AB199">
        <v>1054</v>
      </c>
      <c r="AC199">
        <v>1054</v>
      </c>
      <c r="AD199">
        <v>1054</v>
      </c>
      <c r="AE199">
        <v>1054</v>
      </c>
      <c r="AF199">
        <v>1054</v>
      </c>
      <c r="AG199">
        <v>1054</v>
      </c>
      <c r="AH199">
        <v>1054</v>
      </c>
      <c r="AI199">
        <v>1054</v>
      </c>
      <c r="AJ199">
        <v>1054</v>
      </c>
      <c r="AK199">
        <v>1054</v>
      </c>
      <c r="AL199">
        <v>1054</v>
      </c>
      <c r="AM199">
        <v>1054</v>
      </c>
      <c r="AN199">
        <v>1054</v>
      </c>
      <c r="AO199">
        <v>1054</v>
      </c>
      <c r="AP199">
        <v>1054</v>
      </c>
      <c r="AQ199">
        <v>1054</v>
      </c>
      <c r="AR199">
        <v>1054</v>
      </c>
      <c r="AS199">
        <v>1054</v>
      </c>
      <c r="AT199">
        <v>1054</v>
      </c>
      <c r="AU199">
        <v>1054</v>
      </c>
      <c r="AV199">
        <v>1054</v>
      </c>
      <c r="AW199">
        <v>1054</v>
      </c>
      <c r="AX199">
        <v>1054</v>
      </c>
      <c r="AY199">
        <v>1054</v>
      </c>
      <c r="AZ199">
        <v>1054</v>
      </c>
      <c r="BA199">
        <v>1054</v>
      </c>
      <c r="BB199">
        <v>1054</v>
      </c>
      <c r="BC199">
        <v>1054</v>
      </c>
      <c r="BD199">
        <v>1054</v>
      </c>
      <c r="BE199">
        <v>1054</v>
      </c>
      <c r="BF199">
        <v>1054</v>
      </c>
      <c r="BG199">
        <v>1054</v>
      </c>
      <c r="BH199">
        <v>1054</v>
      </c>
      <c r="BI199">
        <v>1054</v>
      </c>
      <c r="BJ199">
        <v>1054</v>
      </c>
      <c r="BK199">
        <v>1054</v>
      </c>
      <c r="BL199">
        <v>1054</v>
      </c>
      <c r="BM199">
        <v>1054</v>
      </c>
    </row>
    <row r="200" spans="1:65" x14ac:dyDescent="0.2">
      <c r="A200" t="s">
        <v>633</v>
      </c>
      <c r="B200" t="s">
        <v>1225</v>
      </c>
      <c r="C200" t="s">
        <v>971</v>
      </c>
      <c r="D200" t="s">
        <v>972</v>
      </c>
      <c r="F200">
        <v>854</v>
      </c>
      <c r="G200">
        <v>854</v>
      </c>
      <c r="H200">
        <v>854</v>
      </c>
      <c r="I200">
        <v>854</v>
      </c>
      <c r="J200">
        <v>854</v>
      </c>
      <c r="K200">
        <v>854</v>
      </c>
      <c r="L200">
        <v>854</v>
      </c>
      <c r="M200">
        <v>854</v>
      </c>
      <c r="N200">
        <v>854</v>
      </c>
      <c r="O200">
        <v>854</v>
      </c>
      <c r="P200">
        <v>854</v>
      </c>
      <c r="Q200">
        <v>854</v>
      </c>
      <c r="R200">
        <v>854</v>
      </c>
      <c r="S200">
        <v>854</v>
      </c>
      <c r="T200">
        <v>854</v>
      </c>
      <c r="U200">
        <v>854</v>
      </c>
      <c r="V200">
        <v>854</v>
      </c>
      <c r="W200">
        <v>854</v>
      </c>
      <c r="X200">
        <v>854</v>
      </c>
      <c r="Y200">
        <v>854</v>
      </c>
      <c r="Z200">
        <v>854</v>
      </c>
      <c r="AA200">
        <v>854</v>
      </c>
      <c r="AB200">
        <v>854</v>
      </c>
      <c r="AC200">
        <v>854</v>
      </c>
      <c r="AD200">
        <v>854</v>
      </c>
      <c r="AE200">
        <v>854</v>
      </c>
      <c r="AF200">
        <v>854</v>
      </c>
      <c r="AG200">
        <v>854</v>
      </c>
      <c r="AH200">
        <v>854</v>
      </c>
      <c r="AI200">
        <v>854</v>
      </c>
      <c r="AJ200">
        <v>854</v>
      </c>
      <c r="AK200">
        <v>854</v>
      </c>
      <c r="AL200">
        <v>854</v>
      </c>
      <c r="AM200">
        <v>854</v>
      </c>
      <c r="AN200">
        <v>854</v>
      </c>
      <c r="AO200">
        <v>854</v>
      </c>
      <c r="AP200">
        <v>854</v>
      </c>
      <c r="AQ200">
        <v>854</v>
      </c>
      <c r="AR200">
        <v>854</v>
      </c>
      <c r="AS200">
        <v>854</v>
      </c>
      <c r="AT200">
        <v>854</v>
      </c>
      <c r="AU200">
        <v>854</v>
      </c>
      <c r="AV200">
        <v>854</v>
      </c>
      <c r="AW200">
        <v>854</v>
      </c>
      <c r="AX200">
        <v>854</v>
      </c>
      <c r="AY200">
        <v>854</v>
      </c>
      <c r="AZ200">
        <v>854</v>
      </c>
      <c r="BA200">
        <v>854</v>
      </c>
      <c r="BB200">
        <v>854</v>
      </c>
      <c r="BC200">
        <v>854</v>
      </c>
      <c r="BD200">
        <v>854</v>
      </c>
      <c r="BE200">
        <v>854</v>
      </c>
      <c r="BF200">
        <v>854</v>
      </c>
      <c r="BG200">
        <v>854</v>
      </c>
      <c r="BH200">
        <v>854</v>
      </c>
      <c r="BI200">
        <v>854</v>
      </c>
      <c r="BJ200">
        <v>854</v>
      </c>
      <c r="BK200">
        <v>854</v>
      </c>
      <c r="BL200">
        <v>854</v>
      </c>
      <c r="BM200">
        <v>854</v>
      </c>
    </row>
    <row r="201" spans="1:65" x14ac:dyDescent="0.2">
      <c r="A201" t="s">
        <v>615</v>
      </c>
      <c r="B201" t="s">
        <v>1226</v>
      </c>
      <c r="C201" t="s">
        <v>971</v>
      </c>
      <c r="D201" t="s">
        <v>972</v>
      </c>
      <c r="G201">
        <v>1130</v>
      </c>
      <c r="H201">
        <v>1130</v>
      </c>
      <c r="I201">
        <v>1130</v>
      </c>
      <c r="J201">
        <v>1130</v>
      </c>
      <c r="K201">
        <v>1130</v>
      </c>
      <c r="L201">
        <v>1130</v>
      </c>
      <c r="M201">
        <v>1130</v>
      </c>
      <c r="N201">
        <v>1130</v>
      </c>
      <c r="O201">
        <v>1130</v>
      </c>
      <c r="P201">
        <v>1130</v>
      </c>
      <c r="Q201">
        <v>1130</v>
      </c>
      <c r="R201">
        <v>1130</v>
      </c>
      <c r="S201">
        <v>1130</v>
      </c>
      <c r="T201">
        <v>1130</v>
      </c>
      <c r="U201">
        <v>1130</v>
      </c>
      <c r="V201">
        <v>1130</v>
      </c>
      <c r="W201">
        <v>1130</v>
      </c>
      <c r="X201">
        <v>1130</v>
      </c>
      <c r="Y201">
        <v>1130</v>
      </c>
      <c r="Z201">
        <v>1130</v>
      </c>
      <c r="AA201">
        <v>1130</v>
      </c>
      <c r="AB201">
        <v>1130</v>
      </c>
      <c r="AC201">
        <v>1130</v>
      </c>
      <c r="AD201">
        <v>1130</v>
      </c>
      <c r="AE201">
        <v>1130</v>
      </c>
      <c r="AF201">
        <v>1130</v>
      </c>
      <c r="AG201">
        <v>1130</v>
      </c>
      <c r="AH201">
        <v>1130</v>
      </c>
      <c r="AI201">
        <v>1130</v>
      </c>
      <c r="AJ201">
        <v>1130</v>
      </c>
      <c r="AK201">
        <v>1130</v>
      </c>
      <c r="AL201">
        <v>1130</v>
      </c>
      <c r="AM201">
        <v>1130</v>
      </c>
      <c r="AN201">
        <v>1130</v>
      </c>
      <c r="AO201">
        <v>1130</v>
      </c>
      <c r="AP201">
        <v>1130</v>
      </c>
      <c r="AQ201">
        <v>1130</v>
      </c>
      <c r="AR201">
        <v>1130</v>
      </c>
      <c r="AS201">
        <v>1130</v>
      </c>
      <c r="AT201">
        <v>1130</v>
      </c>
      <c r="AU201">
        <v>1130</v>
      </c>
      <c r="AV201">
        <v>1130</v>
      </c>
      <c r="AW201">
        <v>1130</v>
      </c>
      <c r="AX201">
        <v>1130</v>
      </c>
      <c r="AY201">
        <v>1130</v>
      </c>
      <c r="AZ201">
        <v>1130</v>
      </c>
      <c r="BA201">
        <v>1130</v>
      </c>
      <c r="BB201">
        <v>1130</v>
      </c>
      <c r="BC201">
        <v>1130</v>
      </c>
      <c r="BD201">
        <v>1130</v>
      </c>
      <c r="BE201">
        <v>1130</v>
      </c>
      <c r="BF201">
        <v>1130</v>
      </c>
      <c r="BG201">
        <v>1130</v>
      </c>
      <c r="BH201">
        <v>1130</v>
      </c>
      <c r="BI201">
        <v>1130</v>
      </c>
      <c r="BJ201">
        <v>1130</v>
      </c>
      <c r="BK201">
        <v>1130</v>
      </c>
      <c r="BL201">
        <v>1130</v>
      </c>
      <c r="BM201">
        <v>1130</v>
      </c>
    </row>
    <row r="202" spans="1:65" x14ac:dyDescent="0.2">
      <c r="A202" t="s">
        <v>1227</v>
      </c>
      <c r="B202" t="s">
        <v>1228</v>
      </c>
      <c r="C202" t="s">
        <v>971</v>
      </c>
      <c r="D202" t="s">
        <v>972</v>
      </c>
      <c r="F202">
        <v>402</v>
      </c>
      <c r="G202">
        <v>402</v>
      </c>
      <c r="H202">
        <v>402</v>
      </c>
      <c r="I202">
        <v>402</v>
      </c>
      <c r="J202">
        <v>402</v>
      </c>
      <c r="K202">
        <v>402</v>
      </c>
      <c r="L202">
        <v>402</v>
      </c>
      <c r="M202">
        <v>402</v>
      </c>
      <c r="N202">
        <v>402</v>
      </c>
      <c r="O202">
        <v>402</v>
      </c>
      <c r="P202">
        <v>402</v>
      </c>
      <c r="Q202">
        <v>402</v>
      </c>
      <c r="R202">
        <v>402</v>
      </c>
      <c r="S202">
        <v>402</v>
      </c>
      <c r="T202">
        <v>402</v>
      </c>
      <c r="U202">
        <v>402</v>
      </c>
      <c r="V202">
        <v>402</v>
      </c>
      <c r="W202">
        <v>402</v>
      </c>
      <c r="X202">
        <v>402</v>
      </c>
      <c r="Y202">
        <v>402</v>
      </c>
      <c r="Z202">
        <v>402</v>
      </c>
      <c r="AA202">
        <v>402</v>
      </c>
      <c r="AB202">
        <v>402</v>
      </c>
      <c r="AC202">
        <v>402</v>
      </c>
      <c r="AD202">
        <v>402</v>
      </c>
      <c r="AE202">
        <v>402</v>
      </c>
      <c r="AF202">
        <v>402</v>
      </c>
      <c r="AG202">
        <v>402</v>
      </c>
      <c r="AH202">
        <v>402</v>
      </c>
      <c r="AI202">
        <v>402</v>
      </c>
      <c r="AJ202">
        <v>402</v>
      </c>
      <c r="AK202">
        <v>402</v>
      </c>
      <c r="AL202">
        <v>402</v>
      </c>
      <c r="AM202">
        <v>402</v>
      </c>
      <c r="AN202">
        <v>402</v>
      </c>
      <c r="AO202">
        <v>402</v>
      </c>
      <c r="AP202">
        <v>402</v>
      </c>
      <c r="AQ202">
        <v>402</v>
      </c>
      <c r="AR202">
        <v>402</v>
      </c>
      <c r="AS202">
        <v>402</v>
      </c>
      <c r="AT202">
        <v>402</v>
      </c>
      <c r="AU202">
        <v>402</v>
      </c>
      <c r="AV202">
        <v>402</v>
      </c>
      <c r="AW202">
        <v>402</v>
      </c>
      <c r="AX202">
        <v>402</v>
      </c>
      <c r="AY202">
        <v>402</v>
      </c>
      <c r="AZ202">
        <v>402</v>
      </c>
      <c r="BA202">
        <v>402</v>
      </c>
      <c r="BB202">
        <v>402</v>
      </c>
      <c r="BC202">
        <v>402</v>
      </c>
      <c r="BD202">
        <v>402</v>
      </c>
      <c r="BE202">
        <v>402</v>
      </c>
      <c r="BF202">
        <v>402</v>
      </c>
      <c r="BG202">
        <v>402</v>
      </c>
      <c r="BH202">
        <v>402</v>
      </c>
      <c r="BI202">
        <v>402</v>
      </c>
      <c r="BJ202">
        <v>402</v>
      </c>
      <c r="BK202">
        <v>402</v>
      </c>
      <c r="BL202">
        <v>402</v>
      </c>
      <c r="BM202">
        <v>402</v>
      </c>
    </row>
    <row r="203" spans="1:65" x14ac:dyDescent="0.2">
      <c r="A203" t="s">
        <v>1229</v>
      </c>
      <c r="B203" t="s">
        <v>1230</v>
      </c>
      <c r="C203" t="s">
        <v>971</v>
      </c>
      <c r="D203" t="s">
        <v>972</v>
      </c>
    </row>
    <row r="204" spans="1:65" x14ac:dyDescent="0.2">
      <c r="A204" t="s">
        <v>1231</v>
      </c>
      <c r="B204" t="s">
        <v>1232</v>
      </c>
      <c r="C204" t="s">
        <v>971</v>
      </c>
      <c r="D204" t="s">
        <v>972</v>
      </c>
    </row>
    <row r="205" spans="1:65" x14ac:dyDescent="0.2">
      <c r="A205" t="s">
        <v>886</v>
      </c>
      <c r="B205" t="s">
        <v>1233</v>
      </c>
      <c r="C205" t="s">
        <v>971</v>
      </c>
      <c r="D205" t="s">
        <v>972</v>
      </c>
    </row>
    <row r="206" spans="1:65" x14ac:dyDescent="0.2">
      <c r="A206" t="s">
        <v>636</v>
      </c>
      <c r="B206" t="s">
        <v>1234</v>
      </c>
      <c r="C206" t="s">
        <v>971</v>
      </c>
      <c r="D206" t="s">
        <v>972</v>
      </c>
      <c r="F206">
        <v>74</v>
      </c>
      <c r="G206">
        <v>74</v>
      </c>
      <c r="H206">
        <v>74</v>
      </c>
      <c r="I206">
        <v>74</v>
      </c>
      <c r="J206">
        <v>74</v>
      </c>
      <c r="K206">
        <v>74</v>
      </c>
      <c r="L206">
        <v>74</v>
      </c>
      <c r="M206">
        <v>74</v>
      </c>
      <c r="N206">
        <v>74</v>
      </c>
      <c r="O206">
        <v>74</v>
      </c>
      <c r="P206">
        <v>74</v>
      </c>
      <c r="Q206">
        <v>74</v>
      </c>
      <c r="R206">
        <v>74</v>
      </c>
      <c r="S206">
        <v>74</v>
      </c>
      <c r="T206">
        <v>74</v>
      </c>
      <c r="U206">
        <v>74</v>
      </c>
      <c r="V206">
        <v>74</v>
      </c>
      <c r="W206">
        <v>74</v>
      </c>
      <c r="X206">
        <v>74</v>
      </c>
      <c r="Y206">
        <v>74</v>
      </c>
      <c r="Z206">
        <v>74</v>
      </c>
      <c r="AA206">
        <v>74</v>
      </c>
      <c r="AB206">
        <v>74</v>
      </c>
      <c r="AC206">
        <v>74</v>
      </c>
      <c r="AD206">
        <v>74</v>
      </c>
      <c r="AE206">
        <v>74</v>
      </c>
      <c r="AF206">
        <v>74</v>
      </c>
      <c r="AG206">
        <v>74</v>
      </c>
      <c r="AH206">
        <v>74</v>
      </c>
      <c r="AI206">
        <v>74</v>
      </c>
      <c r="AJ206">
        <v>74</v>
      </c>
      <c r="AK206">
        <v>74</v>
      </c>
      <c r="AL206">
        <v>74</v>
      </c>
      <c r="AM206">
        <v>74</v>
      </c>
      <c r="AN206">
        <v>74</v>
      </c>
      <c r="AO206">
        <v>74</v>
      </c>
      <c r="AP206">
        <v>74</v>
      </c>
      <c r="AQ206">
        <v>74</v>
      </c>
      <c r="AR206">
        <v>74</v>
      </c>
      <c r="AS206">
        <v>74</v>
      </c>
      <c r="AT206">
        <v>74</v>
      </c>
      <c r="AU206">
        <v>74</v>
      </c>
      <c r="AV206">
        <v>74</v>
      </c>
      <c r="AW206">
        <v>74</v>
      </c>
      <c r="AX206">
        <v>74</v>
      </c>
      <c r="AY206">
        <v>74</v>
      </c>
      <c r="AZ206">
        <v>74</v>
      </c>
      <c r="BA206">
        <v>74</v>
      </c>
      <c r="BB206">
        <v>74</v>
      </c>
      <c r="BC206">
        <v>74</v>
      </c>
      <c r="BD206">
        <v>74</v>
      </c>
      <c r="BE206">
        <v>74</v>
      </c>
      <c r="BF206">
        <v>74</v>
      </c>
      <c r="BG206">
        <v>74</v>
      </c>
      <c r="BH206">
        <v>74</v>
      </c>
      <c r="BI206">
        <v>74</v>
      </c>
      <c r="BJ206">
        <v>74</v>
      </c>
      <c r="BK206">
        <v>74</v>
      </c>
      <c r="BL206">
        <v>74</v>
      </c>
      <c r="BM206">
        <v>74</v>
      </c>
    </row>
    <row r="207" spans="1:65" x14ac:dyDescent="0.2">
      <c r="A207" t="s">
        <v>640</v>
      </c>
      <c r="B207" t="s">
        <v>1235</v>
      </c>
      <c r="C207" t="s">
        <v>971</v>
      </c>
      <c r="D207" t="s">
        <v>972</v>
      </c>
      <c r="F207">
        <v>637</v>
      </c>
      <c r="G207">
        <v>637</v>
      </c>
      <c r="H207">
        <v>637</v>
      </c>
      <c r="I207">
        <v>637</v>
      </c>
      <c r="J207">
        <v>637</v>
      </c>
      <c r="K207">
        <v>637</v>
      </c>
      <c r="L207">
        <v>637</v>
      </c>
      <c r="M207">
        <v>637</v>
      </c>
      <c r="N207">
        <v>637</v>
      </c>
      <c r="O207">
        <v>637</v>
      </c>
      <c r="P207">
        <v>637</v>
      </c>
      <c r="Q207">
        <v>637</v>
      </c>
      <c r="R207">
        <v>637</v>
      </c>
      <c r="S207">
        <v>637</v>
      </c>
      <c r="T207">
        <v>637</v>
      </c>
      <c r="U207">
        <v>637</v>
      </c>
      <c r="V207">
        <v>637</v>
      </c>
      <c r="W207">
        <v>637</v>
      </c>
      <c r="X207">
        <v>637</v>
      </c>
      <c r="Y207">
        <v>637</v>
      </c>
      <c r="Z207">
        <v>637</v>
      </c>
      <c r="AA207">
        <v>637</v>
      </c>
      <c r="AB207">
        <v>637</v>
      </c>
      <c r="AC207">
        <v>637</v>
      </c>
      <c r="AD207">
        <v>637</v>
      </c>
      <c r="AE207">
        <v>637</v>
      </c>
      <c r="AF207">
        <v>637</v>
      </c>
      <c r="AG207">
        <v>637</v>
      </c>
      <c r="AH207">
        <v>637</v>
      </c>
      <c r="AI207">
        <v>637</v>
      </c>
      <c r="AJ207">
        <v>637</v>
      </c>
      <c r="AK207">
        <v>637</v>
      </c>
      <c r="AL207">
        <v>637</v>
      </c>
      <c r="AM207">
        <v>637</v>
      </c>
      <c r="AN207">
        <v>637</v>
      </c>
      <c r="AO207">
        <v>637</v>
      </c>
      <c r="AP207">
        <v>637</v>
      </c>
      <c r="AQ207">
        <v>637</v>
      </c>
      <c r="AR207">
        <v>637</v>
      </c>
      <c r="AS207">
        <v>637</v>
      </c>
      <c r="AT207">
        <v>637</v>
      </c>
      <c r="AU207">
        <v>637</v>
      </c>
      <c r="AV207">
        <v>637</v>
      </c>
      <c r="AW207">
        <v>637</v>
      </c>
      <c r="AX207">
        <v>637</v>
      </c>
      <c r="AY207">
        <v>637</v>
      </c>
      <c r="AZ207">
        <v>637</v>
      </c>
      <c r="BA207">
        <v>637</v>
      </c>
      <c r="BB207">
        <v>637</v>
      </c>
      <c r="BC207">
        <v>637</v>
      </c>
      <c r="BD207">
        <v>637</v>
      </c>
      <c r="BE207">
        <v>637</v>
      </c>
      <c r="BF207">
        <v>637</v>
      </c>
      <c r="BG207">
        <v>637</v>
      </c>
      <c r="BH207">
        <v>637</v>
      </c>
      <c r="BI207">
        <v>637</v>
      </c>
      <c r="BJ207">
        <v>637</v>
      </c>
      <c r="BK207">
        <v>637</v>
      </c>
      <c r="BL207">
        <v>637</v>
      </c>
      <c r="BM207">
        <v>637</v>
      </c>
    </row>
    <row r="208" spans="1:65" x14ac:dyDescent="0.2">
      <c r="A208" t="s">
        <v>900</v>
      </c>
      <c r="B208" t="s">
        <v>1236</v>
      </c>
      <c r="C208" t="s">
        <v>971</v>
      </c>
      <c r="D208" t="s">
        <v>972</v>
      </c>
      <c r="AK208">
        <v>460</v>
      </c>
      <c r="AL208">
        <v>460</v>
      </c>
      <c r="AM208">
        <v>460</v>
      </c>
      <c r="AN208">
        <v>460</v>
      </c>
      <c r="AO208">
        <v>460</v>
      </c>
      <c r="AP208">
        <v>460</v>
      </c>
      <c r="AQ208">
        <v>460</v>
      </c>
      <c r="AR208">
        <v>460</v>
      </c>
      <c r="AS208">
        <v>460</v>
      </c>
      <c r="AT208">
        <v>460</v>
      </c>
      <c r="AU208">
        <v>460</v>
      </c>
      <c r="AV208">
        <v>460</v>
      </c>
      <c r="AW208">
        <v>460</v>
      </c>
      <c r="AX208">
        <v>460</v>
      </c>
      <c r="AY208">
        <v>460</v>
      </c>
      <c r="AZ208">
        <v>460</v>
      </c>
      <c r="BA208">
        <v>460</v>
      </c>
      <c r="BB208">
        <v>460</v>
      </c>
      <c r="BC208">
        <v>460</v>
      </c>
      <c r="BD208">
        <v>460</v>
      </c>
      <c r="BE208">
        <v>460</v>
      </c>
      <c r="BF208">
        <v>460</v>
      </c>
      <c r="BG208">
        <v>460</v>
      </c>
      <c r="BH208">
        <v>460</v>
      </c>
      <c r="BI208">
        <v>460</v>
      </c>
      <c r="BJ208">
        <v>460</v>
      </c>
      <c r="BK208">
        <v>460</v>
      </c>
      <c r="BL208">
        <v>460</v>
      </c>
      <c r="BM208">
        <v>460</v>
      </c>
    </row>
    <row r="209" spans="1:65" x14ac:dyDescent="0.2">
      <c r="A209" t="s">
        <v>648</v>
      </c>
      <c r="B209" t="s">
        <v>1237</v>
      </c>
      <c r="C209" t="s">
        <v>971</v>
      </c>
      <c r="D209" t="s">
        <v>972</v>
      </c>
      <c r="F209">
        <v>1212</v>
      </c>
      <c r="G209">
        <v>1212</v>
      </c>
      <c r="H209">
        <v>1212</v>
      </c>
      <c r="I209">
        <v>1212</v>
      </c>
      <c r="J209">
        <v>1212</v>
      </c>
      <c r="K209">
        <v>1212</v>
      </c>
      <c r="L209">
        <v>1212</v>
      </c>
      <c r="M209">
        <v>1212</v>
      </c>
      <c r="N209">
        <v>1212</v>
      </c>
      <c r="O209">
        <v>1212</v>
      </c>
      <c r="P209">
        <v>1212</v>
      </c>
      <c r="Q209">
        <v>1212</v>
      </c>
      <c r="R209">
        <v>1212</v>
      </c>
      <c r="S209">
        <v>1212</v>
      </c>
      <c r="T209">
        <v>1212</v>
      </c>
      <c r="U209">
        <v>1212</v>
      </c>
      <c r="V209">
        <v>1212</v>
      </c>
      <c r="W209">
        <v>1212</v>
      </c>
      <c r="X209">
        <v>1212</v>
      </c>
      <c r="Y209">
        <v>1212</v>
      </c>
      <c r="Z209">
        <v>1212</v>
      </c>
      <c r="AA209">
        <v>1212</v>
      </c>
      <c r="AB209">
        <v>1212</v>
      </c>
      <c r="AC209">
        <v>1212</v>
      </c>
      <c r="AD209">
        <v>1212</v>
      </c>
      <c r="AE209">
        <v>1212</v>
      </c>
      <c r="AF209">
        <v>1212</v>
      </c>
      <c r="AG209">
        <v>1212</v>
      </c>
      <c r="AH209">
        <v>1212</v>
      </c>
      <c r="AI209">
        <v>1212</v>
      </c>
      <c r="AJ209">
        <v>1212</v>
      </c>
      <c r="AK209">
        <v>1212</v>
      </c>
      <c r="AL209">
        <v>1212</v>
      </c>
      <c r="AM209">
        <v>1212</v>
      </c>
      <c r="AN209">
        <v>1212</v>
      </c>
      <c r="AO209">
        <v>1212</v>
      </c>
      <c r="AP209">
        <v>1212</v>
      </c>
      <c r="AQ209">
        <v>1212</v>
      </c>
      <c r="AR209">
        <v>1212</v>
      </c>
      <c r="AS209">
        <v>1212</v>
      </c>
      <c r="AT209">
        <v>1212</v>
      </c>
      <c r="AU209">
        <v>1212</v>
      </c>
      <c r="AV209">
        <v>1212</v>
      </c>
      <c r="AW209">
        <v>1212</v>
      </c>
      <c r="AX209">
        <v>1212</v>
      </c>
      <c r="AY209">
        <v>1212</v>
      </c>
      <c r="AZ209">
        <v>1212</v>
      </c>
      <c r="BA209">
        <v>1212</v>
      </c>
      <c r="BB209">
        <v>1212</v>
      </c>
      <c r="BC209">
        <v>1212</v>
      </c>
      <c r="BD209">
        <v>1212</v>
      </c>
      <c r="BE209">
        <v>1212</v>
      </c>
      <c r="BF209">
        <v>1212</v>
      </c>
      <c r="BG209">
        <v>1212</v>
      </c>
      <c r="BH209">
        <v>1212</v>
      </c>
      <c r="BI209">
        <v>1212</v>
      </c>
      <c r="BJ209">
        <v>1212</v>
      </c>
      <c r="BK209">
        <v>1212</v>
      </c>
      <c r="BL209">
        <v>1212</v>
      </c>
      <c r="BM209">
        <v>1212</v>
      </c>
    </row>
    <row r="210" spans="1:65" x14ac:dyDescent="0.2">
      <c r="A210" t="s">
        <v>1238</v>
      </c>
      <c r="B210" t="s">
        <v>1239</v>
      </c>
      <c r="C210" t="s">
        <v>971</v>
      </c>
      <c r="D210" t="s">
        <v>972</v>
      </c>
    </row>
    <row r="211" spans="1:65" x14ac:dyDescent="0.2">
      <c r="A211" t="s">
        <v>673</v>
      </c>
      <c r="B211" t="s">
        <v>1240</v>
      </c>
      <c r="C211" t="s">
        <v>971</v>
      </c>
      <c r="D211" t="s">
        <v>972</v>
      </c>
      <c r="F211">
        <v>59</v>
      </c>
      <c r="G211">
        <v>59</v>
      </c>
      <c r="H211">
        <v>59</v>
      </c>
      <c r="I211">
        <v>59</v>
      </c>
      <c r="J211">
        <v>59</v>
      </c>
      <c r="K211">
        <v>59</v>
      </c>
      <c r="L211">
        <v>59</v>
      </c>
      <c r="M211">
        <v>59</v>
      </c>
      <c r="N211">
        <v>59</v>
      </c>
      <c r="O211">
        <v>59</v>
      </c>
      <c r="P211">
        <v>59</v>
      </c>
      <c r="Q211">
        <v>59</v>
      </c>
      <c r="R211">
        <v>59</v>
      </c>
      <c r="S211">
        <v>59</v>
      </c>
      <c r="T211">
        <v>59</v>
      </c>
      <c r="U211">
        <v>59</v>
      </c>
      <c r="V211">
        <v>59</v>
      </c>
      <c r="W211">
        <v>59</v>
      </c>
      <c r="X211">
        <v>59</v>
      </c>
      <c r="Y211">
        <v>59</v>
      </c>
      <c r="Z211">
        <v>59</v>
      </c>
      <c r="AA211">
        <v>59</v>
      </c>
      <c r="AB211">
        <v>59</v>
      </c>
      <c r="AC211">
        <v>59</v>
      </c>
      <c r="AD211">
        <v>59</v>
      </c>
      <c r="AE211">
        <v>59</v>
      </c>
      <c r="AF211">
        <v>59</v>
      </c>
      <c r="AG211">
        <v>59</v>
      </c>
      <c r="AH211">
        <v>59</v>
      </c>
      <c r="AI211">
        <v>59</v>
      </c>
      <c r="AJ211">
        <v>59</v>
      </c>
      <c r="AK211">
        <v>59</v>
      </c>
      <c r="AL211">
        <v>59</v>
      </c>
      <c r="AM211">
        <v>59</v>
      </c>
      <c r="AN211">
        <v>59</v>
      </c>
      <c r="AO211">
        <v>59</v>
      </c>
      <c r="AP211">
        <v>59</v>
      </c>
      <c r="AQ211">
        <v>59</v>
      </c>
      <c r="AR211">
        <v>59</v>
      </c>
      <c r="AS211">
        <v>59</v>
      </c>
      <c r="AT211">
        <v>59</v>
      </c>
      <c r="AU211">
        <v>59</v>
      </c>
      <c r="AV211">
        <v>59</v>
      </c>
      <c r="AW211">
        <v>59</v>
      </c>
      <c r="AX211">
        <v>59</v>
      </c>
      <c r="AY211">
        <v>59</v>
      </c>
      <c r="AZ211">
        <v>59</v>
      </c>
      <c r="BA211">
        <v>59</v>
      </c>
      <c r="BB211">
        <v>59</v>
      </c>
      <c r="BC211">
        <v>59</v>
      </c>
      <c r="BD211">
        <v>59</v>
      </c>
      <c r="BE211">
        <v>59</v>
      </c>
      <c r="BF211">
        <v>59</v>
      </c>
      <c r="BG211">
        <v>59</v>
      </c>
      <c r="BH211">
        <v>59</v>
      </c>
      <c r="BI211">
        <v>59</v>
      </c>
      <c r="BJ211">
        <v>59</v>
      </c>
      <c r="BK211">
        <v>59</v>
      </c>
      <c r="BL211">
        <v>59</v>
      </c>
      <c r="BM211">
        <v>59</v>
      </c>
    </row>
    <row r="212" spans="1:65" x14ac:dyDescent="0.2">
      <c r="A212" t="s">
        <v>736</v>
      </c>
      <c r="B212" t="s">
        <v>1241</v>
      </c>
      <c r="C212" t="s">
        <v>971</v>
      </c>
      <c r="D212" t="s">
        <v>972</v>
      </c>
      <c r="BE212">
        <v>250</v>
      </c>
      <c r="BF212">
        <v>250</v>
      </c>
      <c r="BG212">
        <v>250</v>
      </c>
      <c r="BH212">
        <v>250</v>
      </c>
      <c r="BI212">
        <v>250</v>
      </c>
      <c r="BJ212">
        <v>250</v>
      </c>
      <c r="BK212">
        <v>250</v>
      </c>
      <c r="BL212">
        <v>250</v>
      </c>
      <c r="BM212">
        <v>250</v>
      </c>
    </row>
    <row r="213" spans="1:65" x14ac:dyDescent="0.2">
      <c r="A213" t="s">
        <v>677</v>
      </c>
      <c r="B213" t="s">
        <v>1242</v>
      </c>
      <c r="C213" t="s">
        <v>971</v>
      </c>
      <c r="D213" t="s">
        <v>972</v>
      </c>
      <c r="F213">
        <v>686</v>
      </c>
      <c r="G213">
        <v>686</v>
      </c>
      <c r="H213">
        <v>686</v>
      </c>
      <c r="I213">
        <v>686</v>
      </c>
      <c r="J213">
        <v>686</v>
      </c>
      <c r="K213">
        <v>686</v>
      </c>
      <c r="L213">
        <v>686</v>
      </c>
      <c r="M213">
        <v>686</v>
      </c>
      <c r="N213">
        <v>686</v>
      </c>
      <c r="O213">
        <v>686</v>
      </c>
      <c r="P213">
        <v>686</v>
      </c>
      <c r="Q213">
        <v>686</v>
      </c>
      <c r="R213">
        <v>686</v>
      </c>
      <c r="S213">
        <v>686</v>
      </c>
      <c r="T213">
        <v>686</v>
      </c>
      <c r="U213">
        <v>686</v>
      </c>
      <c r="V213">
        <v>686</v>
      </c>
      <c r="W213">
        <v>686</v>
      </c>
      <c r="X213">
        <v>686</v>
      </c>
      <c r="Y213">
        <v>686</v>
      </c>
      <c r="Z213">
        <v>686</v>
      </c>
      <c r="AA213">
        <v>686</v>
      </c>
      <c r="AB213">
        <v>686</v>
      </c>
      <c r="AC213">
        <v>686</v>
      </c>
      <c r="AD213">
        <v>686</v>
      </c>
      <c r="AE213">
        <v>686</v>
      </c>
      <c r="AF213">
        <v>686</v>
      </c>
      <c r="AG213">
        <v>686</v>
      </c>
      <c r="AH213">
        <v>686</v>
      </c>
      <c r="AI213">
        <v>686</v>
      </c>
      <c r="AJ213">
        <v>686</v>
      </c>
      <c r="AK213">
        <v>686</v>
      </c>
      <c r="AL213">
        <v>686</v>
      </c>
      <c r="AM213">
        <v>686</v>
      </c>
      <c r="AN213">
        <v>686</v>
      </c>
      <c r="AO213">
        <v>686</v>
      </c>
      <c r="AP213">
        <v>686</v>
      </c>
      <c r="AQ213">
        <v>686</v>
      </c>
      <c r="AR213">
        <v>686</v>
      </c>
      <c r="AS213">
        <v>686</v>
      </c>
      <c r="AT213">
        <v>686</v>
      </c>
      <c r="AU213">
        <v>686</v>
      </c>
      <c r="AV213">
        <v>686</v>
      </c>
      <c r="AW213">
        <v>686</v>
      </c>
      <c r="AX213">
        <v>686</v>
      </c>
      <c r="AY213">
        <v>686</v>
      </c>
      <c r="AZ213">
        <v>686</v>
      </c>
      <c r="BA213">
        <v>686</v>
      </c>
      <c r="BB213">
        <v>686</v>
      </c>
      <c r="BC213">
        <v>686</v>
      </c>
      <c r="BD213">
        <v>686</v>
      </c>
      <c r="BE213">
        <v>686</v>
      </c>
      <c r="BF213">
        <v>686</v>
      </c>
      <c r="BG213">
        <v>686</v>
      </c>
      <c r="BH213">
        <v>686</v>
      </c>
      <c r="BI213">
        <v>686</v>
      </c>
      <c r="BJ213">
        <v>686</v>
      </c>
      <c r="BK213">
        <v>686</v>
      </c>
      <c r="BL213">
        <v>686</v>
      </c>
      <c r="BM213">
        <v>686</v>
      </c>
    </row>
    <row r="214" spans="1:65" x14ac:dyDescent="0.2">
      <c r="A214" t="s">
        <v>694</v>
      </c>
      <c r="B214" t="s">
        <v>1243</v>
      </c>
      <c r="C214" t="s">
        <v>971</v>
      </c>
      <c r="D214" t="s">
        <v>972</v>
      </c>
      <c r="F214">
        <v>2497</v>
      </c>
      <c r="G214">
        <v>2497</v>
      </c>
      <c r="H214">
        <v>2497</v>
      </c>
      <c r="I214">
        <v>2497</v>
      </c>
      <c r="J214">
        <v>2497</v>
      </c>
      <c r="K214">
        <v>2497</v>
      </c>
      <c r="L214">
        <v>2497</v>
      </c>
      <c r="M214">
        <v>2497</v>
      </c>
      <c r="N214">
        <v>2497</v>
      </c>
      <c r="O214">
        <v>2497</v>
      </c>
      <c r="P214">
        <v>2497</v>
      </c>
      <c r="Q214">
        <v>2497</v>
      </c>
      <c r="R214">
        <v>2497</v>
      </c>
      <c r="S214">
        <v>2497</v>
      </c>
      <c r="T214">
        <v>2497</v>
      </c>
      <c r="U214">
        <v>2497</v>
      </c>
      <c r="V214">
        <v>2497</v>
      </c>
      <c r="W214">
        <v>2497</v>
      </c>
      <c r="X214">
        <v>2497</v>
      </c>
      <c r="Y214">
        <v>2497</v>
      </c>
      <c r="Z214">
        <v>2497</v>
      </c>
      <c r="AA214">
        <v>2497</v>
      </c>
      <c r="AB214">
        <v>2497</v>
      </c>
      <c r="AC214">
        <v>2497</v>
      </c>
      <c r="AD214">
        <v>2497</v>
      </c>
      <c r="AE214">
        <v>2497</v>
      </c>
      <c r="AF214">
        <v>2497</v>
      </c>
      <c r="AG214">
        <v>2497</v>
      </c>
      <c r="AH214">
        <v>2497</v>
      </c>
      <c r="AI214">
        <v>2497</v>
      </c>
      <c r="AJ214">
        <v>2497</v>
      </c>
      <c r="AK214">
        <v>2497</v>
      </c>
      <c r="AL214">
        <v>2497</v>
      </c>
      <c r="AM214">
        <v>2497</v>
      </c>
      <c r="AN214">
        <v>2497</v>
      </c>
      <c r="AO214">
        <v>2497</v>
      </c>
      <c r="AP214">
        <v>2497</v>
      </c>
      <c r="AQ214">
        <v>2497</v>
      </c>
      <c r="AR214">
        <v>2497</v>
      </c>
      <c r="AS214">
        <v>2497</v>
      </c>
      <c r="AT214">
        <v>2497</v>
      </c>
      <c r="AU214">
        <v>2497</v>
      </c>
      <c r="AV214">
        <v>2497</v>
      </c>
      <c r="AW214">
        <v>2497</v>
      </c>
      <c r="AX214">
        <v>2497</v>
      </c>
      <c r="AY214">
        <v>2497</v>
      </c>
      <c r="AZ214">
        <v>2497</v>
      </c>
      <c r="BA214">
        <v>2497</v>
      </c>
      <c r="BB214">
        <v>2497</v>
      </c>
      <c r="BC214">
        <v>2497</v>
      </c>
      <c r="BD214">
        <v>2497</v>
      </c>
      <c r="BE214">
        <v>2497</v>
      </c>
      <c r="BF214">
        <v>2497</v>
      </c>
      <c r="BG214">
        <v>2497</v>
      </c>
      <c r="BH214">
        <v>2497</v>
      </c>
      <c r="BI214">
        <v>2497</v>
      </c>
      <c r="BJ214">
        <v>2497</v>
      </c>
      <c r="BK214">
        <v>2497</v>
      </c>
      <c r="BL214">
        <v>2497</v>
      </c>
      <c r="BM214">
        <v>2497</v>
      </c>
    </row>
    <row r="215" spans="1:65" x14ac:dyDescent="0.2">
      <c r="A215" t="s">
        <v>705</v>
      </c>
      <c r="B215" t="s">
        <v>1244</v>
      </c>
      <c r="C215" t="s">
        <v>971</v>
      </c>
      <c r="D215" t="s">
        <v>972</v>
      </c>
      <c r="F215">
        <v>3028</v>
      </c>
      <c r="G215">
        <v>3028</v>
      </c>
      <c r="H215">
        <v>3028</v>
      </c>
      <c r="I215">
        <v>3028</v>
      </c>
      <c r="J215">
        <v>3028</v>
      </c>
      <c r="K215">
        <v>3028</v>
      </c>
      <c r="L215">
        <v>3028</v>
      </c>
      <c r="M215">
        <v>3028</v>
      </c>
      <c r="N215">
        <v>3028</v>
      </c>
      <c r="O215">
        <v>3028</v>
      </c>
      <c r="P215">
        <v>3028</v>
      </c>
      <c r="Q215">
        <v>3028</v>
      </c>
      <c r="R215">
        <v>3028</v>
      </c>
      <c r="S215">
        <v>3028</v>
      </c>
      <c r="T215">
        <v>3028</v>
      </c>
      <c r="U215">
        <v>3028</v>
      </c>
      <c r="V215">
        <v>3028</v>
      </c>
      <c r="W215">
        <v>3028</v>
      </c>
      <c r="X215">
        <v>3028</v>
      </c>
      <c r="Y215">
        <v>3028</v>
      </c>
      <c r="Z215">
        <v>3028</v>
      </c>
      <c r="AA215">
        <v>3028</v>
      </c>
      <c r="AB215">
        <v>3028</v>
      </c>
      <c r="AC215">
        <v>3028</v>
      </c>
      <c r="AD215">
        <v>3028</v>
      </c>
      <c r="AE215">
        <v>3028</v>
      </c>
      <c r="AF215">
        <v>3028</v>
      </c>
      <c r="AG215">
        <v>3028</v>
      </c>
      <c r="AH215">
        <v>3028</v>
      </c>
      <c r="AI215">
        <v>3028</v>
      </c>
      <c r="AJ215">
        <v>3028</v>
      </c>
      <c r="AK215">
        <v>3028</v>
      </c>
      <c r="AL215">
        <v>3028</v>
      </c>
      <c r="AM215">
        <v>3028</v>
      </c>
      <c r="AN215">
        <v>3028</v>
      </c>
      <c r="AO215">
        <v>3028</v>
      </c>
      <c r="AP215">
        <v>3028</v>
      </c>
      <c r="AQ215">
        <v>3028</v>
      </c>
      <c r="AR215">
        <v>3028</v>
      </c>
      <c r="AS215">
        <v>3028</v>
      </c>
      <c r="AT215">
        <v>3028</v>
      </c>
      <c r="AU215">
        <v>3028</v>
      </c>
      <c r="AV215">
        <v>3028</v>
      </c>
      <c r="AW215">
        <v>3028</v>
      </c>
      <c r="AX215">
        <v>3028</v>
      </c>
      <c r="AY215">
        <v>3028</v>
      </c>
      <c r="AZ215">
        <v>3028</v>
      </c>
      <c r="BA215">
        <v>3028</v>
      </c>
      <c r="BB215">
        <v>3028</v>
      </c>
      <c r="BC215">
        <v>3028</v>
      </c>
      <c r="BD215">
        <v>3028</v>
      </c>
      <c r="BE215">
        <v>3028</v>
      </c>
      <c r="BF215">
        <v>3028</v>
      </c>
      <c r="BG215">
        <v>3028</v>
      </c>
      <c r="BH215">
        <v>3028</v>
      </c>
      <c r="BI215">
        <v>3028</v>
      </c>
      <c r="BJ215">
        <v>3028</v>
      </c>
      <c r="BK215">
        <v>3028</v>
      </c>
      <c r="BL215">
        <v>3028</v>
      </c>
      <c r="BM215">
        <v>3028</v>
      </c>
    </row>
    <row r="216" spans="1:65" x14ac:dyDescent="0.2">
      <c r="A216" t="s">
        <v>690</v>
      </c>
      <c r="B216" t="s">
        <v>1245</v>
      </c>
      <c r="C216" t="s">
        <v>971</v>
      </c>
      <c r="D216" t="s">
        <v>972</v>
      </c>
      <c r="F216">
        <v>2526</v>
      </c>
      <c r="G216">
        <v>2526</v>
      </c>
      <c r="H216">
        <v>2526</v>
      </c>
      <c r="I216">
        <v>2526</v>
      </c>
      <c r="J216">
        <v>2526</v>
      </c>
      <c r="K216">
        <v>2526</v>
      </c>
      <c r="L216">
        <v>2526</v>
      </c>
      <c r="M216">
        <v>2526</v>
      </c>
      <c r="N216">
        <v>2526</v>
      </c>
      <c r="O216">
        <v>2526</v>
      </c>
      <c r="P216">
        <v>2526</v>
      </c>
      <c r="Q216">
        <v>2526</v>
      </c>
      <c r="R216">
        <v>2526</v>
      </c>
      <c r="S216">
        <v>2526</v>
      </c>
      <c r="T216">
        <v>2526</v>
      </c>
      <c r="U216">
        <v>2526</v>
      </c>
      <c r="V216">
        <v>2526</v>
      </c>
      <c r="W216">
        <v>2526</v>
      </c>
      <c r="X216">
        <v>2526</v>
      </c>
      <c r="Y216">
        <v>2526</v>
      </c>
      <c r="Z216">
        <v>2526</v>
      </c>
      <c r="AA216">
        <v>2526</v>
      </c>
      <c r="AB216">
        <v>2526</v>
      </c>
      <c r="AC216">
        <v>2526</v>
      </c>
      <c r="AD216">
        <v>2526</v>
      </c>
      <c r="AE216">
        <v>2526</v>
      </c>
      <c r="AF216">
        <v>2526</v>
      </c>
      <c r="AG216">
        <v>2526</v>
      </c>
      <c r="AH216">
        <v>2526</v>
      </c>
      <c r="AI216">
        <v>2526</v>
      </c>
      <c r="AJ216">
        <v>2526</v>
      </c>
      <c r="AK216">
        <v>2526</v>
      </c>
      <c r="AL216">
        <v>2526</v>
      </c>
      <c r="AM216">
        <v>2526</v>
      </c>
      <c r="AN216">
        <v>2526</v>
      </c>
      <c r="AO216">
        <v>2526</v>
      </c>
      <c r="AP216">
        <v>2526</v>
      </c>
      <c r="AQ216">
        <v>2526</v>
      </c>
      <c r="AR216">
        <v>2526</v>
      </c>
      <c r="AS216">
        <v>2526</v>
      </c>
      <c r="AT216">
        <v>2526</v>
      </c>
      <c r="AU216">
        <v>2526</v>
      </c>
      <c r="AV216">
        <v>2526</v>
      </c>
      <c r="AW216">
        <v>2526</v>
      </c>
      <c r="AX216">
        <v>2526</v>
      </c>
      <c r="AY216">
        <v>2526</v>
      </c>
      <c r="AZ216">
        <v>2526</v>
      </c>
      <c r="BA216">
        <v>2526</v>
      </c>
      <c r="BB216">
        <v>2526</v>
      </c>
      <c r="BC216">
        <v>2526</v>
      </c>
      <c r="BD216">
        <v>2526</v>
      </c>
      <c r="BE216">
        <v>2526</v>
      </c>
      <c r="BF216">
        <v>2526</v>
      </c>
      <c r="BG216">
        <v>2526</v>
      </c>
      <c r="BH216">
        <v>2526</v>
      </c>
      <c r="BI216">
        <v>2526</v>
      </c>
      <c r="BJ216">
        <v>2526</v>
      </c>
      <c r="BK216">
        <v>2526</v>
      </c>
      <c r="BL216">
        <v>2526</v>
      </c>
      <c r="BM216">
        <v>2526</v>
      </c>
    </row>
    <row r="217" spans="1:65" x14ac:dyDescent="0.2">
      <c r="A217" t="s">
        <v>270</v>
      </c>
      <c r="B217" t="s">
        <v>1246</v>
      </c>
      <c r="C217" t="s">
        <v>971</v>
      </c>
      <c r="D217" t="s">
        <v>972</v>
      </c>
      <c r="F217">
        <v>1784</v>
      </c>
      <c r="G217">
        <v>1784</v>
      </c>
      <c r="H217">
        <v>1784</v>
      </c>
      <c r="I217">
        <v>1784</v>
      </c>
      <c r="J217">
        <v>1784</v>
      </c>
      <c r="K217">
        <v>1784</v>
      </c>
      <c r="L217">
        <v>1784</v>
      </c>
      <c r="M217">
        <v>1784</v>
      </c>
      <c r="N217">
        <v>1784</v>
      </c>
      <c r="O217">
        <v>1784</v>
      </c>
      <c r="P217">
        <v>1784</v>
      </c>
      <c r="Q217">
        <v>1784</v>
      </c>
      <c r="R217">
        <v>1784</v>
      </c>
      <c r="S217">
        <v>1784</v>
      </c>
      <c r="T217">
        <v>1784</v>
      </c>
      <c r="U217">
        <v>1784</v>
      </c>
      <c r="V217">
        <v>1784</v>
      </c>
      <c r="W217">
        <v>1784</v>
      </c>
      <c r="X217">
        <v>1784</v>
      </c>
      <c r="Y217">
        <v>1784</v>
      </c>
      <c r="Z217">
        <v>1784</v>
      </c>
      <c r="AA217">
        <v>1784</v>
      </c>
      <c r="AB217">
        <v>1784</v>
      </c>
      <c r="AC217">
        <v>1784</v>
      </c>
      <c r="AD217">
        <v>1784</v>
      </c>
      <c r="AE217">
        <v>1784</v>
      </c>
      <c r="AF217">
        <v>1784</v>
      </c>
      <c r="AG217">
        <v>1784</v>
      </c>
      <c r="AH217">
        <v>1784</v>
      </c>
      <c r="AI217">
        <v>1784</v>
      </c>
      <c r="AJ217">
        <v>1784</v>
      </c>
      <c r="AK217">
        <v>1784</v>
      </c>
      <c r="AL217">
        <v>1784</v>
      </c>
      <c r="AM217">
        <v>1784</v>
      </c>
      <c r="AN217">
        <v>1784</v>
      </c>
      <c r="AO217">
        <v>1784</v>
      </c>
      <c r="AP217">
        <v>1784</v>
      </c>
      <c r="AQ217">
        <v>1784</v>
      </c>
      <c r="AR217">
        <v>1784</v>
      </c>
      <c r="AS217">
        <v>1784</v>
      </c>
      <c r="AT217">
        <v>1784</v>
      </c>
      <c r="AU217">
        <v>1784</v>
      </c>
      <c r="AV217">
        <v>1784</v>
      </c>
      <c r="AW217">
        <v>1784</v>
      </c>
      <c r="AX217">
        <v>1784</v>
      </c>
      <c r="AY217">
        <v>1784</v>
      </c>
      <c r="AZ217">
        <v>1784</v>
      </c>
      <c r="BA217">
        <v>1784</v>
      </c>
      <c r="BB217">
        <v>1784</v>
      </c>
      <c r="BC217">
        <v>1784</v>
      </c>
      <c r="BD217">
        <v>1784</v>
      </c>
      <c r="BE217">
        <v>1784</v>
      </c>
      <c r="BF217">
        <v>1784</v>
      </c>
      <c r="BG217">
        <v>1784</v>
      </c>
      <c r="BH217">
        <v>1784</v>
      </c>
      <c r="BI217">
        <v>1784</v>
      </c>
      <c r="BJ217">
        <v>1784</v>
      </c>
      <c r="BK217">
        <v>1784</v>
      </c>
      <c r="BL217">
        <v>1784</v>
      </c>
      <c r="BM217">
        <v>1784</v>
      </c>
    </row>
    <row r="218" spans="1:65" x14ac:dyDescent="0.2">
      <c r="A218" t="s">
        <v>667</v>
      </c>
      <c r="B218" t="s">
        <v>1247</v>
      </c>
      <c r="C218" t="s">
        <v>971</v>
      </c>
      <c r="D218" t="s">
        <v>972</v>
      </c>
    </row>
    <row r="219" spans="1:65" x14ac:dyDescent="0.2">
      <c r="A219" t="s">
        <v>709</v>
      </c>
      <c r="B219" t="s">
        <v>1248</v>
      </c>
      <c r="C219" t="s">
        <v>971</v>
      </c>
      <c r="D219" t="s">
        <v>972</v>
      </c>
      <c r="F219">
        <v>282</v>
      </c>
      <c r="G219">
        <v>282</v>
      </c>
      <c r="H219">
        <v>282</v>
      </c>
      <c r="I219">
        <v>282</v>
      </c>
      <c r="J219">
        <v>282</v>
      </c>
      <c r="K219">
        <v>282</v>
      </c>
      <c r="L219">
        <v>282</v>
      </c>
      <c r="M219">
        <v>282</v>
      </c>
      <c r="N219">
        <v>282</v>
      </c>
      <c r="O219">
        <v>282</v>
      </c>
      <c r="P219">
        <v>282</v>
      </c>
      <c r="Q219">
        <v>282</v>
      </c>
      <c r="R219">
        <v>282</v>
      </c>
      <c r="S219">
        <v>282</v>
      </c>
      <c r="T219">
        <v>282</v>
      </c>
      <c r="U219">
        <v>282</v>
      </c>
      <c r="V219">
        <v>282</v>
      </c>
      <c r="W219">
        <v>282</v>
      </c>
      <c r="X219">
        <v>282</v>
      </c>
      <c r="Y219">
        <v>282</v>
      </c>
      <c r="Z219">
        <v>282</v>
      </c>
      <c r="AA219">
        <v>282</v>
      </c>
      <c r="AB219">
        <v>282</v>
      </c>
      <c r="AC219">
        <v>282</v>
      </c>
      <c r="AD219">
        <v>282</v>
      </c>
      <c r="AE219">
        <v>282</v>
      </c>
      <c r="AF219">
        <v>282</v>
      </c>
      <c r="AG219">
        <v>282</v>
      </c>
      <c r="AH219">
        <v>282</v>
      </c>
      <c r="AI219">
        <v>282</v>
      </c>
      <c r="AJ219">
        <v>282</v>
      </c>
      <c r="AK219">
        <v>282</v>
      </c>
      <c r="AL219">
        <v>282</v>
      </c>
      <c r="AM219">
        <v>282</v>
      </c>
      <c r="AN219">
        <v>282</v>
      </c>
      <c r="AO219">
        <v>282</v>
      </c>
      <c r="AP219">
        <v>282</v>
      </c>
      <c r="AQ219">
        <v>282</v>
      </c>
      <c r="AR219">
        <v>282</v>
      </c>
      <c r="AS219">
        <v>282</v>
      </c>
      <c r="AT219">
        <v>282</v>
      </c>
      <c r="AU219">
        <v>282</v>
      </c>
      <c r="AV219">
        <v>282</v>
      </c>
      <c r="AW219">
        <v>282</v>
      </c>
      <c r="AX219">
        <v>282</v>
      </c>
      <c r="AY219">
        <v>282</v>
      </c>
      <c r="AZ219">
        <v>282</v>
      </c>
      <c r="BA219">
        <v>282</v>
      </c>
      <c r="BB219">
        <v>282</v>
      </c>
      <c r="BC219">
        <v>282</v>
      </c>
      <c r="BD219">
        <v>282</v>
      </c>
      <c r="BE219">
        <v>282</v>
      </c>
      <c r="BF219">
        <v>282</v>
      </c>
      <c r="BG219">
        <v>282</v>
      </c>
      <c r="BH219">
        <v>282</v>
      </c>
      <c r="BI219">
        <v>282</v>
      </c>
      <c r="BJ219">
        <v>282</v>
      </c>
      <c r="BK219">
        <v>282</v>
      </c>
      <c r="BL219">
        <v>282</v>
      </c>
      <c r="BM219">
        <v>282</v>
      </c>
    </row>
    <row r="220" spans="1:65" x14ac:dyDescent="0.2">
      <c r="A220" t="s">
        <v>681</v>
      </c>
      <c r="B220" t="s">
        <v>1249</v>
      </c>
      <c r="C220" t="s">
        <v>971</v>
      </c>
      <c r="D220" t="s">
        <v>972</v>
      </c>
    </row>
    <row r="221" spans="1:65" x14ac:dyDescent="0.2">
      <c r="A221" t="s">
        <v>1250</v>
      </c>
      <c r="B221" t="s">
        <v>1251</v>
      </c>
      <c r="C221" t="s">
        <v>971</v>
      </c>
      <c r="D221" t="s">
        <v>972</v>
      </c>
    </row>
    <row r="222" spans="1:65" x14ac:dyDescent="0.2">
      <c r="A222" t="s">
        <v>724</v>
      </c>
      <c r="B222" t="s">
        <v>1252</v>
      </c>
      <c r="C222" t="s">
        <v>971</v>
      </c>
      <c r="D222" t="s">
        <v>972</v>
      </c>
      <c r="BE222">
        <v>900</v>
      </c>
      <c r="BF222">
        <v>900</v>
      </c>
      <c r="BG222">
        <v>900</v>
      </c>
      <c r="BH222">
        <v>900</v>
      </c>
      <c r="BI222">
        <v>900</v>
      </c>
      <c r="BJ222">
        <v>900</v>
      </c>
      <c r="BK222">
        <v>900</v>
      </c>
      <c r="BL222">
        <v>900</v>
      </c>
      <c r="BM222">
        <v>900</v>
      </c>
    </row>
    <row r="223" spans="1:65" x14ac:dyDescent="0.2">
      <c r="A223" t="s">
        <v>919</v>
      </c>
      <c r="B223" t="s">
        <v>1253</v>
      </c>
      <c r="C223" t="s">
        <v>971</v>
      </c>
      <c r="D223" t="s">
        <v>972</v>
      </c>
    </row>
    <row r="224" spans="1:65" x14ac:dyDescent="0.2">
      <c r="A224" t="s">
        <v>1254</v>
      </c>
      <c r="B224" t="s">
        <v>1255</v>
      </c>
      <c r="C224" t="s">
        <v>971</v>
      </c>
      <c r="D224" t="s">
        <v>972</v>
      </c>
    </row>
    <row r="225" spans="1:65" x14ac:dyDescent="0.2">
      <c r="A225" t="s">
        <v>901</v>
      </c>
      <c r="B225" t="s">
        <v>1256</v>
      </c>
      <c r="C225" t="s">
        <v>971</v>
      </c>
      <c r="D225" t="s">
        <v>972</v>
      </c>
      <c r="F225">
        <v>3200</v>
      </c>
      <c r="G225">
        <v>3200</v>
      </c>
      <c r="H225">
        <v>3200</v>
      </c>
      <c r="I225">
        <v>3200</v>
      </c>
      <c r="J225">
        <v>3200</v>
      </c>
      <c r="K225">
        <v>3200</v>
      </c>
      <c r="L225">
        <v>3200</v>
      </c>
      <c r="M225">
        <v>3200</v>
      </c>
      <c r="N225">
        <v>3200</v>
      </c>
      <c r="O225">
        <v>3200</v>
      </c>
      <c r="P225">
        <v>3200</v>
      </c>
      <c r="Q225">
        <v>3200</v>
      </c>
      <c r="R225">
        <v>3200</v>
      </c>
      <c r="S225">
        <v>3200</v>
      </c>
      <c r="T225">
        <v>3200</v>
      </c>
      <c r="U225">
        <v>3200</v>
      </c>
      <c r="V225">
        <v>3200</v>
      </c>
      <c r="W225">
        <v>3200</v>
      </c>
      <c r="X225">
        <v>3200</v>
      </c>
      <c r="Y225">
        <v>3200</v>
      </c>
      <c r="Z225">
        <v>3200</v>
      </c>
      <c r="AA225">
        <v>3200</v>
      </c>
      <c r="AB225">
        <v>3200</v>
      </c>
      <c r="AC225">
        <v>3200</v>
      </c>
      <c r="AD225">
        <v>3200</v>
      </c>
      <c r="AE225">
        <v>3200</v>
      </c>
      <c r="AF225">
        <v>3200</v>
      </c>
      <c r="AG225">
        <v>3200</v>
      </c>
      <c r="AH225">
        <v>3200</v>
      </c>
      <c r="AI225">
        <v>3200</v>
      </c>
      <c r="AJ225">
        <v>3200</v>
      </c>
      <c r="AK225">
        <v>3200</v>
      </c>
      <c r="AL225">
        <v>3200</v>
      </c>
      <c r="AM225">
        <v>3200</v>
      </c>
      <c r="AN225">
        <v>3200</v>
      </c>
      <c r="AO225">
        <v>3200</v>
      </c>
      <c r="AP225">
        <v>3200</v>
      </c>
      <c r="AQ225">
        <v>3200</v>
      </c>
      <c r="AR225">
        <v>3200</v>
      </c>
      <c r="AS225">
        <v>3200</v>
      </c>
      <c r="AT225">
        <v>3200</v>
      </c>
      <c r="AU225">
        <v>3200</v>
      </c>
      <c r="AV225">
        <v>3200</v>
      </c>
      <c r="AW225">
        <v>3200</v>
      </c>
      <c r="AX225">
        <v>3200</v>
      </c>
      <c r="AY225">
        <v>3200</v>
      </c>
      <c r="AZ225">
        <v>3200</v>
      </c>
      <c r="BA225">
        <v>3200</v>
      </c>
      <c r="BB225">
        <v>3200</v>
      </c>
      <c r="BC225">
        <v>3200</v>
      </c>
      <c r="BD225">
        <v>3200</v>
      </c>
      <c r="BE225">
        <v>3200</v>
      </c>
      <c r="BF225">
        <v>3200</v>
      </c>
      <c r="BG225">
        <v>3200</v>
      </c>
      <c r="BH225">
        <v>3200</v>
      </c>
      <c r="BI225">
        <v>3200</v>
      </c>
      <c r="BJ225">
        <v>3200</v>
      </c>
      <c r="BK225">
        <v>3200</v>
      </c>
      <c r="BL225">
        <v>3200</v>
      </c>
      <c r="BM225">
        <v>3200</v>
      </c>
    </row>
    <row r="226" spans="1:65" x14ac:dyDescent="0.2">
      <c r="A226" t="s">
        <v>741</v>
      </c>
      <c r="B226" t="s">
        <v>1257</v>
      </c>
      <c r="C226" t="s">
        <v>971</v>
      </c>
      <c r="D226" t="s">
        <v>972</v>
      </c>
      <c r="G226">
        <v>2331</v>
      </c>
      <c r="H226">
        <v>2331</v>
      </c>
      <c r="I226">
        <v>2331</v>
      </c>
      <c r="J226">
        <v>2331</v>
      </c>
      <c r="K226">
        <v>2331</v>
      </c>
      <c r="L226">
        <v>2331</v>
      </c>
      <c r="M226">
        <v>2331</v>
      </c>
      <c r="N226">
        <v>2331</v>
      </c>
      <c r="O226">
        <v>2331</v>
      </c>
      <c r="P226">
        <v>2331</v>
      </c>
      <c r="Q226">
        <v>2331</v>
      </c>
      <c r="R226">
        <v>2331</v>
      </c>
      <c r="S226">
        <v>2331</v>
      </c>
      <c r="T226">
        <v>2331</v>
      </c>
      <c r="U226">
        <v>2331</v>
      </c>
      <c r="V226">
        <v>2331</v>
      </c>
      <c r="W226">
        <v>2331</v>
      </c>
      <c r="X226">
        <v>2331</v>
      </c>
      <c r="Y226">
        <v>2331</v>
      </c>
      <c r="Z226">
        <v>2331</v>
      </c>
      <c r="AA226">
        <v>2331</v>
      </c>
      <c r="AB226">
        <v>2331</v>
      </c>
      <c r="AC226">
        <v>2331</v>
      </c>
      <c r="AD226">
        <v>2331</v>
      </c>
      <c r="AE226">
        <v>2331</v>
      </c>
      <c r="AF226">
        <v>2331</v>
      </c>
      <c r="AG226">
        <v>2331</v>
      </c>
      <c r="AH226">
        <v>2331</v>
      </c>
      <c r="AI226">
        <v>2331</v>
      </c>
      <c r="AJ226">
        <v>2331</v>
      </c>
      <c r="AK226">
        <v>2331</v>
      </c>
      <c r="AL226">
        <v>2331</v>
      </c>
      <c r="AM226">
        <v>2331</v>
      </c>
      <c r="AN226">
        <v>2331</v>
      </c>
      <c r="AO226">
        <v>2331</v>
      </c>
      <c r="AP226">
        <v>2331</v>
      </c>
      <c r="AQ226">
        <v>2331</v>
      </c>
      <c r="AR226">
        <v>2331</v>
      </c>
      <c r="AS226">
        <v>2331</v>
      </c>
      <c r="AT226">
        <v>2331</v>
      </c>
      <c r="AU226">
        <v>2331</v>
      </c>
      <c r="AV226">
        <v>2331</v>
      </c>
      <c r="AW226">
        <v>2331</v>
      </c>
      <c r="AX226">
        <v>2331</v>
      </c>
      <c r="AY226">
        <v>2331</v>
      </c>
      <c r="AZ226">
        <v>2331</v>
      </c>
      <c r="BA226">
        <v>2331</v>
      </c>
      <c r="BB226">
        <v>2331</v>
      </c>
      <c r="BC226">
        <v>2331</v>
      </c>
      <c r="BD226">
        <v>2331</v>
      </c>
      <c r="BE226">
        <v>2331</v>
      </c>
      <c r="BF226">
        <v>2331</v>
      </c>
      <c r="BG226">
        <v>2331</v>
      </c>
      <c r="BH226">
        <v>2331</v>
      </c>
      <c r="BI226">
        <v>2331</v>
      </c>
      <c r="BJ226">
        <v>2331</v>
      </c>
      <c r="BK226">
        <v>2331</v>
      </c>
      <c r="BL226">
        <v>2331</v>
      </c>
      <c r="BM226">
        <v>2331</v>
      </c>
    </row>
    <row r="227" spans="1:65" x14ac:dyDescent="0.2">
      <c r="A227" t="s">
        <v>1258</v>
      </c>
      <c r="B227" t="s">
        <v>1259</v>
      </c>
      <c r="C227" t="s">
        <v>971</v>
      </c>
      <c r="D227" t="s">
        <v>972</v>
      </c>
      <c r="AL227">
        <v>824</v>
      </c>
      <c r="AM227">
        <v>824</v>
      </c>
      <c r="AN227">
        <v>824</v>
      </c>
      <c r="AO227">
        <v>824</v>
      </c>
      <c r="AP227">
        <v>824</v>
      </c>
      <c r="AQ227">
        <v>824</v>
      </c>
      <c r="AR227">
        <v>824</v>
      </c>
      <c r="AS227">
        <v>824</v>
      </c>
      <c r="AT227">
        <v>824</v>
      </c>
      <c r="AU227">
        <v>824</v>
      </c>
      <c r="AV227">
        <v>824</v>
      </c>
      <c r="AW227">
        <v>824</v>
      </c>
      <c r="AX227">
        <v>824</v>
      </c>
      <c r="AY227">
        <v>824</v>
      </c>
      <c r="AZ227">
        <v>824</v>
      </c>
      <c r="BA227">
        <v>824</v>
      </c>
      <c r="BB227">
        <v>824</v>
      </c>
      <c r="BC227">
        <v>824</v>
      </c>
      <c r="BD227">
        <v>824</v>
      </c>
      <c r="BE227">
        <v>824</v>
      </c>
      <c r="BF227">
        <v>824</v>
      </c>
      <c r="BG227">
        <v>824</v>
      </c>
      <c r="BH227">
        <v>824</v>
      </c>
      <c r="BI227">
        <v>824</v>
      </c>
      <c r="BJ227">
        <v>824</v>
      </c>
      <c r="BK227">
        <v>824</v>
      </c>
      <c r="BL227">
        <v>824</v>
      </c>
      <c r="BM227">
        <v>824</v>
      </c>
    </row>
    <row r="228" spans="1:65" x14ac:dyDescent="0.2">
      <c r="A228" t="s">
        <v>701</v>
      </c>
      <c r="B228" t="s">
        <v>1260</v>
      </c>
      <c r="C228" t="s">
        <v>971</v>
      </c>
      <c r="D228" t="s">
        <v>972</v>
      </c>
      <c r="AK228">
        <v>1162</v>
      </c>
      <c r="AL228">
        <v>1162</v>
      </c>
      <c r="AM228">
        <v>1162</v>
      </c>
      <c r="AN228">
        <v>1162</v>
      </c>
      <c r="AO228">
        <v>1162</v>
      </c>
      <c r="AP228">
        <v>1162</v>
      </c>
      <c r="AQ228">
        <v>1162</v>
      </c>
      <c r="AR228">
        <v>1162</v>
      </c>
      <c r="AS228">
        <v>1162</v>
      </c>
      <c r="AT228">
        <v>1162</v>
      </c>
      <c r="AU228">
        <v>1162</v>
      </c>
      <c r="AV228">
        <v>1162</v>
      </c>
      <c r="AW228">
        <v>1162</v>
      </c>
      <c r="AX228">
        <v>1162</v>
      </c>
      <c r="AY228">
        <v>1162</v>
      </c>
      <c r="AZ228">
        <v>1162</v>
      </c>
      <c r="BA228">
        <v>1162</v>
      </c>
      <c r="BB228">
        <v>1162</v>
      </c>
      <c r="BC228">
        <v>1162</v>
      </c>
      <c r="BD228">
        <v>1162</v>
      </c>
      <c r="BE228">
        <v>1162</v>
      </c>
      <c r="BF228">
        <v>1162</v>
      </c>
      <c r="BG228">
        <v>1162</v>
      </c>
      <c r="BH228">
        <v>1162</v>
      </c>
      <c r="BI228">
        <v>1162</v>
      </c>
      <c r="BJ228">
        <v>1162</v>
      </c>
      <c r="BK228">
        <v>1162</v>
      </c>
      <c r="BL228">
        <v>1162</v>
      </c>
      <c r="BM228">
        <v>1162</v>
      </c>
    </row>
    <row r="229" spans="1:65" x14ac:dyDescent="0.2">
      <c r="A229" t="s">
        <v>745</v>
      </c>
      <c r="B229" t="s">
        <v>1261</v>
      </c>
      <c r="C229" t="s">
        <v>971</v>
      </c>
      <c r="D229" t="s">
        <v>972</v>
      </c>
      <c r="F229">
        <v>624</v>
      </c>
      <c r="G229">
        <v>624</v>
      </c>
      <c r="H229">
        <v>624</v>
      </c>
      <c r="I229">
        <v>624</v>
      </c>
      <c r="J229">
        <v>624</v>
      </c>
      <c r="K229">
        <v>624</v>
      </c>
      <c r="L229">
        <v>624</v>
      </c>
      <c r="M229">
        <v>624</v>
      </c>
      <c r="N229">
        <v>624</v>
      </c>
      <c r="O229">
        <v>624</v>
      </c>
      <c r="P229">
        <v>624</v>
      </c>
      <c r="Q229">
        <v>624</v>
      </c>
      <c r="R229">
        <v>624</v>
      </c>
      <c r="S229">
        <v>624</v>
      </c>
      <c r="T229">
        <v>624</v>
      </c>
      <c r="U229">
        <v>624</v>
      </c>
      <c r="V229">
        <v>624</v>
      </c>
      <c r="W229">
        <v>624</v>
      </c>
      <c r="X229">
        <v>624</v>
      </c>
      <c r="Y229">
        <v>624</v>
      </c>
      <c r="Z229">
        <v>624</v>
      </c>
      <c r="AA229">
        <v>624</v>
      </c>
      <c r="AB229">
        <v>624</v>
      </c>
      <c r="AC229">
        <v>624</v>
      </c>
      <c r="AD229">
        <v>624</v>
      </c>
      <c r="AE229">
        <v>624</v>
      </c>
      <c r="AF229">
        <v>624</v>
      </c>
      <c r="AG229">
        <v>624</v>
      </c>
      <c r="AH229">
        <v>624</v>
      </c>
      <c r="AI229">
        <v>624</v>
      </c>
      <c r="AJ229">
        <v>624</v>
      </c>
      <c r="AK229">
        <v>624</v>
      </c>
      <c r="AL229">
        <v>624</v>
      </c>
      <c r="AM229">
        <v>624</v>
      </c>
      <c r="AN229">
        <v>624</v>
      </c>
      <c r="AO229">
        <v>624</v>
      </c>
      <c r="AP229">
        <v>624</v>
      </c>
      <c r="AQ229">
        <v>624</v>
      </c>
      <c r="AR229">
        <v>624</v>
      </c>
      <c r="AS229">
        <v>624</v>
      </c>
      <c r="AT229">
        <v>624</v>
      </c>
      <c r="AU229">
        <v>624</v>
      </c>
      <c r="AV229">
        <v>624</v>
      </c>
      <c r="AW229">
        <v>624</v>
      </c>
      <c r="AX229">
        <v>624</v>
      </c>
      <c r="AY229">
        <v>624</v>
      </c>
      <c r="AZ229">
        <v>624</v>
      </c>
      <c r="BA229">
        <v>624</v>
      </c>
      <c r="BB229">
        <v>624</v>
      </c>
      <c r="BC229">
        <v>624</v>
      </c>
      <c r="BD229">
        <v>624</v>
      </c>
      <c r="BE229">
        <v>624</v>
      </c>
      <c r="BF229">
        <v>624</v>
      </c>
      <c r="BG229">
        <v>624</v>
      </c>
      <c r="BH229">
        <v>624</v>
      </c>
      <c r="BI229">
        <v>624</v>
      </c>
      <c r="BJ229">
        <v>624</v>
      </c>
      <c r="BK229">
        <v>624</v>
      </c>
      <c r="BL229">
        <v>624</v>
      </c>
      <c r="BM229">
        <v>624</v>
      </c>
    </row>
    <row r="230" spans="1:65" x14ac:dyDescent="0.2">
      <c r="A230" t="s">
        <v>285</v>
      </c>
      <c r="B230" t="s">
        <v>1262</v>
      </c>
      <c r="C230" t="s">
        <v>971</v>
      </c>
      <c r="D230" t="s">
        <v>972</v>
      </c>
      <c r="F230">
        <v>788</v>
      </c>
      <c r="G230">
        <v>788</v>
      </c>
      <c r="H230">
        <v>788</v>
      </c>
      <c r="I230">
        <v>788</v>
      </c>
      <c r="J230">
        <v>788</v>
      </c>
      <c r="K230">
        <v>788</v>
      </c>
      <c r="L230">
        <v>788</v>
      </c>
      <c r="M230">
        <v>788</v>
      </c>
      <c r="N230">
        <v>788</v>
      </c>
      <c r="O230">
        <v>788</v>
      </c>
      <c r="P230">
        <v>788</v>
      </c>
      <c r="Q230">
        <v>788</v>
      </c>
      <c r="R230">
        <v>788</v>
      </c>
      <c r="S230">
        <v>788</v>
      </c>
      <c r="T230">
        <v>788</v>
      </c>
      <c r="U230">
        <v>788</v>
      </c>
      <c r="V230">
        <v>788</v>
      </c>
      <c r="W230">
        <v>788</v>
      </c>
      <c r="X230">
        <v>788</v>
      </c>
      <c r="Y230">
        <v>788</v>
      </c>
      <c r="Z230">
        <v>788</v>
      </c>
      <c r="AA230">
        <v>788</v>
      </c>
      <c r="AB230">
        <v>788</v>
      </c>
      <c r="AC230">
        <v>788</v>
      </c>
      <c r="AD230">
        <v>788</v>
      </c>
      <c r="AE230">
        <v>788</v>
      </c>
      <c r="AF230">
        <v>788</v>
      </c>
      <c r="AG230">
        <v>788</v>
      </c>
      <c r="AH230">
        <v>788</v>
      </c>
      <c r="AI230">
        <v>788</v>
      </c>
      <c r="AJ230">
        <v>788</v>
      </c>
      <c r="AK230">
        <v>788</v>
      </c>
      <c r="AL230">
        <v>788</v>
      </c>
      <c r="AM230">
        <v>788</v>
      </c>
      <c r="AN230">
        <v>788</v>
      </c>
      <c r="AO230">
        <v>788</v>
      </c>
      <c r="AP230">
        <v>788</v>
      </c>
      <c r="AQ230">
        <v>788</v>
      </c>
      <c r="AR230">
        <v>788</v>
      </c>
      <c r="AS230">
        <v>788</v>
      </c>
      <c r="AT230">
        <v>788</v>
      </c>
      <c r="AU230">
        <v>788</v>
      </c>
      <c r="AV230">
        <v>788</v>
      </c>
      <c r="AW230">
        <v>788</v>
      </c>
      <c r="AX230">
        <v>788</v>
      </c>
      <c r="AY230">
        <v>788</v>
      </c>
      <c r="AZ230">
        <v>788</v>
      </c>
      <c r="BA230">
        <v>788</v>
      </c>
      <c r="BB230">
        <v>788</v>
      </c>
      <c r="BC230">
        <v>788</v>
      </c>
      <c r="BD230">
        <v>788</v>
      </c>
      <c r="BE230">
        <v>788</v>
      </c>
      <c r="BF230">
        <v>788</v>
      </c>
      <c r="BG230">
        <v>788</v>
      </c>
      <c r="BH230">
        <v>788</v>
      </c>
      <c r="BI230">
        <v>788</v>
      </c>
      <c r="BJ230">
        <v>788</v>
      </c>
      <c r="BK230">
        <v>788</v>
      </c>
      <c r="BL230">
        <v>788</v>
      </c>
      <c r="BM230">
        <v>788</v>
      </c>
    </row>
    <row r="231" spans="1:65" x14ac:dyDescent="0.2">
      <c r="A231" t="s">
        <v>1263</v>
      </c>
      <c r="B231" t="s">
        <v>1264</v>
      </c>
      <c r="C231" t="s">
        <v>971</v>
      </c>
      <c r="D231" t="s">
        <v>972</v>
      </c>
    </row>
    <row r="232" spans="1:65" x14ac:dyDescent="0.2">
      <c r="A232" t="s">
        <v>686</v>
      </c>
      <c r="B232" t="s">
        <v>1265</v>
      </c>
      <c r="C232" t="s">
        <v>971</v>
      </c>
      <c r="D232" t="s">
        <v>972</v>
      </c>
      <c r="F232">
        <v>2330</v>
      </c>
      <c r="G232">
        <v>2330</v>
      </c>
      <c r="H232">
        <v>2330</v>
      </c>
      <c r="I232">
        <v>2330</v>
      </c>
      <c r="J232">
        <v>2330</v>
      </c>
      <c r="K232">
        <v>2330</v>
      </c>
      <c r="L232">
        <v>2330</v>
      </c>
      <c r="M232">
        <v>2330</v>
      </c>
      <c r="N232">
        <v>2330</v>
      </c>
      <c r="O232">
        <v>2330</v>
      </c>
      <c r="P232">
        <v>2330</v>
      </c>
      <c r="Q232">
        <v>2330</v>
      </c>
      <c r="R232">
        <v>2330</v>
      </c>
      <c r="S232">
        <v>2330</v>
      </c>
      <c r="T232">
        <v>2330</v>
      </c>
      <c r="U232">
        <v>2330</v>
      </c>
      <c r="V232">
        <v>2330</v>
      </c>
      <c r="W232">
        <v>2330</v>
      </c>
      <c r="X232">
        <v>2330</v>
      </c>
      <c r="Y232">
        <v>2330</v>
      </c>
      <c r="Z232">
        <v>2330</v>
      </c>
      <c r="AA232">
        <v>2330</v>
      </c>
      <c r="AB232">
        <v>2330</v>
      </c>
      <c r="AC232">
        <v>2330</v>
      </c>
      <c r="AD232">
        <v>2330</v>
      </c>
      <c r="AE232">
        <v>2330</v>
      </c>
      <c r="AF232">
        <v>2330</v>
      </c>
      <c r="AG232">
        <v>2330</v>
      </c>
      <c r="AH232">
        <v>2330</v>
      </c>
      <c r="AI232">
        <v>2330</v>
      </c>
      <c r="AJ232">
        <v>2330</v>
      </c>
      <c r="AK232">
        <v>2330</v>
      </c>
      <c r="AL232">
        <v>2330</v>
      </c>
      <c r="AM232">
        <v>2330</v>
      </c>
      <c r="AN232">
        <v>2330</v>
      </c>
      <c r="AO232">
        <v>2330</v>
      </c>
      <c r="AP232">
        <v>2330</v>
      </c>
      <c r="AQ232">
        <v>2330</v>
      </c>
      <c r="AR232">
        <v>2330</v>
      </c>
      <c r="AS232">
        <v>1970</v>
      </c>
      <c r="AT232">
        <v>2330</v>
      </c>
      <c r="AU232">
        <v>2330</v>
      </c>
      <c r="AV232">
        <v>2330</v>
      </c>
      <c r="AW232">
        <v>2330</v>
      </c>
      <c r="AX232">
        <v>2330</v>
      </c>
      <c r="AY232">
        <v>2330</v>
      </c>
      <c r="AZ232">
        <v>2330</v>
      </c>
      <c r="BA232">
        <v>2330</v>
      </c>
      <c r="BB232">
        <v>2330</v>
      </c>
      <c r="BC232">
        <v>2330</v>
      </c>
      <c r="BD232">
        <v>2330</v>
      </c>
      <c r="BE232">
        <v>2330</v>
      </c>
      <c r="BF232">
        <v>2330</v>
      </c>
      <c r="BG232">
        <v>2330</v>
      </c>
      <c r="BH232">
        <v>2330</v>
      </c>
      <c r="BI232">
        <v>2330</v>
      </c>
      <c r="BJ232">
        <v>2330</v>
      </c>
      <c r="BK232">
        <v>2330</v>
      </c>
      <c r="BL232">
        <v>2330</v>
      </c>
      <c r="BM232">
        <v>2330</v>
      </c>
    </row>
    <row r="233" spans="1:65" x14ac:dyDescent="0.2">
      <c r="A233" t="s">
        <v>902</v>
      </c>
      <c r="B233" t="s">
        <v>1266</v>
      </c>
      <c r="C233" t="s">
        <v>971</v>
      </c>
      <c r="D233" t="s">
        <v>972</v>
      </c>
      <c r="F233">
        <v>252</v>
      </c>
      <c r="G233">
        <v>252</v>
      </c>
      <c r="H233">
        <v>252</v>
      </c>
      <c r="I233">
        <v>252</v>
      </c>
      <c r="J233">
        <v>252</v>
      </c>
      <c r="K233">
        <v>252</v>
      </c>
      <c r="L233">
        <v>252</v>
      </c>
      <c r="M233">
        <v>252</v>
      </c>
      <c r="N233">
        <v>252</v>
      </c>
      <c r="O233">
        <v>252</v>
      </c>
      <c r="P233">
        <v>252</v>
      </c>
      <c r="Q233">
        <v>252</v>
      </c>
      <c r="R233">
        <v>252</v>
      </c>
      <c r="S233">
        <v>252</v>
      </c>
      <c r="T233">
        <v>252</v>
      </c>
      <c r="U233">
        <v>252</v>
      </c>
      <c r="V233">
        <v>252</v>
      </c>
      <c r="W233">
        <v>252</v>
      </c>
      <c r="X233">
        <v>252</v>
      </c>
      <c r="Y233">
        <v>252</v>
      </c>
      <c r="Z233">
        <v>252</v>
      </c>
      <c r="AA233">
        <v>252</v>
      </c>
      <c r="AB233">
        <v>252</v>
      </c>
      <c r="AC233">
        <v>252</v>
      </c>
      <c r="AD233">
        <v>252</v>
      </c>
      <c r="AE233">
        <v>252</v>
      </c>
      <c r="AF233">
        <v>252</v>
      </c>
      <c r="AG233">
        <v>252</v>
      </c>
      <c r="AH233">
        <v>252</v>
      </c>
      <c r="AI233">
        <v>252</v>
      </c>
      <c r="AJ233">
        <v>252</v>
      </c>
      <c r="AK233">
        <v>252</v>
      </c>
      <c r="AL233">
        <v>252</v>
      </c>
      <c r="AM233">
        <v>252</v>
      </c>
      <c r="AN233">
        <v>252</v>
      </c>
      <c r="AO233">
        <v>252</v>
      </c>
      <c r="AP233">
        <v>252</v>
      </c>
      <c r="AQ233">
        <v>252</v>
      </c>
      <c r="AR233">
        <v>252</v>
      </c>
      <c r="AS233">
        <v>252</v>
      </c>
      <c r="AT233">
        <v>252</v>
      </c>
      <c r="AU233">
        <v>252</v>
      </c>
      <c r="AV233">
        <v>252</v>
      </c>
      <c r="AW233">
        <v>252</v>
      </c>
      <c r="AX233">
        <v>252</v>
      </c>
      <c r="AY233">
        <v>252</v>
      </c>
      <c r="AZ233">
        <v>252</v>
      </c>
      <c r="BA233">
        <v>252</v>
      </c>
      <c r="BB233">
        <v>252</v>
      </c>
      <c r="BC233">
        <v>252</v>
      </c>
      <c r="BD233">
        <v>252</v>
      </c>
      <c r="BE233">
        <v>252</v>
      </c>
      <c r="BF233">
        <v>252</v>
      </c>
      <c r="BG233">
        <v>252</v>
      </c>
      <c r="BH233">
        <v>252</v>
      </c>
      <c r="BI233">
        <v>252</v>
      </c>
      <c r="BJ233">
        <v>252</v>
      </c>
      <c r="BK233">
        <v>252</v>
      </c>
      <c r="BL233">
        <v>252</v>
      </c>
      <c r="BM233">
        <v>252</v>
      </c>
    </row>
    <row r="234" spans="1:65" x14ac:dyDescent="0.2">
      <c r="A234" t="s">
        <v>1267</v>
      </c>
      <c r="B234" t="s">
        <v>1268</v>
      </c>
      <c r="C234" t="s">
        <v>971</v>
      </c>
      <c r="D234" t="s">
        <v>972</v>
      </c>
    </row>
    <row r="235" spans="1:65" x14ac:dyDescent="0.2">
      <c r="A235" t="s">
        <v>194</v>
      </c>
      <c r="B235" t="s">
        <v>1269</v>
      </c>
      <c r="C235" t="s">
        <v>971</v>
      </c>
      <c r="D235" t="s">
        <v>972</v>
      </c>
      <c r="F235">
        <v>322</v>
      </c>
      <c r="G235">
        <v>322</v>
      </c>
      <c r="H235">
        <v>322</v>
      </c>
      <c r="I235">
        <v>322</v>
      </c>
      <c r="J235">
        <v>322</v>
      </c>
      <c r="K235">
        <v>322</v>
      </c>
      <c r="L235">
        <v>322</v>
      </c>
      <c r="M235">
        <v>322</v>
      </c>
      <c r="N235">
        <v>322</v>
      </c>
      <c r="O235">
        <v>322</v>
      </c>
      <c r="P235">
        <v>322</v>
      </c>
      <c r="Q235">
        <v>322</v>
      </c>
      <c r="R235">
        <v>322</v>
      </c>
      <c r="S235">
        <v>322</v>
      </c>
      <c r="T235">
        <v>322</v>
      </c>
      <c r="U235">
        <v>322</v>
      </c>
      <c r="V235">
        <v>322</v>
      </c>
      <c r="W235">
        <v>322</v>
      </c>
      <c r="X235">
        <v>322</v>
      </c>
      <c r="Y235">
        <v>322</v>
      </c>
      <c r="Z235">
        <v>322</v>
      </c>
      <c r="AA235">
        <v>322</v>
      </c>
      <c r="AB235">
        <v>322</v>
      </c>
      <c r="AC235">
        <v>322</v>
      </c>
      <c r="AD235">
        <v>322</v>
      </c>
      <c r="AE235">
        <v>322</v>
      </c>
      <c r="AF235">
        <v>322</v>
      </c>
      <c r="AG235">
        <v>322</v>
      </c>
      <c r="AH235">
        <v>322</v>
      </c>
      <c r="AI235">
        <v>322</v>
      </c>
      <c r="AJ235">
        <v>322</v>
      </c>
      <c r="AK235">
        <v>322</v>
      </c>
      <c r="AL235">
        <v>322</v>
      </c>
      <c r="AM235">
        <v>322</v>
      </c>
      <c r="AN235">
        <v>322</v>
      </c>
      <c r="AO235">
        <v>322</v>
      </c>
      <c r="AP235">
        <v>322</v>
      </c>
      <c r="AQ235">
        <v>322</v>
      </c>
      <c r="AR235">
        <v>322</v>
      </c>
      <c r="AS235">
        <v>322</v>
      </c>
      <c r="AT235">
        <v>322</v>
      </c>
      <c r="AU235">
        <v>322</v>
      </c>
      <c r="AV235">
        <v>322</v>
      </c>
      <c r="AW235">
        <v>322</v>
      </c>
      <c r="AX235">
        <v>322</v>
      </c>
      <c r="AY235">
        <v>322</v>
      </c>
      <c r="AZ235">
        <v>322</v>
      </c>
      <c r="BA235">
        <v>322</v>
      </c>
      <c r="BB235">
        <v>322</v>
      </c>
      <c r="BC235">
        <v>322</v>
      </c>
      <c r="BD235">
        <v>322</v>
      </c>
      <c r="BE235">
        <v>322</v>
      </c>
      <c r="BF235">
        <v>322</v>
      </c>
      <c r="BG235">
        <v>322</v>
      </c>
      <c r="BH235">
        <v>322</v>
      </c>
      <c r="BI235">
        <v>322</v>
      </c>
      <c r="BJ235">
        <v>322</v>
      </c>
      <c r="BK235">
        <v>322</v>
      </c>
      <c r="BL235">
        <v>322</v>
      </c>
      <c r="BM235">
        <v>322</v>
      </c>
    </row>
    <row r="236" spans="1:65" x14ac:dyDescent="0.2">
      <c r="A236" t="s">
        <v>1270</v>
      </c>
      <c r="B236" t="s">
        <v>1271</v>
      </c>
      <c r="C236" t="s">
        <v>971</v>
      </c>
      <c r="D236" t="s">
        <v>972</v>
      </c>
    </row>
    <row r="237" spans="1:65" x14ac:dyDescent="0.2">
      <c r="A237" t="s">
        <v>1272</v>
      </c>
      <c r="B237" t="s">
        <v>1273</v>
      </c>
      <c r="C237" t="s">
        <v>971</v>
      </c>
      <c r="D237" t="s">
        <v>972</v>
      </c>
    </row>
    <row r="238" spans="1:65" x14ac:dyDescent="0.2">
      <c r="A238" t="s">
        <v>775</v>
      </c>
      <c r="B238" t="s">
        <v>1274</v>
      </c>
      <c r="C238" t="s">
        <v>971</v>
      </c>
      <c r="D238" t="s">
        <v>972</v>
      </c>
      <c r="F238">
        <v>1168</v>
      </c>
      <c r="G238">
        <v>1168</v>
      </c>
      <c r="H238">
        <v>1168</v>
      </c>
      <c r="I238">
        <v>1168</v>
      </c>
      <c r="J238">
        <v>1168</v>
      </c>
      <c r="K238">
        <v>1168</v>
      </c>
      <c r="L238">
        <v>1168</v>
      </c>
      <c r="M238">
        <v>1168</v>
      </c>
      <c r="N238">
        <v>1168</v>
      </c>
      <c r="O238">
        <v>1168</v>
      </c>
      <c r="P238">
        <v>1168</v>
      </c>
      <c r="Q238">
        <v>1168</v>
      </c>
      <c r="R238">
        <v>1168</v>
      </c>
      <c r="S238">
        <v>1168</v>
      </c>
      <c r="T238">
        <v>1168</v>
      </c>
      <c r="U238">
        <v>1168</v>
      </c>
      <c r="V238">
        <v>1168</v>
      </c>
      <c r="W238">
        <v>1168</v>
      </c>
      <c r="X238">
        <v>1168</v>
      </c>
      <c r="Y238">
        <v>1168</v>
      </c>
      <c r="Z238">
        <v>1168</v>
      </c>
      <c r="AA238">
        <v>1168</v>
      </c>
      <c r="AB238">
        <v>1168</v>
      </c>
      <c r="AC238">
        <v>1168</v>
      </c>
      <c r="AD238">
        <v>1168</v>
      </c>
      <c r="AE238">
        <v>1168</v>
      </c>
      <c r="AF238">
        <v>1168</v>
      </c>
      <c r="AG238">
        <v>1168</v>
      </c>
      <c r="AH238">
        <v>1168</v>
      </c>
      <c r="AI238">
        <v>1168</v>
      </c>
      <c r="AJ238">
        <v>1168</v>
      </c>
      <c r="AK238">
        <v>1168</v>
      </c>
      <c r="AL238">
        <v>1168</v>
      </c>
      <c r="AM238">
        <v>1168</v>
      </c>
      <c r="AN238">
        <v>1168</v>
      </c>
      <c r="AO238">
        <v>1168</v>
      </c>
      <c r="AP238">
        <v>1168</v>
      </c>
      <c r="AQ238">
        <v>1168</v>
      </c>
      <c r="AR238">
        <v>1168</v>
      </c>
      <c r="AS238">
        <v>1168</v>
      </c>
      <c r="AT238">
        <v>1168</v>
      </c>
      <c r="AU238">
        <v>1168</v>
      </c>
      <c r="AV238">
        <v>1168</v>
      </c>
      <c r="AW238">
        <v>1168</v>
      </c>
      <c r="AX238">
        <v>1168</v>
      </c>
      <c r="AY238">
        <v>1168</v>
      </c>
      <c r="AZ238">
        <v>1168</v>
      </c>
      <c r="BA238">
        <v>1168</v>
      </c>
      <c r="BB238">
        <v>1168</v>
      </c>
      <c r="BC238">
        <v>1168</v>
      </c>
      <c r="BD238">
        <v>1168</v>
      </c>
      <c r="BE238">
        <v>1168</v>
      </c>
      <c r="BF238">
        <v>1168</v>
      </c>
      <c r="BG238">
        <v>1168</v>
      </c>
      <c r="BH238">
        <v>1168</v>
      </c>
      <c r="BI238">
        <v>1168</v>
      </c>
      <c r="BJ238">
        <v>1168</v>
      </c>
      <c r="BK238">
        <v>1168</v>
      </c>
      <c r="BL238">
        <v>1168</v>
      </c>
      <c r="BM238">
        <v>1168</v>
      </c>
    </row>
    <row r="239" spans="1:65" x14ac:dyDescent="0.2">
      <c r="A239" t="s">
        <v>767</v>
      </c>
      <c r="B239" t="s">
        <v>1275</v>
      </c>
      <c r="C239" t="s">
        <v>971</v>
      </c>
      <c r="D239" t="s">
        <v>972</v>
      </c>
      <c r="F239">
        <v>1622</v>
      </c>
      <c r="G239">
        <v>1622</v>
      </c>
      <c r="H239">
        <v>1622</v>
      </c>
      <c r="I239">
        <v>1622</v>
      </c>
      <c r="J239">
        <v>1622</v>
      </c>
      <c r="K239">
        <v>1622</v>
      </c>
      <c r="L239">
        <v>1622</v>
      </c>
      <c r="M239">
        <v>1622</v>
      </c>
      <c r="N239">
        <v>1622</v>
      </c>
      <c r="O239">
        <v>1622</v>
      </c>
      <c r="P239">
        <v>1622</v>
      </c>
      <c r="Q239">
        <v>1622</v>
      </c>
      <c r="R239">
        <v>1622</v>
      </c>
      <c r="S239">
        <v>1622</v>
      </c>
      <c r="T239">
        <v>1622</v>
      </c>
      <c r="U239">
        <v>1622</v>
      </c>
      <c r="V239">
        <v>1622</v>
      </c>
      <c r="W239">
        <v>1622</v>
      </c>
      <c r="X239">
        <v>1622</v>
      </c>
      <c r="Y239">
        <v>1622</v>
      </c>
      <c r="Z239">
        <v>1622</v>
      </c>
      <c r="AA239">
        <v>1622</v>
      </c>
      <c r="AB239">
        <v>1622</v>
      </c>
      <c r="AC239">
        <v>1622</v>
      </c>
      <c r="AD239">
        <v>1622</v>
      </c>
      <c r="AE239">
        <v>1622</v>
      </c>
      <c r="AF239">
        <v>1622</v>
      </c>
      <c r="AG239">
        <v>1622</v>
      </c>
      <c r="AH239">
        <v>1622</v>
      </c>
      <c r="AI239">
        <v>1622</v>
      </c>
      <c r="AJ239">
        <v>1622</v>
      </c>
      <c r="AK239">
        <v>1622</v>
      </c>
      <c r="AL239">
        <v>1622</v>
      </c>
      <c r="AM239">
        <v>1622</v>
      </c>
      <c r="AN239">
        <v>1622</v>
      </c>
      <c r="AO239">
        <v>1622</v>
      </c>
      <c r="AP239">
        <v>1622</v>
      </c>
      <c r="AQ239">
        <v>1622</v>
      </c>
      <c r="AR239">
        <v>1622</v>
      </c>
      <c r="AS239">
        <v>1622</v>
      </c>
      <c r="AT239">
        <v>1622</v>
      </c>
      <c r="AU239">
        <v>1622</v>
      </c>
      <c r="AV239">
        <v>1622</v>
      </c>
      <c r="AW239">
        <v>1622</v>
      </c>
      <c r="AX239">
        <v>1622</v>
      </c>
      <c r="AY239">
        <v>1622</v>
      </c>
      <c r="AZ239">
        <v>1622</v>
      </c>
      <c r="BA239">
        <v>1622</v>
      </c>
      <c r="BB239">
        <v>1622</v>
      </c>
      <c r="BC239">
        <v>1622</v>
      </c>
      <c r="BD239">
        <v>1622</v>
      </c>
      <c r="BE239">
        <v>1622</v>
      </c>
      <c r="BF239">
        <v>1622</v>
      </c>
      <c r="BG239">
        <v>1622</v>
      </c>
      <c r="BH239">
        <v>1622</v>
      </c>
      <c r="BI239">
        <v>1622</v>
      </c>
      <c r="BJ239">
        <v>1622</v>
      </c>
      <c r="BK239">
        <v>1622</v>
      </c>
      <c r="BL239">
        <v>1622</v>
      </c>
      <c r="BM239">
        <v>1622</v>
      </c>
    </row>
    <row r="240" spans="1:65" x14ac:dyDescent="0.2">
      <c r="A240" t="s">
        <v>758</v>
      </c>
      <c r="B240" t="s">
        <v>1276</v>
      </c>
      <c r="C240" t="s">
        <v>971</v>
      </c>
      <c r="D240" t="s">
        <v>972</v>
      </c>
      <c r="AK240">
        <v>691</v>
      </c>
      <c r="AL240">
        <v>691</v>
      </c>
      <c r="AM240">
        <v>691</v>
      </c>
      <c r="AN240">
        <v>691</v>
      </c>
      <c r="AO240">
        <v>691</v>
      </c>
      <c r="AP240">
        <v>691</v>
      </c>
      <c r="AQ240">
        <v>691</v>
      </c>
      <c r="AR240">
        <v>691</v>
      </c>
      <c r="AS240">
        <v>691</v>
      </c>
      <c r="AT240">
        <v>691</v>
      </c>
      <c r="AU240">
        <v>691</v>
      </c>
      <c r="AV240">
        <v>691</v>
      </c>
      <c r="AW240">
        <v>691</v>
      </c>
      <c r="AX240">
        <v>691</v>
      </c>
      <c r="AY240">
        <v>691</v>
      </c>
      <c r="AZ240">
        <v>691</v>
      </c>
      <c r="BA240">
        <v>691</v>
      </c>
      <c r="BB240">
        <v>691</v>
      </c>
      <c r="BC240">
        <v>691</v>
      </c>
      <c r="BD240">
        <v>691</v>
      </c>
      <c r="BE240">
        <v>691</v>
      </c>
      <c r="BF240">
        <v>691</v>
      </c>
      <c r="BG240">
        <v>691</v>
      </c>
      <c r="BH240">
        <v>691</v>
      </c>
      <c r="BI240">
        <v>691</v>
      </c>
      <c r="BJ240">
        <v>691</v>
      </c>
      <c r="BK240">
        <v>691</v>
      </c>
      <c r="BL240">
        <v>691</v>
      </c>
      <c r="BM240">
        <v>691</v>
      </c>
    </row>
    <row r="241" spans="1:65" x14ac:dyDescent="0.2">
      <c r="A241" t="s">
        <v>798</v>
      </c>
      <c r="B241" t="s">
        <v>1277</v>
      </c>
      <c r="C241" t="s">
        <v>971</v>
      </c>
      <c r="D241" t="s">
        <v>972</v>
      </c>
      <c r="AK241">
        <v>161</v>
      </c>
      <c r="AL241">
        <v>161</v>
      </c>
      <c r="AM241">
        <v>161</v>
      </c>
      <c r="AN241">
        <v>161</v>
      </c>
      <c r="AO241">
        <v>161</v>
      </c>
      <c r="AP241">
        <v>161</v>
      </c>
      <c r="AQ241">
        <v>161</v>
      </c>
      <c r="AR241">
        <v>161</v>
      </c>
      <c r="AS241">
        <v>161</v>
      </c>
      <c r="AT241">
        <v>161</v>
      </c>
      <c r="AU241">
        <v>161</v>
      </c>
      <c r="AV241">
        <v>161</v>
      </c>
      <c r="AW241">
        <v>161</v>
      </c>
      <c r="AX241">
        <v>161</v>
      </c>
      <c r="AY241">
        <v>161</v>
      </c>
      <c r="AZ241">
        <v>161</v>
      </c>
      <c r="BA241">
        <v>161</v>
      </c>
      <c r="BB241">
        <v>161</v>
      </c>
      <c r="BC241">
        <v>161</v>
      </c>
      <c r="BD241">
        <v>161</v>
      </c>
      <c r="BE241">
        <v>161</v>
      </c>
      <c r="BF241">
        <v>161</v>
      </c>
      <c r="BG241">
        <v>161</v>
      </c>
      <c r="BH241">
        <v>161</v>
      </c>
      <c r="BI241">
        <v>161</v>
      </c>
      <c r="BJ241">
        <v>161</v>
      </c>
      <c r="BK241">
        <v>161</v>
      </c>
      <c r="BL241">
        <v>161</v>
      </c>
      <c r="BM241">
        <v>161</v>
      </c>
    </row>
    <row r="242" spans="1:65" x14ac:dyDescent="0.2">
      <c r="A242" t="s">
        <v>1278</v>
      </c>
      <c r="B242" t="s">
        <v>1279</v>
      </c>
      <c r="C242" t="s">
        <v>971</v>
      </c>
      <c r="D242" t="s">
        <v>972</v>
      </c>
    </row>
    <row r="243" spans="1:65" x14ac:dyDescent="0.2">
      <c r="A243" t="s">
        <v>903</v>
      </c>
      <c r="B243" t="s">
        <v>1280</v>
      </c>
      <c r="C243" t="s">
        <v>971</v>
      </c>
      <c r="D243" t="s">
        <v>972</v>
      </c>
      <c r="G243">
        <v>1500</v>
      </c>
      <c r="H243">
        <v>1500</v>
      </c>
      <c r="I243">
        <v>1500</v>
      </c>
      <c r="J243">
        <v>1500</v>
      </c>
      <c r="K243">
        <v>1500</v>
      </c>
      <c r="L243">
        <v>1500</v>
      </c>
      <c r="M243">
        <v>1500</v>
      </c>
      <c r="N243">
        <v>1500</v>
      </c>
      <c r="O243">
        <v>1500</v>
      </c>
      <c r="P243">
        <v>1500</v>
      </c>
      <c r="Q243">
        <v>1500</v>
      </c>
      <c r="R243">
        <v>1500</v>
      </c>
      <c r="S243">
        <v>1500</v>
      </c>
      <c r="T243">
        <v>1500</v>
      </c>
      <c r="U243">
        <v>1500</v>
      </c>
      <c r="V243">
        <v>1500</v>
      </c>
      <c r="W243">
        <v>1500</v>
      </c>
      <c r="X243">
        <v>1500</v>
      </c>
      <c r="Y243">
        <v>1500</v>
      </c>
      <c r="Z243">
        <v>1500</v>
      </c>
      <c r="AA243">
        <v>1500</v>
      </c>
      <c r="AB243">
        <v>1500</v>
      </c>
      <c r="AC243">
        <v>1500</v>
      </c>
      <c r="AD243">
        <v>1500</v>
      </c>
      <c r="AE243">
        <v>1500</v>
      </c>
      <c r="AF243">
        <v>1500</v>
      </c>
      <c r="AG243">
        <v>1500</v>
      </c>
      <c r="AH243">
        <v>1500</v>
      </c>
      <c r="AI243">
        <v>1500</v>
      </c>
      <c r="AJ243">
        <v>1500</v>
      </c>
      <c r="AK243">
        <v>1500</v>
      </c>
      <c r="AL243">
        <v>1500</v>
      </c>
      <c r="AM243">
        <v>1500</v>
      </c>
      <c r="AN243">
        <v>1500</v>
      </c>
      <c r="AO243">
        <v>1500</v>
      </c>
      <c r="AP243">
        <v>1500</v>
      </c>
      <c r="AQ243">
        <v>1500</v>
      </c>
      <c r="AR243">
        <v>1500</v>
      </c>
      <c r="AS243">
        <v>1500</v>
      </c>
      <c r="AT243">
        <v>1500</v>
      </c>
      <c r="AU243">
        <v>1500</v>
      </c>
      <c r="AV243">
        <v>1500</v>
      </c>
      <c r="AW243">
        <v>1500</v>
      </c>
      <c r="AX243">
        <v>1500</v>
      </c>
      <c r="AY243">
        <v>1500</v>
      </c>
      <c r="AZ243">
        <v>1500</v>
      </c>
      <c r="BA243">
        <v>1500</v>
      </c>
      <c r="BB243">
        <v>1500</v>
      </c>
      <c r="BC243">
        <v>1500</v>
      </c>
      <c r="BD243">
        <v>1500</v>
      </c>
      <c r="BE243">
        <v>1500</v>
      </c>
      <c r="BF243">
        <v>1500</v>
      </c>
      <c r="BG243">
        <v>1500</v>
      </c>
      <c r="BH243">
        <v>1500</v>
      </c>
      <c r="BI243">
        <v>1500</v>
      </c>
      <c r="BJ243">
        <v>1500</v>
      </c>
      <c r="BK243">
        <v>1500</v>
      </c>
      <c r="BL243">
        <v>1500</v>
      </c>
      <c r="BM243">
        <v>1500</v>
      </c>
    </row>
    <row r="244" spans="1:65" x14ac:dyDescent="0.2">
      <c r="A244" t="s">
        <v>1281</v>
      </c>
      <c r="B244" t="s">
        <v>1282</v>
      </c>
      <c r="C244" t="s">
        <v>971</v>
      </c>
      <c r="D244" t="s">
        <v>972</v>
      </c>
    </row>
    <row r="245" spans="1:65" x14ac:dyDescent="0.2">
      <c r="A245" t="s">
        <v>778</v>
      </c>
      <c r="B245" t="s">
        <v>1283</v>
      </c>
      <c r="C245" t="s">
        <v>971</v>
      </c>
      <c r="D245" t="s">
        <v>972</v>
      </c>
    </row>
    <row r="246" spans="1:65" x14ac:dyDescent="0.2">
      <c r="A246" t="s">
        <v>1284</v>
      </c>
      <c r="B246" t="s">
        <v>1285</v>
      </c>
      <c r="C246" t="s">
        <v>971</v>
      </c>
      <c r="D246" t="s">
        <v>972</v>
      </c>
    </row>
    <row r="247" spans="1:65" x14ac:dyDescent="0.2">
      <c r="A247" t="s">
        <v>1286</v>
      </c>
      <c r="B247" t="s">
        <v>1287</v>
      </c>
      <c r="C247" t="s">
        <v>971</v>
      </c>
      <c r="D247" t="s">
        <v>972</v>
      </c>
    </row>
    <row r="248" spans="1:65" x14ac:dyDescent="0.2">
      <c r="A248" t="s">
        <v>783</v>
      </c>
      <c r="B248" t="s">
        <v>1288</v>
      </c>
      <c r="C248" t="s">
        <v>971</v>
      </c>
      <c r="D248" t="s">
        <v>972</v>
      </c>
      <c r="F248">
        <v>2200</v>
      </c>
      <c r="G248">
        <v>2200</v>
      </c>
      <c r="H248">
        <v>2200</v>
      </c>
      <c r="I248">
        <v>2200</v>
      </c>
      <c r="J248">
        <v>2200</v>
      </c>
      <c r="K248">
        <v>2200</v>
      </c>
      <c r="L248">
        <v>2200</v>
      </c>
      <c r="M248">
        <v>2200</v>
      </c>
      <c r="N248">
        <v>2200</v>
      </c>
      <c r="O248">
        <v>2200</v>
      </c>
      <c r="P248">
        <v>2200</v>
      </c>
      <c r="Q248">
        <v>2200</v>
      </c>
      <c r="R248">
        <v>2200</v>
      </c>
      <c r="S248">
        <v>2200</v>
      </c>
      <c r="T248">
        <v>2200</v>
      </c>
      <c r="U248">
        <v>2200</v>
      </c>
      <c r="V248">
        <v>2200</v>
      </c>
      <c r="W248">
        <v>2200</v>
      </c>
      <c r="X248">
        <v>2200</v>
      </c>
      <c r="Y248">
        <v>2200</v>
      </c>
      <c r="Z248">
        <v>2200</v>
      </c>
      <c r="AA248">
        <v>2200</v>
      </c>
      <c r="AB248">
        <v>2200</v>
      </c>
      <c r="AC248">
        <v>2200</v>
      </c>
      <c r="AD248">
        <v>2200</v>
      </c>
      <c r="AE248">
        <v>2200</v>
      </c>
      <c r="AF248">
        <v>2200</v>
      </c>
      <c r="AG248">
        <v>2200</v>
      </c>
      <c r="AH248">
        <v>2200</v>
      </c>
      <c r="AI248">
        <v>2200</v>
      </c>
      <c r="AJ248">
        <v>2200</v>
      </c>
      <c r="AK248">
        <v>2200</v>
      </c>
      <c r="AL248">
        <v>2200</v>
      </c>
      <c r="AM248">
        <v>2200</v>
      </c>
      <c r="AN248">
        <v>2200</v>
      </c>
      <c r="AO248">
        <v>2200</v>
      </c>
      <c r="AP248">
        <v>2200</v>
      </c>
      <c r="AQ248">
        <v>2200</v>
      </c>
      <c r="AR248">
        <v>2200</v>
      </c>
      <c r="AS248">
        <v>2200</v>
      </c>
      <c r="AT248">
        <v>2200</v>
      </c>
      <c r="AU248">
        <v>2200</v>
      </c>
      <c r="AV248">
        <v>2200</v>
      </c>
      <c r="AW248">
        <v>2200</v>
      </c>
      <c r="AX248">
        <v>2200</v>
      </c>
      <c r="AY248">
        <v>2200</v>
      </c>
      <c r="AZ248">
        <v>2200</v>
      </c>
      <c r="BA248">
        <v>2200</v>
      </c>
      <c r="BB248">
        <v>2200</v>
      </c>
      <c r="BC248">
        <v>2200</v>
      </c>
      <c r="BD248">
        <v>2200</v>
      </c>
      <c r="BE248">
        <v>2200</v>
      </c>
      <c r="BF248">
        <v>2200</v>
      </c>
      <c r="BG248">
        <v>2200</v>
      </c>
      <c r="BH248">
        <v>2200</v>
      </c>
      <c r="BI248">
        <v>2200</v>
      </c>
      <c r="BJ248">
        <v>2200</v>
      </c>
      <c r="BK248">
        <v>2200</v>
      </c>
      <c r="BL248">
        <v>2200</v>
      </c>
      <c r="BM248">
        <v>2200</v>
      </c>
    </row>
    <row r="249" spans="1:65" x14ac:dyDescent="0.2">
      <c r="A249" t="s">
        <v>788</v>
      </c>
      <c r="B249" t="s">
        <v>1289</v>
      </c>
      <c r="C249" t="s">
        <v>971</v>
      </c>
      <c r="D249" t="s">
        <v>972</v>
      </c>
      <c r="F249">
        <v>207</v>
      </c>
      <c r="G249">
        <v>207</v>
      </c>
      <c r="H249">
        <v>207</v>
      </c>
      <c r="I249">
        <v>207</v>
      </c>
      <c r="J249">
        <v>207</v>
      </c>
      <c r="K249">
        <v>207</v>
      </c>
      <c r="L249">
        <v>207</v>
      </c>
      <c r="M249">
        <v>207</v>
      </c>
      <c r="N249">
        <v>207</v>
      </c>
      <c r="O249">
        <v>207</v>
      </c>
      <c r="P249">
        <v>207</v>
      </c>
      <c r="Q249">
        <v>207</v>
      </c>
      <c r="R249">
        <v>207</v>
      </c>
      <c r="S249">
        <v>207</v>
      </c>
      <c r="T249">
        <v>207</v>
      </c>
      <c r="U249">
        <v>207</v>
      </c>
      <c r="V249">
        <v>207</v>
      </c>
      <c r="W249">
        <v>207</v>
      </c>
      <c r="X249">
        <v>207</v>
      </c>
      <c r="Y249">
        <v>207</v>
      </c>
      <c r="Z249">
        <v>207</v>
      </c>
      <c r="AA249">
        <v>207</v>
      </c>
      <c r="AB249">
        <v>207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  <c r="AX249">
        <v>207</v>
      </c>
      <c r="AY249">
        <v>207</v>
      </c>
      <c r="AZ249">
        <v>207</v>
      </c>
      <c r="BA249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2">
      <c r="A250" t="s">
        <v>1290</v>
      </c>
      <c r="B250" t="s">
        <v>1291</v>
      </c>
      <c r="C250" t="s">
        <v>971</v>
      </c>
      <c r="D250" t="s">
        <v>972</v>
      </c>
      <c r="F250">
        <v>593</v>
      </c>
      <c r="G250">
        <v>593</v>
      </c>
      <c r="H250">
        <v>593</v>
      </c>
      <c r="I250">
        <v>593</v>
      </c>
      <c r="J250">
        <v>593</v>
      </c>
      <c r="K250">
        <v>593</v>
      </c>
      <c r="L250">
        <v>593</v>
      </c>
      <c r="M250">
        <v>593</v>
      </c>
      <c r="N250">
        <v>593</v>
      </c>
      <c r="O250">
        <v>593</v>
      </c>
      <c r="P250">
        <v>593</v>
      </c>
      <c r="Q250">
        <v>593</v>
      </c>
      <c r="R250">
        <v>593</v>
      </c>
      <c r="S250">
        <v>593</v>
      </c>
      <c r="T250">
        <v>593</v>
      </c>
      <c r="U250">
        <v>593</v>
      </c>
      <c r="V250">
        <v>593</v>
      </c>
      <c r="W250">
        <v>593</v>
      </c>
      <c r="X250">
        <v>593</v>
      </c>
      <c r="Y250">
        <v>593</v>
      </c>
      <c r="Z250">
        <v>593</v>
      </c>
      <c r="AA250">
        <v>593</v>
      </c>
      <c r="AB250">
        <v>593</v>
      </c>
      <c r="AC250">
        <v>593</v>
      </c>
      <c r="AD250">
        <v>593</v>
      </c>
      <c r="AE250">
        <v>593</v>
      </c>
      <c r="AF250">
        <v>593</v>
      </c>
      <c r="AG250">
        <v>593</v>
      </c>
      <c r="AH250">
        <v>593</v>
      </c>
      <c r="AI250">
        <v>593</v>
      </c>
      <c r="AJ250">
        <v>593</v>
      </c>
      <c r="AK250">
        <v>593</v>
      </c>
      <c r="AL250">
        <v>593</v>
      </c>
      <c r="AM250">
        <v>593</v>
      </c>
      <c r="AN250">
        <v>593</v>
      </c>
      <c r="AO250">
        <v>593</v>
      </c>
      <c r="AP250">
        <v>593</v>
      </c>
      <c r="AQ250">
        <v>593</v>
      </c>
      <c r="AR250">
        <v>593</v>
      </c>
      <c r="AS250">
        <v>593</v>
      </c>
      <c r="AT250">
        <v>593</v>
      </c>
      <c r="AU250">
        <v>593</v>
      </c>
      <c r="AV250">
        <v>593</v>
      </c>
      <c r="AW250">
        <v>593</v>
      </c>
      <c r="AX250">
        <v>593</v>
      </c>
      <c r="AY250">
        <v>593</v>
      </c>
      <c r="AZ250">
        <v>593</v>
      </c>
      <c r="BA250">
        <v>593</v>
      </c>
      <c r="BB250">
        <v>593</v>
      </c>
      <c r="BC250">
        <v>593</v>
      </c>
      <c r="BD250">
        <v>593</v>
      </c>
      <c r="BE250">
        <v>593</v>
      </c>
      <c r="BF250">
        <v>593</v>
      </c>
      <c r="BG250">
        <v>593</v>
      </c>
      <c r="BH250">
        <v>593</v>
      </c>
      <c r="BI250">
        <v>593</v>
      </c>
      <c r="BJ250">
        <v>593</v>
      </c>
      <c r="BK250">
        <v>593</v>
      </c>
      <c r="BL250">
        <v>593</v>
      </c>
      <c r="BM250">
        <v>593</v>
      </c>
    </row>
    <row r="251" spans="1:65" x14ac:dyDescent="0.2">
      <c r="A251" t="s">
        <v>803</v>
      </c>
      <c r="B251" t="s">
        <v>1292</v>
      </c>
      <c r="C251" t="s">
        <v>971</v>
      </c>
      <c r="D251" t="s">
        <v>972</v>
      </c>
    </row>
    <row r="252" spans="1:65" x14ac:dyDescent="0.2">
      <c r="A252" t="s">
        <v>762</v>
      </c>
      <c r="B252" t="s">
        <v>1293</v>
      </c>
      <c r="C252" t="s">
        <v>971</v>
      </c>
      <c r="D252" t="s">
        <v>972</v>
      </c>
      <c r="F252">
        <v>1071</v>
      </c>
      <c r="G252">
        <v>1071</v>
      </c>
      <c r="H252">
        <v>1071</v>
      </c>
      <c r="I252">
        <v>1071</v>
      </c>
      <c r="J252">
        <v>1071</v>
      </c>
      <c r="K252">
        <v>1071</v>
      </c>
      <c r="L252">
        <v>1071</v>
      </c>
      <c r="M252">
        <v>1071</v>
      </c>
      <c r="N252">
        <v>1071</v>
      </c>
      <c r="O252">
        <v>1071</v>
      </c>
      <c r="P252">
        <v>1071</v>
      </c>
      <c r="Q252">
        <v>1071</v>
      </c>
      <c r="R252">
        <v>1071</v>
      </c>
      <c r="S252">
        <v>1071</v>
      </c>
      <c r="T252">
        <v>1071</v>
      </c>
      <c r="U252">
        <v>1071</v>
      </c>
      <c r="V252">
        <v>1071</v>
      </c>
      <c r="W252">
        <v>1071</v>
      </c>
      <c r="X252">
        <v>1071</v>
      </c>
      <c r="Y252">
        <v>1071</v>
      </c>
      <c r="Z252">
        <v>1071</v>
      </c>
      <c r="AA252">
        <v>1071</v>
      </c>
      <c r="AB252">
        <v>1071</v>
      </c>
      <c r="AC252">
        <v>1071</v>
      </c>
      <c r="AD252">
        <v>1071</v>
      </c>
      <c r="AE252">
        <v>1071</v>
      </c>
      <c r="AF252">
        <v>1071</v>
      </c>
      <c r="AG252">
        <v>1071</v>
      </c>
      <c r="AH252">
        <v>1071</v>
      </c>
      <c r="AI252">
        <v>1071</v>
      </c>
      <c r="AJ252">
        <v>1071</v>
      </c>
      <c r="AK252">
        <v>1071</v>
      </c>
      <c r="AL252">
        <v>1071</v>
      </c>
      <c r="AM252">
        <v>1071</v>
      </c>
      <c r="AN252">
        <v>1071</v>
      </c>
      <c r="AO252">
        <v>1071</v>
      </c>
      <c r="AP252">
        <v>1071</v>
      </c>
      <c r="AQ252">
        <v>1071</v>
      </c>
      <c r="AR252">
        <v>1071</v>
      </c>
      <c r="AS252">
        <v>1071</v>
      </c>
      <c r="AT252">
        <v>1071</v>
      </c>
      <c r="AU252">
        <v>1071</v>
      </c>
      <c r="AV252">
        <v>1071</v>
      </c>
      <c r="AW252">
        <v>1071</v>
      </c>
      <c r="AX252">
        <v>1071</v>
      </c>
      <c r="AY252">
        <v>1071</v>
      </c>
      <c r="AZ252">
        <v>1071</v>
      </c>
      <c r="BA252">
        <v>1071</v>
      </c>
      <c r="BB252">
        <v>1071</v>
      </c>
      <c r="BC252">
        <v>1071</v>
      </c>
      <c r="BD252">
        <v>1071</v>
      </c>
      <c r="BE252">
        <v>1071</v>
      </c>
      <c r="BF252">
        <v>1071</v>
      </c>
      <c r="BG252">
        <v>1071</v>
      </c>
      <c r="BH252">
        <v>1071</v>
      </c>
      <c r="BI252">
        <v>1071</v>
      </c>
      <c r="BJ252">
        <v>1071</v>
      </c>
      <c r="BK252">
        <v>1071</v>
      </c>
      <c r="BL252">
        <v>1071</v>
      </c>
      <c r="BM252">
        <v>1071</v>
      </c>
    </row>
    <row r="253" spans="1:65" x14ac:dyDescent="0.2">
      <c r="A253" t="s">
        <v>807</v>
      </c>
      <c r="B253" t="s">
        <v>1294</v>
      </c>
      <c r="C253" t="s">
        <v>971</v>
      </c>
      <c r="D253" t="s">
        <v>972</v>
      </c>
      <c r="F253">
        <v>1180</v>
      </c>
      <c r="G253">
        <v>1180</v>
      </c>
      <c r="H253">
        <v>1180</v>
      </c>
      <c r="I253">
        <v>1180</v>
      </c>
      <c r="J253">
        <v>1180</v>
      </c>
      <c r="K253">
        <v>1180</v>
      </c>
      <c r="L253">
        <v>1180</v>
      </c>
      <c r="M253">
        <v>1180</v>
      </c>
      <c r="N253">
        <v>1180</v>
      </c>
      <c r="O253">
        <v>1180</v>
      </c>
      <c r="P253">
        <v>1180</v>
      </c>
      <c r="Q253">
        <v>1180</v>
      </c>
      <c r="R253">
        <v>1180</v>
      </c>
      <c r="S253">
        <v>1180</v>
      </c>
      <c r="T253">
        <v>1180</v>
      </c>
      <c r="U253">
        <v>1180</v>
      </c>
      <c r="V253">
        <v>1180</v>
      </c>
      <c r="W253">
        <v>1180</v>
      </c>
      <c r="X253">
        <v>1180</v>
      </c>
      <c r="Y253">
        <v>1180</v>
      </c>
      <c r="Z253">
        <v>1180</v>
      </c>
      <c r="AA253">
        <v>1180</v>
      </c>
      <c r="AB253">
        <v>1180</v>
      </c>
      <c r="AC253">
        <v>1180</v>
      </c>
      <c r="AD253">
        <v>1180</v>
      </c>
      <c r="AE253">
        <v>1180</v>
      </c>
      <c r="AF253">
        <v>1180</v>
      </c>
      <c r="AG253">
        <v>1180</v>
      </c>
      <c r="AH253">
        <v>1180</v>
      </c>
      <c r="AI253">
        <v>1180</v>
      </c>
      <c r="AJ253">
        <v>1180</v>
      </c>
      <c r="AK253">
        <v>1180</v>
      </c>
      <c r="AL253">
        <v>1180</v>
      </c>
      <c r="AM253">
        <v>1180</v>
      </c>
      <c r="AN253">
        <v>1180</v>
      </c>
      <c r="AO253">
        <v>1180</v>
      </c>
      <c r="AP253">
        <v>1180</v>
      </c>
      <c r="AQ253">
        <v>1180</v>
      </c>
      <c r="AR253">
        <v>1180</v>
      </c>
      <c r="AS253">
        <v>1180</v>
      </c>
      <c r="AT253">
        <v>1180</v>
      </c>
      <c r="AU253">
        <v>1180</v>
      </c>
      <c r="AV253">
        <v>1180</v>
      </c>
      <c r="AW253">
        <v>1180</v>
      </c>
      <c r="AX253">
        <v>1180</v>
      </c>
      <c r="AY253">
        <v>1180</v>
      </c>
      <c r="AZ253">
        <v>1180</v>
      </c>
      <c r="BA253">
        <v>1180</v>
      </c>
      <c r="BB253">
        <v>1180</v>
      </c>
      <c r="BC253">
        <v>1180</v>
      </c>
      <c r="BD253">
        <v>1180</v>
      </c>
      <c r="BE253">
        <v>1180</v>
      </c>
      <c r="BF253">
        <v>1180</v>
      </c>
      <c r="BG253">
        <v>1180</v>
      </c>
      <c r="BH253">
        <v>1180</v>
      </c>
      <c r="BI253">
        <v>1180</v>
      </c>
      <c r="BJ253">
        <v>1180</v>
      </c>
      <c r="BK253">
        <v>1180</v>
      </c>
      <c r="BL253">
        <v>1180</v>
      </c>
      <c r="BM253">
        <v>1180</v>
      </c>
    </row>
    <row r="254" spans="1:65" x14ac:dyDescent="0.2">
      <c r="A254" t="s">
        <v>812</v>
      </c>
      <c r="B254" t="s">
        <v>1295</v>
      </c>
      <c r="C254" t="s">
        <v>971</v>
      </c>
      <c r="D254" t="s">
        <v>972</v>
      </c>
      <c r="AK254">
        <v>565</v>
      </c>
      <c r="AL254">
        <v>565</v>
      </c>
      <c r="AM254">
        <v>565</v>
      </c>
      <c r="AN254">
        <v>565</v>
      </c>
      <c r="AO254">
        <v>565</v>
      </c>
      <c r="AP254">
        <v>565</v>
      </c>
      <c r="AQ254">
        <v>565</v>
      </c>
      <c r="AR254">
        <v>565</v>
      </c>
      <c r="AS254">
        <v>565</v>
      </c>
      <c r="AT254">
        <v>565</v>
      </c>
      <c r="AU254">
        <v>565</v>
      </c>
      <c r="AV254">
        <v>565</v>
      </c>
      <c r="AW254">
        <v>565</v>
      </c>
      <c r="AX254">
        <v>565</v>
      </c>
      <c r="AY254">
        <v>565</v>
      </c>
      <c r="AZ254">
        <v>565</v>
      </c>
      <c r="BA254">
        <v>565</v>
      </c>
      <c r="BB254">
        <v>565</v>
      </c>
      <c r="BC254">
        <v>565</v>
      </c>
      <c r="BD254">
        <v>565</v>
      </c>
      <c r="BE254">
        <v>565</v>
      </c>
      <c r="BF254">
        <v>565</v>
      </c>
      <c r="BG254">
        <v>565</v>
      </c>
      <c r="BH254">
        <v>565</v>
      </c>
      <c r="BI254">
        <v>565</v>
      </c>
      <c r="BJ254">
        <v>565</v>
      </c>
      <c r="BK254">
        <v>565</v>
      </c>
      <c r="BL254">
        <v>565</v>
      </c>
      <c r="BM254">
        <v>565</v>
      </c>
    </row>
    <row r="255" spans="1:65" x14ac:dyDescent="0.2">
      <c r="A255" t="s">
        <v>1296</v>
      </c>
      <c r="B255" t="s">
        <v>1297</v>
      </c>
      <c r="C255" t="s">
        <v>971</v>
      </c>
      <c r="D255" t="s">
        <v>972</v>
      </c>
    </row>
    <row r="256" spans="1:65" x14ac:dyDescent="0.2">
      <c r="A256" t="s">
        <v>830</v>
      </c>
      <c r="B256" t="s">
        <v>1298</v>
      </c>
      <c r="C256" t="s">
        <v>971</v>
      </c>
      <c r="D256" t="s">
        <v>972</v>
      </c>
      <c r="G256">
        <v>1300</v>
      </c>
      <c r="H256">
        <v>1300</v>
      </c>
      <c r="I256">
        <v>1300</v>
      </c>
      <c r="J256">
        <v>1300</v>
      </c>
      <c r="K256">
        <v>1300</v>
      </c>
      <c r="L256">
        <v>1300</v>
      </c>
      <c r="M256">
        <v>1300</v>
      </c>
      <c r="N256">
        <v>1300</v>
      </c>
      <c r="O256">
        <v>1300</v>
      </c>
      <c r="P256">
        <v>1300</v>
      </c>
      <c r="Q256">
        <v>1300</v>
      </c>
      <c r="R256">
        <v>1300</v>
      </c>
      <c r="S256">
        <v>1300</v>
      </c>
      <c r="T256">
        <v>1300</v>
      </c>
      <c r="U256">
        <v>1300</v>
      </c>
      <c r="V256">
        <v>1300</v>
      </c>
      <c r="W256">
        <v>1300</v>
      </c>
      <c r="X256">
        <v>1300</v>
      </c>
      <c r="Y256">
        <v>1300</v>
      </c>
      <c r="Z256">
        <v>1300</v>
      </c>
      <c r="AA256">
        <v>1300</v>
      </c>
      <c r="AB256">
        <v>1300</v>
      </c>
      <c r="AC256">
        <v>1300</v>
      </c>
      <c r="AD256">
        <v>1300</v>
      </c>
      <c r="AE256">
        <v>1300</v>
      </c>
      <c r="AF256">
        <v>1300</v>
      </c>
      <c r="AG256">
        <v>1300</v>
      </c>
      <c r="AH256">
        <v>1300</v>
      </c>
      <c r="AI256">
        <v>1300</v>
      </c>
      <c r="AJ256">
        <v>1300</v>
      </c>
      <c r="AK256">
        <v>1300</v>
      </c>
      <c r="AL256">
        <v>1300</v>
      </c>
      <c r="AM256">
        <v>1300</v>
      </c>
      <c r="AN256">
        <v>1300</v>
      </c>
      <c r="AO256">
        <v>1300</v>
      </c>
      <c r="AP256">
        <v>1300</v>
      </c>
      <c r="AQ256">
        <v>1300</v>
      </c>
      <c r="AR256">
        <v>1300</v>
      </c>
      <c r="AS256">
        <v>1265</v>
      </c>
      <c r="AT256">
        <v>1300</v>
      </c>
      <c r="AU256">
        <v>1300</v>
      </c>
      <c r="AV256">
        <v>1300</v>
      </c>
      <c r="AW256">
        <v>1300</v>
      </c>
      <c r="AX256">
        <v>1300</v>
      </c>
      <c r="AY256">
        <v>1300</v>
      </c>
      <c r="AZ256">
        <v>1300</v>
      </c>
      <c r="BA256">
        <v>1300</v>
      </c>
      <c r="BB256">
        <v>1300</v>
      </c>
      <c r="BC256">
        <v>1300</v>
      </c>
      <c r="BD256">
        <v>1300</v>
      </c>
      <c r="BE256">
        <v>1300</v>
      </c>
      <c r="BF256">
        <v>1300</v>
      </c>
      <c r="BG256">
        <v>1300</v>
      </c>
      <c r="BH256">
        <v>1300</v>
      </c>
      <c r="BI256">
        <v>1300</v>
      </c>
      <c r="BJ256">
        <v>1300</v>
      </c>
      <c r="BK256">
        <v>1300</v>
      </c>
      <c r="BL256">
        <v>1300</v>
      </c>
      <c r="BM256">
        <v>1300</v>
      </c>
    </row>
    <row r="257" spans="1:65" x14ac:dyDescent="0.2">
      <c r="A257" t="s">
        <v>826</v>
      </c>
      <c r="B257" t="s">
        <v>1299</v>
      </c>
      <c r="C257" t="s">
        <v>971</v>
      </c>
      <c r="D257" t="s">
        <v>972</v>
      </c>
      <c r="F257">
        <v>715</v>
      </c>
      <c r="G257">
        <v>715</v>
      </c>
      <c r="H257">
        <v>715</v>
      </c>
      <c r="I257">
        <v>715</v>
      </c>
      <c r="J257">
        <v>715</v>
      </c>
      <c r="K257">
        <v>715</v>
      </c>
      <c r="L257">
        <v>715</v>
      </c>
      <c r="M257">
        <v>715</v>
      </c>
      <c r="N257">
        <v>715</v>
      </c>
      <c r="O257">
        <v>715</v>
      </c>
      <c r="P257">
        <v>715</v>
      </c>
      <c r="Q257">
        <v>715</v>
      </c>
      <c r="R257">
        <v>715</v>
      </c>
      <c r="S257">
        <v>715</v>
      </c>
      <c r="T257">
        <v>715</v>
      </c>
      <c r="U257">
        <v>715</v>
      </c>
      <c r="V257">
        <v>715</v>
      </c>
      <c r="W257">
        <v>715</v>
      </c>
      <c r="X257">
        <v>715</v>
      </c>
      <c r="Y257">
        <v>715</v>
      </c>
      <c r="Z257">
        <v>715</v>
      </c>
      <c r="AA257">
        <v>715</v>
      </c>
      <c r="AB257">
        <v>715</v>
      </c>
      <c r="AC257">
        <v>715</v>
      </c>
      <c r="AD257">
        <v>715</v>
      </c>
      <c r="AE257">
        <v>715</v>
      </c>
      <c r="AF257">
        <v>715</v>
      </c>
      <c r="AG257">
        <v>715</v>
      </c>
      <c r="AH257">
        <v>715</v>
      </c>
      <c r="AI257">
        <v>715</v>
      </c>
      <c r="AJ257">
        <v>715</v>
      </c>
      <c r="AK257">
        <v>715</v>
      </c>
      <c r="AL257">
        <v>715</v>
      </c>
      <c r="AM257">
        <v>715</v>
      </c>
      <c r="AN257">
        <v>715</v>
      </c>
      <c r="AO257">
        <v>715</v>
      </c>
      <c r="AP257">
        <v>715</v>
      </c>
      <c r="AQ257">
        <v>715</v>
      </c>
      <c r="AR257">
        <v>715</v>
      </c>
      <c r="AS257">
        <v>715</v>
      </c>
      <c r="AT257">
        <v>715</v>
      </c>
      <c r="AU257">
        <v>715</v>
      </c>
      <c r="AV257">
        <v>715</v>
      </c>
      <c r="AW257">
        <v>715</v>
      </c>
      <c r="AX257">
        <v>715</v>
      </c>
      <c r="AY257">
        <v>715</v>
      </c>
      <c r="AZ257">
        <v>715</v>
      </c>
      <c r="BA257">
        <v>715</v>
      </c>
      <c r="BB257">
        <v>715</v>
      </c>
      <c r="BC257">
        <v>715</v>
      </c>
      <c r="BD257">
        <v>715</v>
      </c>
      <c r="BE257">
        <v>715</v>
      </c>
      <c r="BF257">
        <v>715</v>
      </c>
      <c r="BG257">
        <v>715</v>
      </c>
      <c r="BH257">
        <v>715</v>
      </c>
      <c r="BI257">
        <v>715</v>
      </c>
      <c r="BJ257">
        <v>715</v>
      </c>
      <c r="BK257">
        <v>715</v>
      </c>
      <c r="BL257">
        <v>715</v>
      </c>
      <c r="BM257">
        <v>715</v>
      </c>
    </row>
    <row r="258" spans="1:65" x14ac:dyDescent="0.2">
      <c r="A258" t="s">
        <v>834</v>
      </c>
      <c r="B258" t="s">
        <v>1300</v>
      </c>
      <c r="C258" t="s">
        <v>971</v>
      </c>
      <c r="D258" t="s">
        <v>972</v>
      </c>
      <c r="AK258">
        <v>206</v>
      </c>
      <c r="AL258">
        <v>206</v>
      </c>
      <c r="AM258">
        <v>206</v>
      </c>
      <c r="AN258">
        <v>206</v>
      </c>
      <c r="AO258">
        <v>206</v>
      </c>
      <c r="AP258">
        <v>206</v>
      </c>
      <c r="AQ258">
        <v>206</v>
      </c>
      <c r="AR258">
        <v>206</v>
      </c>
      <c r="AS258">
        <v>206</v>
      </c>
      <c r="AT258">
        <v>206</v>
      </c>
      <c r="AU258">
        <v>206</v>
      </c>
      <c r="AV258">
        <v>206</v>
      </c>
      <c r="AW258">
        <v>206</v>
      </c>
      <c r="AX258">
        <v>206</v>
      </c>
      <c r="AY258">
        <v>206</v>
      </c>
      <c r="AZ258">
        <v>206</v>
      </c>
      <c r="BA258">
        <v>206</v>
      </c>
      <c r="BB258">
        <v>206</v>
      </c>
      <c r="BC258">
        <v>206</v>
      </c>
      <c r="BD258">
        <v>206</v>
      </c>
      <c r="BE258">
        <v>206</v>
      </c>
      <c r="BF258">
        <v>206</v>
      </c>
      <c r="BG258">
        <v>206</v>
      </c>
      <c r="BH258">
        <v>206</v>
      </c>
      <c r="BI258">
        <v>206</v>
      </c>
      <c r="BJ258">
        <v>206</v>
      </c>
      <c r="BK258">
        <v>206</v>
      </c>
      <c r="BL258">
        <v>206</v>
      </c>
      <c r="BM258">
        <v>206</v>
      </c>
    </row>
    <row r="259" spans="1:65" x14ac:dyDescent="0.2">
      <c r="A259" t="s">
        <v>1301</v>
      </c>
      <c r="B259" t="s">
        <v>1302</v>
      </c>
      <c r="C259" t="s">
        <v>971</v>
      </c>
      <c r="D259" t="s">
        <v>972</v>
      </c>
      <c r="F259">
        <v>1583</v>
      </c>
      <c r="G259">
        <v>1583</v>
      </c>
      <c r="H259">
        <v>1583</v>
      </c>
      <c r="I259">
        <v>1583</v>
      </c>
      <c r="J259">
        <v>1583</v>
      </c>
      <c r="K259">
        <v>1583</v>
      </c>
      <c r="L259">
        <v>1583</v>
      </c>
      <c r="M259">
        <v>1583</v>
      </c>
      <c r="N259">
        <v>1583</v>
      </c>
      <c r="O259">
        <v>1583</v>
      </c>
      <c r="P259">
        <v>1583</v>
      </c>
      <c r="Q259">
        <v>1583</v>
      </c>
      <c r="R259">
        <v>1583</v>
      </c>
      <c r="S259">
        <v>1583</v>
      </c>
      <c r="T259">
        <v>1583</v>
      </c>
      <c r="U259">
        <v>1583</v>
      </c>
      <c r="V259">
        <v>1583</v>
      </c>
      <c r="W259">
        <v>1583</v>
      </c>
      <c r="X259">
        <v>1583</v>
      </c>
      <c r="Y259">
        <v>1583</v>
      </c>
      <c r="Z259">
        <v>1583</v>
      </c>
      <c r="AA259">
        <v>1583</v>
      </c>
      <c r="AB259">
        <v>1583</v>
      </c>
      <c r="AC259">
        <v>1583</v>
      </c>
      <c r="AD259">
        <v>1583</v>
      </c>
      <c r="AE259">
        <v>1583</v>
      </c>
      <c r="AF259">
        <v>1583</v>
      </c>
      <c r="AG259">
        <v>1583</v>
      </c>
      <c r="AH259">
        <v>1583</v>
      </c>
      <c r="AI259">
        <v>1583</v>
      </c>
      <c r="AJ259">
        <v>1583</v>
      </c>
      <c r="AK259">
        <v>1583</v>
      </c>
      <c r="AL259">
        <v>1583</v>
      </c>
      <c r="AM259">
        <v>1583</v>
      </c>
      <c r="AN259">
        <v>1583</v>
      </c>
      <c r="AO259">
        <v>1583</v>
      </c>
      <c r="AP259">
        <v>1583</v>
      </c>
      <c r="AQ259">
        <v>1583</v>
      </c>
      <c r="AR259">
        <v>1583</v>
      </c>
      <c r="AS259">
        <v>1583</v>
      </c>
      <c r="AT259">
        <v>1583</v>
      </c>
      <c r="AU259">
        <v>1583</v>
      </c>
      <c r="AV259">
        <v>1583</v>
      </c>
      <c r="AW259">
        <v>1583</v>
      </c>
      <c r="AX259">
        <v>1583</v>
      </c>
      <c r="AY259">
        <v>1583</v>
      </c>
      <c r="AZ259">
        <v>1583</v>
      </c>
      <c r="BA259">
        <v>1583</v>
      </c>
      <c r="BB259">
        <v>1583</v>
      </c>
      <c r="BC259">
        <v>1583</v>
      </c>
      <c r="BD259">
        <v>1583</v>
      </c>
      <c r="BE259">
        <v>1583</v>
      </c>
      <c r="BF259">
        <v>1583</v>
      </c>
      <c r="BG259">
        <v>1583</v>
      </c>
      <c r="BH259">
        <v>1583</v>
      </c>
      <c r="BI259">
        <v>1583</v>
      </c>
      <c r="BJ259">
        <v>1583</v>
      </c>
      <c r="BK259">
        <v>1583</v>
      </c>
      <c r="BL259">
        <v>1583</v>
      </c>
      <c r="BM259">
        <v>1583</v>
      </c>
    </row>
    <row r="260" spans="1:65" x14ac:dyDescent="0.2">
      <c r="A260" t="s">
        <v>1303</v>
      </c>
      <c r="B260" t="s">
        <v>1304</v>
      </c>
      <c r="C260" t="s">
        <v>971</v>
      </c>
      <c r="D260" t="s">
        <v>972</v>
      </c>
      <c r="F260">
        <v>2044</v>
      </c>
      <c r="G260">
        <v>2044</v>
      </c>
      <c r="H260">
        <v>2044</v>
      </c>
      <c r="I260">
        <v>2044</v>
      </c>
      <c r="J260">
        <v>2044</v>
      </c>
      <c r="K260">
        <v>2044</v>
      </c>
      <c r="L260">
        <v>2044</v>
      </c>
      <c r="M260">
        <v>2044</v>
      </c>
      <c r="N260">
        <v>2044</v>
      </c>
      <c r="O260">
        <v>2044</v>
      </c>
      <c r="P260">
        <v>2044</v>
      </c>
      <c r="Q260">
        <v>2044</v>
      </c>
      <c r="R260">
        <v>2044</v>
      </c>
      <c r="S260">
        <v>2044</v>
      </c>
      <c r="T260">
        <v>2044</v>
      </c>
      <c r="U260">
        <v>2044</v>
      </c>
      <c r="V260">
        <v>2044</v>
      </c>
      <c r="W260">
        <v>2044</v>
      </c>
      <c r="X260">
        <v>2044</v>
      </c>
      <c r="Y260">
        <v>2044</v>
      </c>
      <c r="Z260">
        <v>2044</v>
      </c>
      <c r="AA260">
        <v>2044</v>
      </c>
      <c r="AB260">
        <v>2044</v>
      </c>
      <c r="AC260">
        <v>2044</v>
      </c>
      <c r="AD260">
        <v>2044</v>
      </c>
      <c r="AE260">
        <v>2044</v>
      </c>
      <c r="AF260">
        <v>2044</v>
      </c>
      <c r="AG260">
        <v>2044</v>
      </c>
      <c r="AH260">
        <v>2044</v>
      </c>
      <c r="AI260">
        <v>2044</v>
      </c>
      <c r="AJ260">
        <v>2044</v>
      </c>
      <c r="AK260">
        <v>2044</v>
      </c>
      <c r="AL260">
        <v>2044</v>
      </c>
      <c r="AM260">
        <v>2044</v>
      </c>
      <c r="AN260">
        <v>2044</v>
      </c>
      <c r="AO260">
        <v>2044</v>
      </c>
      <c r="AP260">
        <v>2044</v>
      </c>
      <c r="AQ260">
        <v>2044</v>
      </c>
      <c r="AR260">
        <v>2044</v>
      </c>
      <c r="AS260">
        <v>2044</v>
      </c>
      <c r="AT260">
        <v>2044</v>
      </c>
      <c r="AU260">
        <v>2044</v>
      </c>
      <c r="AV260">
        <v>2044</v>
      </c>
      <c r="AW260">
        <v>2044</v>
      </c>
      <c r="AX260">
        <v>2044</v>
      </c>
      <c r="AY260">
        <v>2044</v>
      </c>
      <c r="AZ260">
        <v>2044</v>
      </c>
      <c r="BA260">
        <v>2044</v>
      </c>
      <c r="BB260">
        <v>2044</v>
      </c>
      <c r="BC260">
        <v>2044</v>
      </c>
      <c r="BD260">
        <v>2044</v>
      </c>
      <c r="BE260">
        <v>2044</v>
      </c>
      <c r="BF260">
        <v>2044</v>
      </c>
      <c r="BG260">
        <v>2044</v>
      </c>
      <c r="BH260">
        <v>2044</v>
      </c>
      <c r="BI260">
        <v>2044</v>
      </c>
      <c r="BJ260">
        <v>2044</v>
      </c>
      <c r="BK260">
        <v>2044</v>
      </c>
      <c r="BL260">
        <v>2044</v>
      </c>
      <c r="BM260">
        <v>2044</v>
      </c>
    </row>
    <row r="261" spans="1:65" x14ac:dyDescent="0.2">
      <c r="A261" t="s">
        <v>1305</v>
      </c>
      <c r="B261" t="s">
        <v>1306</v>
      </c>
      <c r="C261" t="s">
        <v>971</v>
      </c>
      <c r="D261" t="s">
        <v>972</v>
      </c>
    </row>
    <row r="262" spans="1:65" x14ac:dyDescent="0.2">
      <c r="A262" t="s">
        <v>1307</v>
      </c>
      <c r="B262" t="s">
        <v>1308</v>
      </c>
      <c r="C262" t="s">
        <v>971</v>
      </c>
      <c r="D262" t="s">
        <v>972</v>
      </c>
    </row>
    <row r="263" spans="1:65" x14ac:dyDescent="0.2">
      <c r="A263" t="s">
        <v>910</v>
      </c>
      <c r="B263" t="s">
        <v>1309</v>
      </c>
      <c r="C263" t="s">
        <v>971</v>
      </c>
      <c r="D263" t="s">
        <v>972</v>
      </c>
      <c r="F263">
        <v>1821</v>
      </c>
      <c r="G263">
        <v>1821</v>
      </c>
      <c r="H263">
        <v>1821</v>
      </c>
      <c r="I263">
        <v>1821</v>
      </c>
      <c r="J263">
        <v>1821</v>
      </c>
      <c r="K263">
        <v>1821</v>
      </c>
      <c r="L263">
        <v>1821</v>
      </c>
      <c r="M263">
        <v>1821</v>
      </c>
      <c r="N263">
        <v>1821</v>
      </c>
      <c r="O263">
        <v>1821</v>
      </c>
      <c r="P263">
        <v>1821</v>
      </c>
      <c r="Q263">
        <v>1821</v>
      </c>
      <c r="R263">
        <v>1821</v>
      </c>
      <c r="S263">
        <v>1821</v>
      </c>
      <c r="T263">
        <v>1821</v>
      </c>
      <c r="U263">
        <v>1821</v>
      </c>
      <c r="V263">
        <v>1821</v>
      </c>
      <c r="W263">
        <v>1821</v>
      </c>
      <c r="X263">
        <v>1821</v>
      </c>
      <c r="Y263">
        <v>1821</v>
      </c>
      <c r="Z263">
        <v>1821</v>
      </c>
      <c r="AA263">
        <v>1821</v>
      </c>
      <c r="AB263">
        <v>1821</v>
      </c>
      <c r="AC263">
        <v>1821</v>
      </c>
      <c r="AD263">
        <v>1821</v>
      </c>
      <c r="AE263">
        <v>1821</v>
      </c>
      <c r="AF263">
        <v>1821</v>
      </c>
      <c r="AG263">
        <v>1821</v>
      </c>
      <c r="AH263">
        <v>1821</v>
      </c>
      <c r="AI263">
        <v>1821</v>
      </c>
      <c r="AJ263">
        <v>1821</v>
      </c>
      <c r="AK263">
        <v>1821</v>
      </c>
      <c r="AL263">
        <v>1821</v>
      </c>
      <c r="AM263">
        <v>1821</v>
      </c>
      <c r="AN263">
        <v>1821</v>
      </c>
      <c r="AO263">
        <v>1821</v>
      </c>
      <c r="AP263">
        <v>1821</v>
      </c>
      <c r="AQ263">
        <v>1821</v>
      </c>
      <c r="AR263">
        <v>1821</v>
      </c>
      <c r="AS263">
        <v>1821</v>
      </c>
      <c r="AT263">
        <v>1821</v>
      </c>
      <c r="AU263">
        <v>1821</v>
      </c>
      <c r="AV263">
        <v>1821</v>
      </c>
      <c r="AW263">
        <v>1821</v>
      </c>
      <c r="AX263">
        <v>1821</v>
      </c>
      <c r="AY263">
        <v>1821</v>
      </c>
      <c r="AZ263">
        <v>1821</v>
      </c>
      <c r="BA263">
        <v>1821</v>
      </c>
      <c r="BB263">
        <v>1821</v>
      </c>
      <c r="BC263">
        <v>1821</v>
      </c>
      <c r="BD263">
        <v>1821</v>
      </c>
      <c r="BE263">
        <v>1821</v>
      </c>
      <c r="BF263">
        <v>1821</v>
      </c>
      <c r="BG263">
        <v>1821</v>
      </c>
      <c r="BH263">
        <v>1821</v>
      </c>
      <c r="BI263">
        <v>1821</v>
      </c>
      <c r="BJ263">
        <v>1821</v>
      </c>
      <c r="BK263">
        <v>1821</v>
      </c>
      <c r="BL263">
        <v>1821</v>
      </c>
      <c r="BM263">
        <v>1821</v>
      </c>
    </row>
    <row r="264" spans="1:65" x14ac:dyDescent="0.2">
      <c r="A264" t="s">
        <v>839</v>
      </c>
      <c r="B264" t="s">
        <v>1310</v>
      </c>
      <c r="C264" t="s">
        <v>971</v>
      </c>
      <c r="D264" t="s">
        <v>972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</row>
    <row r="265" spans="1:65" x14ac:dyDescent="0.2">
      <c r="A265" t="s">
        <v>911</v>
      </c>
      <c r="B265" t="s">
        <v>1311</v>
      </c>
      <c r="C265" t="s">
        <v>971</v>
      </c>
      <c r="D265" t="s">
        <v>972</v>
      </c>
    </row>
    <row r="266" spans="1:65" x14ac:dyDescent="0.2">
      <c r="A266" t="s">
        <v>662</v>
      </c>
      <c r="B266" t="s">
        <v>1312</v>
      </c>
      <c r="C266" t="s">
        <v>971</v>
      </c>
      <c r="D266" t="s">
        <v>972</v>
      </c>
      <c r="G266">
        <v>2880</v>
      </c>
      <c r="H266">
        <v>2880</v>
      </c>
      <c r="I266">
        <v>2880</v>
      </c>
      <c r="J266">
        <v>2880</v>
      </c>
      <c r="K266">
        <v>2880</v>
      </c>
      <c r="L266">
        <v>2880</v>
      </c>
      <c r="M266">
        <v>2880</v>
      </c>
      <c r="N266">
        <v>2880</v>
      </c>
      <c r="O266">
        <v>2880</v>
      </c>
      <c r="P266">
        <v>2880</v>
      </c>
      <c r="Q266">
        <v>2880</v>
      </c>
      <c r="R266">
        <v>2880</v>
      </c>
      <c r="S266">
        <v>2880</v>
      </c>
      <c r="T266">
        <v>2880</v>
      </c>
      <c r="U266">
        <v>2880</v>
      </c>
      <c r="V266">
        <v>2880</v>
      </c>
      <c r="W266">
        <v>2880</v>
      </c>
      <c r="X266">
        <v>2880</v>
      </c>
      <c r="Y266">
        <v>2880</v>
      </c>
      <c r="Z266">
        <v>2880</v>
      </c>
      <c r="AA266">
        <v>2880</v>
      </c>
      <c r="AB266">
        <v>2880</v>
      </c>
      <c r="AC266">
        <v>2880</v>
      </c>
      <c r="AD266">
        <v>2880</v>
      </c>
      <c r="AE266">
        <v>2880</v>
      </c>
      <c r="AF266">
        <v>2880</v>
      </c>
      <c r="AG266">
        <v>2880</v>
      </c>
      <c r="AH266">
        <v>2880</v>
      </c>
      <c r="AI266">
        <v>2880</v>
      </c>
      <c r="AJ266">
        <v>2880</v>
      </c>
      <c r="AK266">
        <v>2880</v>
      </c>
      <c r="AL266">
        <v>2880</v>
      </c>
      <c r="AM266">
        <v>2880</v>
      </c>
      <c r="AN266">
        <v>2880</v>
      </c>
      <c r="AO266">
        <v>2880</v>
      </c>
      <c r="AP266">
        <v>2880</v>
      </c>
      <c r="AQ266">
        <v>2880</v>
      </c>
      <c r="AR266">
        <v>2880</v>
      </c>
      <c r="AS266">
        <v>2880</v>
      </c>
      <c r="AT266">
        <v>2880</v>
      </c>
      <c r="AU266">
        <v>2880</v>
      </c>
      <c r="AV266">
        <v>2880</v>
      </c>
      <c r="AW266">
        <v>2880</v>
      </c>
      <c r="AX266">
        <v>2880</v>
      </c>
      <c r="AY266">
        <v>2880</v>
      </c>
      <c r="AZ266">
        <v>2880</v>
      </c>
      <c r="BA266">
        <v>2880</v>
      </c>
      <c r="BB266">
        <v>2880</v>
      </c>
      <c r="BC266">
        <v>2880</v>
      </c>
      <c r="BD266">
        <v>2880</v>
      </c>
      <c r="BE266">
        <v>2880</v>
      </c>
      <c r="BF266">
        <v>2880</v>
      </c>
      <c r="BG266">
        <v>2880</v>
      </c>
      <c r="BH266">
        <v>2880</v>
      </c>
      <c r="BI266">
        <v>2880</v>
      </c>
      <c r="BJ266">
        <v>2880</v>
      </c>
      <c r="BK266">
        <v>2880</v>
      </c>
      <c r="BL266">
        <v>2880</v>
      </c>
      <c r="BM266">
        <v>2880</v>
      </c>
    </row>
    <row r="267" spans="1:65" x14ac:dyDescent="0.2">
      <c r="A267" t="s">
        <v>1313</v>
      </c>
      <c r="B267" t="s">
        <v>1314</v>
      </c>
      <c r="C267" t="s">
        <v>971</v>
      </c>
      <c r="D267" t="s">
        <v>972</v>
      </c>
    </row>
    <row r="268" spans="1:65" x14ac:dyDescent="0.2">
      <c r="A268" t="s">
        <v>1315</v>
      </c>
      <c r="B268" t="s">
        <v>1316</v>
      </c>
      <c r="C268" t="s">
        <v>971</v>
      </c>
      <c r="D268" t="s">
        <v>972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167</v>
      </c>
      <c r="N268">
        <v>167</v>
      </c>
      <c r="O268">
        <v>167</v>
      </c>
      <c r="P268">
        <v>167</v>
      </c>
      <c r="Q268">
        <v>167</v>
      </c>
      <c r="R268">
        <v>167</v>
      </c>
      <c r="S268">
        <v>167</v>
      </c>
      <c r="T268">
        <v>167</v>
      </c>
      <c r="U268">
        <v>167</v>
      </c>
      <c r="V268">
        <v>167</v>
      </c>
      <c r="W268">
        <v>167</v>
      </c>
      <c r="X268">
        <v>167</v>
      </c>
      <c r="Y268">
        <v>167</v>
      </c>
      <c r="Z268">
        <v>167</v>
      </c>
      <c r="AA268">
        <v>167</v>
      </c>
      <c r="AB268">
        <v>167</v>
      </c>
      <c r="AC268">
        <v>167</v>
      </c>
      <c r="AD268">
        <v>167</v>
      </c>
      <c r="AE268">
        <v>167</v>
      </c>
      <c r="AF268">
        <v>167</v>
      </c>
      <c r="AG268">
        <v>167</v>
      </c>
      <c r="AH268">
        <v>167</v>
      </c>
      <c r="AI268">
        <v>167</v>
      </c>
      <c r="AJ268">
        <v>167</v>
      </c>
      <c r="AK268">
        <v>167</v>
      </c>
      <c r="AL268">
        <v>167</v>
      </c>
      <c r="AM268">
        <v>167</v>
      </c>
      <c r="AN268">
        <v>167</v>
      </c>
      <c r="AO268">
        <v>167</v>
      </c>
      <c r="AP268">
        <v>167</v>
      </c>
      <c r="AQ268">
        <v>167</v>
      </c>
      <c r="AR268">
        <v>167</v>
      </c>
      <c r="AS268">
        <v>167</v>
      </c>
      <c r="AT268">
        <v>167</v>
      </c>
      <c r="AU268">
        <v>167</v>
      </c>
      <c r="AV268">
        <v>167</v>
      </c>
      <c r="AW268">
        <v>167</v>
      </c>
      <c r="AX268">
        <v>167</v>
      </c>
      <c r="AY268">
        <v>167</v>
      </c>
      <c r="AZ268">
        <v>167</v>
      </c>
      <c r="BA268">
        <v>167</v>
      </c>
      <c r="BB268">
        <v>167</v>
      </c>
      <c r="BC268">
        <v>167</v>
      </c>
      <c r="BD268">
        <v>167</v>
      </c>
      <c r="BE268">
        <v>167</v>
      </c>
      <c r="BF268">
        <v>167</v>
      </c>
      <c r="BG268">
        <v>167</v>
      </c>
      <c r="BH268">
        <v>167</v>
      </c>
      <c r="BI268">
        <v>167</v>
      </c>
      <c r="BJ268">
        <v>167</v>
      </c>
      <c r="BK268">
        <v>167</v>
      </c>
      <c r="BL268">
        <v>167</v>
      </c>
      <c r="BM268">
        <v>167</v>
      </c>
    </row>
    <row r="269" spans="1:65" x14ac:dyDescent="0.2">
      <c r="A269" t="s">
        <v>714</v>
      </c>
      <c r="B269" t="s">
        <v>1317</v>
      </c>
      <c r="C269" t="s">
        <v>971</v>
      </c>
      <c r="D269" t="s">
        <v>972</v>
      </c>
      <c r="F269">
        <v>495</v>
      </c>
      <c r="G269">
        <v>495</v>
      </c>
      <c r="H269">
        <v>495</v>
      </c>
      <c r="I269">
        <v>495</v>
      </c>
      <c r="J269">
        <v>495</v>
      </c>
      <c r="K269">
        <v>495</v>
      </c>
      <c r="L269">
        <v>495</v>
      </c>
      <c r="M269">
        <v>495</v>
      </c>
      <c r="N269">
        <v>495</v>
      </c>
      <c r="O269">
        <v>495</v>
      </c>
      <c r="P269">
        <v>495</v>
      </c>
      <c r="Q269">
        <v>495</v>
      </c>
      <c r="R269">
        <v>495</v>
      </c>
      <c r="S269">
        <v>495</v>
      </c>
      <c r="T269">
        <v>495</v>
      </c>
      <c r="U269">
        <v>495</v>
      </c>
      <c r="V269">
        <v>495</v>
      </c>
      <c r="W269">
        <v>495</v>
      </c>
      <c r="X269">
        <v>495</v>
      </c>
      <c r="Y269">
        <v>495</v>
      </c>
      <c r="Z269">
        <v>495</v>
      </c>
      <c r="AA269">
        <v>495</v>
      </c>
      <c r="AB269">
        <v>495</v>
      </c>
      <c r="AC269">
        <v>495</v>
      </c>
      <c r="AD269">
        <v>495</v>
      </c>
      <c r="AE269">
        <v>495</v>
      </c>
      <c r="AF269">
        <v>495</v>
      </c>
      <c r="AG269">
        <v>495</v>
      </c>
      <c r="AH269">
        <v>495</v>
      </c>
      <c r="AI269">
        <v>495</v>
      </c>
      <c r="AJ269">
        <v>495</v>
      </c>
      <c r="AK269">
        <v>495</v>
      </c>
      <c r="AL269">
        <v>495</v>
      </c>
      <c r="AM269">
        <v>495</v>
      </c>
      <c r="AN269">
        <v>495</v>
      </c>
      <c r="AO269">
        <v>495</v>
      </c>
      <c r="AP269">
        <v>495</v>
      </c>
      <c r="AQ269">
        <v>495</v>
      </c>
      <c r="AR269">
        <v>495</v>
      </c>
      <c r="AS269">
        <v>495</v>
      </c>
      <c r="AT269">
        <v>495</v>
      </c>
      <c r="AU269">
        <v>495</v>
      </c>
      <c r="AV269">
        <v>495</v>
      </c>
      <c r="AW269">
        <v>495</v>
      </c>
      <c r="AX269">
        <v>495</v>
      </c>
      <c r="AY269">
        <v>495</v>
      </c>
      <c r="AZ269">
        <v>495</v>
      </c>
      <c r="BA269">
        <v>495</v>
      </c>
      <c r="BB269">
        <v>495</v>
      </c>
      <c r="BC269">
        <v>495</v>
      </c>
      <c r="BD269">
        <v>495</v>
      </c>
      <c r="BE269">
        <v>495</v>
      </c>
      <c r="BF269">
        <v>495</v>
      </c>
      <c r="BG269">
        <v>495</v>
      </c>
      <c r="BH269">
        <v>495</v>
      </c>
      <c r="BI269">
        <v>495</v>
      </c>
      <c r="BJ269">
        <v>495</v>
      </c>
      <c r="BK269">
        <v>495</v>
      </c>
      <c r="BL269">
        <v>495</v>
      </c>
      <c r="BM269">
        <v>495</v>
      </c>
    </row>
    <row r="270" spans="1:65" x14ac:dyDescent="0.2">
      <c r="A270" t="s">
        <v>857</v>
      </c>
      <c r="B270" t="s">
        <v>1318</v>
      </c>
      <c r="C270" t="s">
        <v>971</v>
      </c>
      <c r="D270" t="s">
        <v>972</v>
      </c>
      <c r="F270">
        <v>1020</v>
      </c>
      <c r="G270">
        <v>1020</v>
      </c>
      <c r="H270">
        <v>1020</v>
      </c>
      <c r="I270">
        <v>1020</v>
      </c>
      <c r="J270">
        <v>1020</v>
      </c>
      <c r="K270">
        <v>1020</v>
      </c>
      <c r="L270">
        <v>1020</v>
      </c>
      <c r="M270">
        <v>1020</v>
      </c>
      <c r="N270">
        <v>1020</v>
      </c>
      <c r="O270">
        <v>1020</v>
      </c>
      <c r="P270">
        <v>1020</v>
      </c>
      <c r="Q270">
        <v>1020</v>
      </c>
      <c r="R270">
        <v>1020</v>
      </c>
      <c r="S270">
        <v>1020</v>
      </c>
      <c r="T270">
        <v>1020</v>
      </c>
      <c r="U270">
        <v>1020</v>
      </c>
      <c r="V270">
        <v>1020</v>
      </c>
      <c r="W270">
        <v>1020</v>
      </c>
      <c r="X270">
        <v>1020</v>
      </c>
      <c r="Y270">
        <v>1020</v>
      </c>
      <c r="Z270">
        <v>1020</v>
      </c>
      <c r="AA270">
        <v>1020</v>
      </c>
      <c r="AB270">
        <v>1020</v>
      </c>
      <c r="AC270">
        <v>1020</v>
      </c>
      <c r="AD270">
        <v>1020</v>
      </c>
      <c r="AE270">
        <v>1020</v>
      </c>
      <c r="AF270">
        <v>1020</v>
      </c>
      <c r="AG270">
        <v>1020</v>
      </c>
      <c r="AH270">
        <v>1020</v>
      </c>
      <c r="AI270">
        <v>1020</v>
      </c>
      <c r="AJ270">
        <v>1020</v>
      </c>
      <c r="AK270">
        <v>1020</v>
      </c>
      <c r="AL270">
        <v>1020</v>
      </c>
      <c r="AM270">
        <v>1020</v>
      </c>
      <c r="AN270">
        <v>1020</v>
      </c>
      <c r="AO270">
        <v>1020</v>
      </c>
      <c r="AP270">
        <v>1020</v>
      </c>
      <c r="AQ270">
        <v>1020</v>
      </c>
      <c r="AR270">
        <v>1020</v>
      </c>
      <c r="AS270">
        <v>1020</v>
      </c>
      <c r="AT270">
        <v>1020</v>
      </c>
      <c r="AU270">
        <v>1020</v>
      </c>
      <c r="AV270">
        <v>1020</v>
      </c>
      <c r="AW270">
        <v>1020</v>
      </c>
      <c r="AX270">
        <v>1020</v>
      </c>
      <c r="AY270">
        <v>1020</v>
      </c>
      <c r="AZ270">
        <v>1020</v>
      </c>
      <c r="BA270">
        <v>1020</v>
      </c>
      <c r="BB270">
        <v>1020</v>
      </c>
      <c r="BC270">
        <v>1020</v>
      </c>
      <c r="BD270">
        <v>1020</v>
      </c>
      <c r="BE270">
        <v>1020</v>
      </c>
      <c r="BF270">
        <v>1020</v>
      </c>
      <c r="BG270">
        <v>1020</v>
      </c>
      <c r="BH270">
        <v>1020</v>
      </c>
      <c r="BI270">
        <v>1020</v>
      </c>
      <c r="BJ270">
        <v>1020</v>
      </c>
      <c r="BK270">
        <v>1020</v>
      </c>
      <c r="BL270">
        <v>1020</v>
      </c>
      <c r="BM270">
        <v>1020</v>
      </c>
    </row>
    <row r="271" spans="1:65" x14ac:dyDescent="0.2">
      <c r="A271" t="s">
        <v>861</v>
      </c>
      <c r="B271" t="s">
        <v>1319</v>
      </c>
      <c r="C271" t="s">
        <v>971</v>
      </c>
      <c r="D271" t="s">
        <v>972</v>
      </c>
      <c r="F271">
        <v>657</v>
      </c>
      <c r="G271">
        <v>657</v>
      </c>
      <c r="H271">
        <v>657</v>
      </c>
      <c r="I271">
        <v>657</v>
      </c>
      <c r="J271">
        <v>657</v>
      </c>
      <c r="K271">
        <v>657</v>
      </c>
      <c r="L271">
        <v>657</v>
      </c>
      <c r="M271">
        <v>657</v>
      </c>
      <c r="N271">
        <v>657</v>
      </c>
      <c r="O271">
        <v>657</v>
      </c>
      <c r="P271">
        <v>657</v>
      </c>
      <c r="Q271">
        <v>657</v>
      </c>
      <c r="R271">
        <v>657</v>
      </c>
      <c r="S271">
        <v>657</v>
      </c>
      <c r="T271">
        <v>657</v>
      </c>
      <c r="U271">
        <v>657</v>
      </c>
      <c r="V271">
        <v>657</v>
      </c>
      <c r="W271">
        <v>657</v>
      </c>
      <c r="X271">
        <v>657</v>
      </c>
      <c r="Y271">
        <v>657</v>
      </c>
      <c r="Z271">
        <v>657</v>
      </c>
      <c r="AA271">
        <v>657</v>
      </c>
      <c r="AB271">
        <v>657</v>
      </c>
      <c r="AC271">
        <v>657</v>
      </c>
      <c r="AD271">
        <v>657</v>
      </c>
      <c r="AE271">
        <v>657</v>
      </c>
      <c r="AF271">
        <v>657</v>
      </c>
      <c r="AG271">
        <v>657</v>
      </c>
      <c r="AH271">
        <v>657</v>
      </c>
      <c r="AI271">
        <v>657</v>
      </c>
      <c r="AJ271">
        <v>657</v>
      </c>
      <c r="AK271">
        <v>657</v>
      </c>
      <c r="AL271">
        <v>657</v>
      </c>
      <c r="AM271">
        <v>657</v>
      </c>
      <c r="AN271">
        <v>657</v>
      </c>
      <c r="AO271">
        <v>657</v>
      </c>
      <c r="AP271">
        <v>657</v>
      </c>
      <c r="AQ271">
        <v>657</v>
      </c>
      <c r="AR271">
        <v>657</v>
      </c>
      <c r="AS271">
        <v>692</v>
      </c>
      <c r="AT271">
        <v>657</v>
      </c>
      <c r="AU271">
        <v>657</v>
      </c>
      <c r="AV271">
        <v>657</v>
      </c>
      <c r="AW271">
        <v>657</v>
      </c>
      <c r="AX271">
        <v>657</v>
      </c>
      <c r="AY271">
        <v>657</v>
      </c>
      <c r="AZ271">
        <v>657</v>
      </c>
      <c r="BA271">
        <v>657</v>
      </c>
      <c r="BB271">
        <v>657</v>
      </c>
      <c r="BC271">
        <v>657</v>
      </c>
      <c r="BD271">
        <v>657</v>
      </c>
      <c r="BE271">
        <v>657</v>
      </c>
      <c r="BF271">
        <v>657</v>
      </c>
      <c r="BG271">
        <v>657</v>
      </c>
      <c r="BH271">
        <v>657</v>
      </c>
      <c r="BI271">
        <v>657</v>
      </c>
      <c r="BJ271">
        <v>657</v>
      </c>
      <c r="BK271">
        <v>657</v>
      </c>
      <c r="BL271">
        <v>657</v>
      </c>
      <c r="BM271">
        <v>657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0ED9-592E-C14C-84D2-9615B56F1496}">
  <sheetPr codeName="Sheet14"/>
  <dimension ref="A1:BO267"/>
  <sheetViews>
    <sheetView workbookViewId="0">
      <selection activeCell="N22" sqref="N22"/>
    </sheetView>
  </sheetViews>
  <sheetFormatPr baseColWidth="10" defaultRowHeight="16" x14ac:dyDescent="0.2"/>
  <sheetData>
    <row r="1" spans="1:67" x14ac:dyDescent="0.2">
      <c r="A1" t="s">
        <v>965</v>
      </c>
      <c r="B1" t="s">
        <v>966</v>
      </c>
      <c r="C1" t="s">
        <v>967</v>
      </c>
      <c r="D1" t="s">
        <v>968</v>
      </c>
      <c r="E1" t="s">
        <v>1323</v>
      </c>
      <c r="F1" t="s">
        <v>1324</v>
      </c>
      <c r="G1" t="s">
        <v>1325</v>
      </c>
      <c r="H1" t="s">
        <v>1326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  <c r="Q1" t="s">
        <v>1335</v>
      </c>
      <c r="R1" t="s">
        <v>1336</v>
      </c>
      <c r="S1" t="s">
        <v>1337</v>
      </c>
      <c r="T1" t="s">
        <v>1338</v>
      </c>
      <c r="U1" t="s">
        <v>1339</v>
      </c>
      <c r="V1" t="s">
        <v>1340</v>
      </c>
      <c r="W1" t="s">
        <v>1341</v>
      </c>
      <c r="X1" t="s">
        <v>1342</v>
      </c>
      <c r="Y1" t="s">
        <v>1343</v>
      </c>
      <c r="Z1" t="s">
        <v>1344</v>
      </c>
      <c r="AA1" t="s">
        <v>1345</v>
      </c>
      <c r="AB1" t="s">
        <v>1346</v>
      </c>
      <c r="AC1" t="s">
        <v>1347</v>
      </c>
      <c r="AD1" t="s">
        <v>1348</v>
      </c>
      <c r="AE1" t="s">
        <v>1349</v>
      </c>
      <c r="AF1" t="s">
        <v>1350</v>
      </c>
      <c r="AG1" t="s">
        <v>1351</v>
      </c>
      <c r="AH1" t="s">
        <v>1352</v>
      </c>
      <c r="AI1" t="s">
        <v>1353</v>
      </c>
      <c r="AJ1" t="s">
        <v>1354</v>
      </c>
      <c r="AK1" t="s">
        <v>1355</v>
      </c>
      <c r="AL1" t="s">
        <v>1356</v>
      </c>
      <c r="AM1" t="s">
        <v>1357</v>
      </c>
      <c r="AN1" t="s">
        <v>1358</v>
      </c>
      <c r="AO1" t="s">
        <v>1359</v>
      </c>
      <c r="AP1" t="s">
        <v>1360</v>
      </c>
      <c r="AQ1" t="s">
        <v>1361</v>
      </c>
      <c r="AR1" t="s">
        <v>1362</v>
      </c>
      <c r="AS1" t="s">
        <v>1363</v>
      </c>
      <c r="AT1" t="s">
        <v>1364</v>
      </c>
      <c r="AU1" t="s">
        <v>1365</v>
      </c>
      <c r="AV1" t="s">
        <v>1366</v>
      </c>
      <c r="AW1" t="s">
        <v>1367</v>
      </c>
      <c r="AX1" t="s">
        <v>1368</v>
      </c>
      <c r="AY1" t="s">
        <v>1369</v>
      </c>
      <c r="AZ1" t="s">
        <v>1370</v>
      </c>
      <c r="BA1" t="s">
        <v>1371</v>
      </c>
      <c r="BB1" t="s">
        <v>1372</v>
      </c>
      <c r="BC1" t="s">
        <v>1373</v>
      </c>
      <c r="BD1" t="s">
        <v>1374</v>
      </c>
      <c r="BE1" t="s">
        <v>1375</v>
      </c>
      <c r="BF1" t="s">
        <v>1376</v>
      </c>
      <c r="BG1" t="s">
        <v>1377</v>
      </c>
      <c r="BH1" t="s">
        <v>1378</v>
      </c>
      <c r="BI1" t="s">
        <v>1379</v>
      </c>
      <c r="BJ1" t="s">
        <v>1380</v>
      </c>
      <c r="BK1" t="s">
        <v>1381</v>
      </c>
      <c r="BL1" t="s">
        <v>1382</v>
      </c>
      <c r="BM1" t="s">
        <v>1383</v>
      </c>
      <c r="BN1" t="s">
        <v>1384</v>
      </c>
      <c r="BO1" t="s">
        <v>1385</v>
      </c>
    </row>
    <row r="2" spans="1:67" x14ac:dyDescent="0.2">
      <c r="A2" t="s">
        <v>969</v>
      </c>
      <c r="B2" t="s">
        <v>970</v>
      </c>
      <c r="C2" t="s">
        <v>1386</v>
      </c>
      <c r="D2" t="s">
        <v>1387</v>
      </c>
    </row>
    <row r="3" spans="1:67" x14ac:dyDescent="0.2">
      <c r="A3" t="s">
        <v>973</v>
      </c>
      <c r="B3" t="s">
        <v>974</v>
      </c>
      <c r="C3" t="s">
        <v>1386</v>
      </c>
      <c r="D3" t="s">
        <v>1387</v>
      </c>
    </row>
    <row r="4" spans="1:67" x14ac:dyDescent="0.2">
      <c r="A4" t="s">
        <v>35</v>
      </c>
      <c r="B4" t="s">
        <v>975</v>
      </c>
      <c r="C4" t="s">
        <v>1386</v>
      </c>
      <c r="D4" t="s">
        <v>1387</v>
      </c>
    </row>
    <row r="5" spans="1:67" x14ac:dyDescent="0.2">
      <c r="A5" t="s">
        <v>976</v>
      </c>
      <c r="B5" t="s">
        <v>977</v>
      </c>
      <c r="C5" t="s">
        <v>1386</v>
      </c>
      <c r="D5" t="s">
        <v>1387</v>
      </c>
    </row>
    <row r="6" spans="1:67" x14ac:dyDescent="0.2">
      <c r="A6" t="s">
        <v>55</v>
      </c>
      <c r="B6" t="s">
        <v>978</v>
      </c>
      <c r="C6" t="s">
        <v>1386</v>
      </c>
      <c r="D6" t="s">
        <v>1387</v>
      </c>
      <c r="AS6">
        <v>52</v>
      </c>
      <c r="BA6">
        <v>42.7</v>
      </c>
      <c r="BK6">
        <v>51.3</v>
      </c>
    </row>
    <row r="7" spans="1:67" x14ac:dyDescent="0.2">
      <c r="A7" t="s">
        <v>40</v>
      </c>
      <c r="B7" t="s">
        <v>979</v>
      </c>
      <c r="C7" t="s">
        <v>1386</v>
      </c>
      <c r="D7" t="s">
        <v>1387</v>
      </c>
      <c r="AO7">
        <v>27</v>
      </c>
      <c r="AU7">
        <v>31.7</v>
      </c>
      <c r="AX7">
        <v>30.6</v>
      </c>
      <c r="BA7">
        <v>30</v>
      </c>
      <c r="BE7">
        <v>29</v>
      </c>
      <c r="BG7">
        <v>34.6</v>
      </c>
      <c r="BH7">
        <v>32.799999999999997</v>
      </c>
      <c r="BI7">
        <v>33.700000000000003</v>
      </c>
      <c r="BJ7">
        <v>33.1</v>
      </c>
      <c r="BK7">
        <v>30.1</v>
      </c>
      <c r="BL7">
        <v>30.1</v>
      </c>
      <c r="BM7">
        <v>29.4</v>
      </c>
    </row>
    <row r="8" spans="1:67" x14ac:dyDescent="0.2">
      <c r="A8" t="s">
        <v>50</v>
      </c>
      <c r="B8" t="s">
        <v>980</v>
      </c>
      <c r="C8" t="s">
        <v>1386</v>
      </c>
      <c r="D8" t="s">
        <v>1387</v>
      </c>
    </row>
    <row r="9" spans="1:67" x14ac:dyDescent="0.2">
      <c r="A9" t="s">
        <v>981</v>
      </c>
      <c r="B9" t="s">
        <v>982</v>
      </c>
      <c r="C9" t="s">
        <v>1386</v>
      </c>
      <c r="D9" t="s">
        <v>1387</v>
      </c>
    </row>
    <row r="10" spans="1:67" x14ac:dyDescent="0.2">
      <c r="A10" t="s">
        <v>817</v>
      </c>
      <c r="B10" t="s">
        <v>983</v>
      </c>
      <c r="C10" t="s">
        <v>1386</v>
      </c>
      <c r="D10" t="s">
        <v>1387</v>
      </c>
      <c r="BF10">
        <v>32.5</v>
      </c>
      <c r="BK10">
        <v>26</v>
      </c>
    </row>
    <row r="11" spans="1:67" x14ac:dyDescent="0.2">
      <c r="A11" t="s">
        <v>65</v>
      </c>
      <c r="B11" t="s">
        <v>984</v>
      </c>
      <c r="C11" t="s">
        <v>1386</v>
      </c>
      <c r="D11" t="s">
        <v>1387</v>
      </c>
      <c r="Y11">
        <v>40.799999999999997</v>
      </c>
      <c r="AE11">
        <v>42.8</v>
      </c>
      <c r="AF11">
        <v>45.3</v>
      </c>
      <c r="AJ11">
        <v>46.8</v>
      </c>
      <c r="AK11">
        <v>45.5</v>
      </c>
      <c r="AL11">
        <v>44.9</v>
      </c>
      <c r="AM11">
        <v>45.9</v>
      </c>
      <c r="AN11">
        <v>48.9</v>
      </c>
      <c r="AO11">
        <v>49.5</v>
      </c>
      <c r="AP11">
        <v>49.1</v>
      </c>
      <c r="AQ11">
        <v>50.7</v>
      </c>
      <c r="AR11">
        <v>49.8</v>
      </c>
      <c r="AS11">
        <v>51.1</v>
      </c>
      <c r="AT11">
        <v>53.3</v>
      </c>
      <c r="AU11">
        <v>53.8</v>
      </c>
      <c r="AV11">
        <v>50.9</v>
      </c>
      <c r="AW11">
        <v>48.4</v>
      </c>
      <c r="AX11">
        <v>47.7</v>
      </c>
      <c r="AY11">
        <v>46.3</v>
      </c>
      <c r="AZ11">
        <v>46.2</v>
      </c>
      <c r="BA11">
        <v>44.9</v>
      </c>
      <c r="BB11">
        <v>43.7</v>
      </c>
      <c r="BC11">
        <v>43.6</v>
      </c>
      <c r="BD11">
        <v>42.6</v>
      </c>
      <c r="BE11">
        <v>41.3</v>
      </c>
      <c r="BF11">
        <v>40.9</v>
      </c>
      <c r="BG11">
        <v>41.6</v>
      </c>
      <c r="BI11">
        <v>42</v>
      </c>
      <c r="BJ11">
        <v>41.1</v>
      </c>
      <c r="BK11">
        <v>41.3</v>
      </c>
      <c r="BL11">
        <v>42.9</v>
      </c>
      <c r="BM11">
        <v>42.3</v>
      </c>
      <c r="BN11">
        <v>42</v>
      </c>
    </row>
    <row r="12" spans="1:67" x14ac:dyDescent="0.2">
      <c r="A12" t="s">
        <v>70</v>
      </c>
      <c r="B12" t="s">
        <v>985</v>
      </c>
      <c r="C12" t="s">
        <v>1386</v>
      </c>
      <c r="D12" t="s">
        <v>1387</v>
      </c>
      <c r="AR12">
        <v>36.200000000000003</v>
      </c>
      <c r="AT12">
        <v>35.4</v>
      </c>
      <c r="AU12">
        <v>34.799999999999997</v>
      </c>
      <c r="AV12">
        <v>33</v>
      </c>
      <c r="AW12">
        <v>37.5</v>
      </c>
      <c r="AX12">
        <v>36</v>
      </c>
      <c r="AY12">
        <v>29.7</v>
      </c>
      <c r="AZ12">
        <v>31.2</v>
      </c>
      <c r="BA12">
        <v>29.2</v>
      </c>
      <c r="BB12">
        <v>28</v>
      </c>
      <c r="BC12">
        <v>30</v>
      </c>
      <c r="BD12">
        <v>29.4</v>
      </c>
      <c r="BE12">
        <v>29.6</v>
      </c>
      <c r="BF12">
        <v>30.6</v>
      </c>
      <c r="BG12">
        <v>31.5</v>
      </c>
      <c r="BH12">
        <v>32.4</v>
      </c>
      <c r="BI12">
        <v>32.5</v>
      </c>
      <c r="BJ12">
        <v>33.6</v>
      </c>
      <c r="BK12">
        <v>34.4</v>
      </c>
      <c r="BL12">
        <v>30</v>
      </c>
      <c r="BM12">
        <v>25.1</v>
      </c>
      <c r="BN12">
        <v>27.9</v>
      </c>
    </row>
    <row r="13" spans="1:67" x14ac:dyDescent="0.2">
      <c r="A13" t="s">
        <v>871</v>
      </c>
      <c r="B13" t="s">
        <v>986</v>
      </c>
      <c r="C13" t="s">
        <v>1386</v>
      </c>
      <c r="D13" t="s">
        <v>1387</v>
      </c>
    </row>
    <row r="14" spans="1:67" x14ac:dyDescent="0.2">
      <c r="A14" t="s">
        <v>60</v>
      </c>
      <c r="B14" t="s">
        <v>987</v>
      </c>
      <c r="C14" t="s">
        <v>1386</v>
      </c>
      <c r="D14" t="s">
        <v>1387</v>
      </c>
    </row>
    <row r="15" spans="1:67" x14ac:dyDescent="0.2">
      <c r="A15" t="s">
        <v>75</v>
      </c>
      <c r="B15" t="s">
        <v>988</v>
      </c>
      <c r="C15" t="s">
        <v>1386</v>
      </c>
      <c r="D15" t="s">
        <v>1387</v>
      </c>
      <c r="Z15">
        <v>31.3</v>
      </c>
      <c r="AD15">
        <v>32.5</v>
      </c>
      <c r="AH15">
        <v>33.200000000000003</v>
      </c>
      <c r="AN15">
        <v>32.6</v>
      </c>
      <c r="AT15">
        <v>33.5</v>
      </c>
      <c r="AV15">
        <v>33.5</v>
      </c>
      <c r="AW15">
        <v>33.1</v>
      </c>
      <c r="BA15">
        <v>35.4</v>
      </c>
      <c r="BC15">
        <v>34.700000000000003</v>
      </c>
      <c r="BG15">
        <v>34.4</v>
      </c>
      <c r="BI15">
        <v>33.700000000000003</v>
      </c>
      <c r="BK15">
        <v>34.299999999999997</v>
      </c>
    </row>
    <row r="16" spans="1:67" x14ac:dyDescent="0.2">
      <c r="A16" t="s">
        <v>81</v>
      </c>
      <c r="B16" t="s">
        <v>989</v>
      </c>
      <c r="C16" t="s">
        <v>1386</v>
      </c>
      <c r="D16" t="s">
        <v>1387</v>
      </c>
      <c r="AM16">
        <v>30.8</v>
      </c>
      <c r="AN16">
        <v>29.9</v>
      </c>
      <c r="AO16">
        <v>29.3</v>
      </c>
      <c r="AP16">
        <v>29.1</v>
      </c>
      <c r="AQ16">
        <v>31.3</v>
      </c>
      <c r="AR16">
        <v>29.7</v>
      </c>
      <c r="AS16">
        <v>29</v>
      </c>
      <c r="AV16">
        <v>29.5</v>
      </c>
      <c r="AW16">
        <v>29.8</v>
      </c>
      <c r="AX16">
        <v>28.7</v>
      </c>
      <c r="AY16">
        <v>29.6</v>
      </c>
      <c r="AZ16">
        <v>30.6</v>
      </c>
      <c r="BA16">
        <v>30.4</v>
      </c>
      <c r="BB16">
        <v>31.5</v>
      </c>
      <c r="BC16">
        <v>30.3</v>
      </c>
      <c r="BD16">
        <v>30.8</v>
      </c>
      <c r="BE16">
        <v>30.5</v>
      </c>
      <c r="BF16">
        <v>30.8</v>
      </c>
      <c r="BG16">
        <v>30.5</v>
      </c>
      <c r="BH16">
        <v>30.5</v>
      </c>
      <c r="BI16">
        <v>30.8</v>
      </c>
      <c r="BJ16">
        <v>29.7</v>
      </c>
      <c r="BK16">
        <v>30.8</v>
      </c>
      <c r="BL16">
        <v>30.2</v>
      </c>
      <c r="BM16">
        <v>29.8</v>
      </c>
    </row>
    <row r="17" spans="1:67" x14ac:dyDescent="0.2">
      <c r="A17" t="s">
        <v>85</v>
      </c>
      <c r="B17" t="s">
        <v>990</v>
      </c>
      <c r="C17" t="s">
        <v>1386</v>
      </c>
      <c r="D17" t="s">
        <v>1387</v>
      </c>
      <c r="AN17">
        <v>34.700000000000003</v>
      </c>
      <c r="AT17">
        <v>36.5</v>
      </c>
      <c r="AU17">
        <v>25.3</v>
      </c>
      <c r="AV17">
        <v>26.8</v>
      </c>
      <c r="AW17">
        <v>26.6</v>
      </c>
      <c r="AX17">
        <v>26.6</v>
      </c>
    </row>
    <row r="18" spans="1:67" x14ac:dyDescent="0.2">
      <c r="A18" t="s">
        <v>164</v>
      </c>
      <c r="B18" t="s">
        <v>991</v>
      </c>
      <c r="C18" t="s">
        <v>1386</v>
      </c>
      <c r="D18" t="s">
        <v>1387</v>
      </c>
      <c r="AK18">
        <v>33.299999999999997</v>
      </c>
      <c r="AQ18">
        <v>42.3</v>
      </c>
      <c r="AY18">
        <v>33.4</v>
      </c>
      <c r="BF18">
        <v>38.6</v>
      </c>
    </row>
    <row r="19" spans="1:67" x14ac:dyDescent="0.2">
      <c r="A19" t="s">
        <v>112</v>
      </c>
      <c r="B19" t="s">
        <v>992</v>
      </c>
      <c r="C19" t="s">
        <v>1386</v>
      </c>
      <c r="D19" t="s">
        <v>1387</v>
      </c>
      <c r="AD19">
        <v>25.2</v>
      </c>
      <c r="AG19">
        <v>25.7</v>
      </c>
      <c r="AK19">
        <v>25</v>
      </c>
      <c r="AN19">
        <v>28.4</v>
      </c>
      <c r="AP19">
        <v>26.8</v>
      </c>
      <c r="AS19">
        <v>33.1</v>
      </c>
      <c r="AV19">
        <v>28.1</v>
      </c>
      <c r="AW19">
        <v>30.5</v>
      </c>
      <c r="AX19">
        <v>29.3</v>
      </c>
      <c r="AY19">
        <v>28.1</v>
      </c>
      <c r="AZ19">
        <v>29.2</v>
      </c>
      <c r="BA19">
        <v>28.4</v>
      </c>
      <c r="BB19">
        <v>28.6</v>
      </c>
      <c r="BC19">
        <v>28.4</v>
      </c>
      <c r="BD19">
        <v>28.1</v>
      </c>
      <c r="BE19">
        <v>27.5</v>
      </c>
      <c r="BF19">
        <v>27.7</v>
      </c>
      <c r="BG19">
        <v>28.1</v>
      </c>
      <c r="BH19">
        <v>27.7</v>
      </c>
      <c r="BI19">
        <v>27.6</v>
      </c>
      <c r="BJ19">
        <v>27.4</v>
      </c>
      <c r="BK19">
        <v>27.2</v>
      </c>
      <c r="BL19">
        <v>27.2</v>
      </c>
      <c r="BM19">
        <v>26</v>
      </c>
    </row>
    <row r="20" spans="1:67" x14ac:dyDescent="0.2">
      <c r="A20" t="s">
        <v>122</v>
      </c>
      <c r="B20" t="s">
        <v>993</v>
      </c>
      <c r="C20" t="s">
        <v>1386</v>
      </c>
      <c r="D20" t="s">
        <v>1387</v>
      </c>
      <c r="AV20">
        <v>38.6</v>
      </c>
      <c r="BD20">
        <v>43.4</v>
      </c>
      <c r="BH20">
        <v>47.8</v>
      </c>
      <c r="BK20">
        <v>37.9</v>
      </c>
    </row>
    <row r="21" spans="1:67" x14ac:dyDescent="0.2">
      <c r="A21" t="s">
        <v>161</v>
      </c>
      <c r="B21" t="s">
        <v>994</v>
      </c>
      <c r="C21" t="s">
        <v>1386</v>
      </c>
      <c r="D21" t="s">
        <v>1387</v>
      </c>
      <c r="AM21">
        <v>48.1</v>
      </c>
      <c r="AQ21">
        <v>49.9</v>
      </c>
      <c r="AV21">
        <v>43.3</v>
      </c>
      <c r="BB21">
        <v>39.799999999999997</v>
      </c>
      <c r="BG21">
        <v>35.299999999999997</v>
      </c>
      <c r="BK21">
        <v>43</v>
      </c>
    </row>
    <row r="22" spans="1:67" x14ac:dyDescent="0.2">
      <c r="A22" t="s">
        <v>98</v>
      </c>
      <c r="B22" t="s">
        <v>995</v>
      </c>
      <c r="C22" t="s">
        <v>1386</v>
      </c>
      <c r="D22" t="s">
        <v>1387</v>
      </c>
      <c r="AB22">
        <v>25.9</v>
      </c>
      <c r="AD22">
        <v>26.9</v>
      </c>
      <c r="AG22">
        <v>28.8</v>
      </c>
      <c r="AJ22">
        <v>27.6</v>
      </c>
      <c r="AN22">
        <v>32.9</v>
      </c>
      <c r="AS22">
        <v>33.4</v>
      </c>
      <c r="AX22">
        <v>33.200000000000003</v>
      </c>
      <c r="BC22">
        <v>32.1</v>
      </c>
      <c r="BI22">
        <v>32.4</v>
      </c>
      <c r="BO22">
        <v>31.8</v>
      </c>
    </row>
    <row r="23" spans="1:67" x14ac:dyDescent="0.2">
      <c r="A23" t="s">
        <v>156</v>
      </c>
      <c r="B23" t="s">
        <v>996</v>
      </c>
      <c r="C23" t="s">
        <v>1386</v>
      </c>
      <c r="D23" t="s">
        <v>1387</v>
      </c>
      <c r="AY23">
        <v>35.700000000000003</v>
      </c>
      <c r="AZ23">
        <v>36.1</v>
      </c>
      <c r="BA23">
        <v>33.6</v>
      </c>
      <c r="BB23">
        <v>33.799999999999997</v>
      </c>
      <c r="BC23">
        <v>35.700000000000003</v>
      </c>
      <c r="BD23">
        <v>34.299999999999997</v>
      </c>
      <c r="BE23">
        <v>36</v>
      </c>
      <c r="BF23">
        <v>36.6</v>
      </c>
      <c r="BG23">
        <v>37.4</v>
      </c>
      <c r="BH23">
        <v>38.6</v>
      </c>
      <c r="BI23">
        <v>40.6</v>
      </c>
      <c r="BJ23">
        <v>40.4</v>
      </c>
      <c r="BK23">
        <v>41.3</v>
      </c>
      <c r="BL23">
        <v>40.299999999999997</v>
      </c>
      <c r="BM23">
        <v>40.5</v>
      </c>
    </row>
    <row r="24" spans="1:67" x14ac:dyDescent="0.2">
      <c r="A24" t="s">
        <v>93</v>
      </c>
      <c r="B24" t="s">
        <v>997</v>
      </c>
      <c r="C24" t="s">
        <v>1386</v>
      </c>
      <c r="D24" t="s">
        <v>1387</v>
      </c>
    </row>
    <row r="25" spans="1:67" x14ac:dyDescent="0.2">
      <c r="A25" t="s">
        <v>998</v>
      </c>
      <c r="B25" t="s">
        <v>999</v>
      </c>
      <c r="C25" t="s">
        <v>1386</v>
      </c>
      <c r="D25" t="s">
        <v>1387</v>
      </c>
    </row>
    <row r="26" spans="1:67" x14ac:dyDescent="0.2">
      <c r="A26" t="s">
        <v>136</v>
      </c>
      <c r="B26" t="s">
        <v>1000</v>
      </c>
      <c r="C26" t="s">
        <v>1386</v>
      </c>
      <c r="D26" t="s">
        <v>1387</v>
      </c>
      <c r="AT26">
        <v>30</v>
      </c>
      <c r="AW26">
        <v>34</v>
      </c>
      <c r="AZ26">
        <v>33.1</v>
      </c>
      <c r="BD26">
        <v>33</v>
      </c>
    </row>
    <row r="27" spans="1:67" x14ac:dyDescent="0.2">
      <c r="A27" t="s">
        <v>107</v>
      </c>
      <c r="B27" t="s">
        <v>1001</v>
      </c>
      <c r="C27" t="s">
        <v>1386</v>
      </c>
      <c r="D27" t="s">
        <v>1387</v>
      </c>
      <c r="AQ27">
        <v>32</v>
      </c>
      <c r="AR27">
        <v>31.7</v>
      </c>
      <c r="AS27">
        <v>31.2</v>
      </c>
      <c r="AT27">
        <v>30.6</v>
      </c>
      <c r="AU27">
        <v>30.3</v>
      </c>
      <c r="AV27">
        <v>28.8</v>
      </c>
      <c r="AW27">
        <v>26.5</v>
      </c>
      <c r="AX27">
        <v>27.6</v>
      </c>
      <c r="AY27">
        <v>28.3</v>
      </c>
      <c r="AZ27">
        <v>29.6</v>
      </c>
      <c r="BA27">
        <v>27.8</v>
      </c>
      <c r="BB27">
        <v>27.7</v>
      </c>
      <c r="BC27">
        <v>28.6</v>
      </c>
      <c r="BD27">
        <v>27.2</v>
      </c>
      <c r="BE27">
        <v>26.5</v>
      </c>
      <c r="BF27">
        <v>26.6</v>
      </c>
      <c r="BG27">
        <v>27.2</v>
      </c>
      <c r="BH27">
        <v>25.6</v>
      </c>
      <c r="BI27">
        <v>25.3</v>
      </c>
      <c r="BJ27">
        <v>25.4</v>
      </c>
      <c r="BK27">
        <v>25.2</v>
      </c>
      <c r="BL27">
        <v>25.3</v>
      </c>
      <c r="BM27">
        <v>24.4</v>
      </c>
    </row>
    <row r="28" spans="1:67" x14ac:dyDescent="0.2">
      <c r="A28" t="s">
        <v>117</v>
      </c>
      <c r="B28" t="s">
        <v>1002</v>
      </c>
      <c r="C28" t="s">
        <v>1386</v>
      </c>
      <c r="D28" t="s">
        <v>1387</v>
      </c>
      <c r="AL28">
        <v>60.3</v>
      </c>
      <c r="AM28">
        <v>60.9</v>
      </c>
      <c r="AO28">
        <v>56.6</v>
      </c>
      <c r="AP28">
        <v>60.4</v>
      </c>
      <c r="AQ28">
        <v>54.9</v>
      </c>
      <c r="AR28">
        <v>53.3</v>
      </c>
    </row>
    <row r="29" spans="1:67" x14ac:dyDescent="0.2">
      <c r="A29" t="s">
        <v>873</v>
      </c>
      <c r="B29" t="s">
        <v>1003</v>
      </c>
      <c r="C29" t="s">
        <v>1386</v>
      </c>
      <c r="D29" t="s">
        <v>1387</v>
      </c>
    </row>
    <row r="30" spans="1:67" x14ac:dyDescent="0.2">
      <c r="A30" t="s">
        <v>131</v>
      </c>
      <c r="B30" t="s">
        <v>1004</v>
      </c>
      <c r="C30" t="s">
        <v>1386</v>
      </c>
      <c r="D30" t="s">
        <v>1387</v>
      </c>
      <c r="AP30">
        <v>58.2</v>
      </c>
      <c r="AR30">
        <v>58.1</v>
      </c>
      <c r="AS30">
        <v>61.6</v>
      </c>
      <c r="AT30">
        <v>57.4</v>
      </c>
      <c r="AU30">
        <v>59.3</v>
      </c>
      <c r="AW30">
        <v>55</v>
      </c>
      <c r="AX30">
        <v>58.5</v>
      </c>
      <c r="AY30">
        <v>56.7</v>
      </c>
      <c r="AZ30">
        <v>54.5</v>
      </c>
      <c r="BA30">
        <v>50.8</v>
      </c>
      <c r="BB30">
        <v>49.2</v>
      </c>
      <c r="BD30">
        <v>46.1</v>
      </c>
      <c r="BE30">
        <v>46.6</v>
      </c>
      <c r="BF30">
        <v>47.6</v>
      </c>
      <c r="BG30">
        <v>47.8</v>
      </c>
      <c r="BH30">
        <v>46.7</v>
      </c>
      <c r="BI30">
        <v>45.2</v>
      </c>
      <c r="BJ30">
        <v>44.6</v>
      </c>
      <c r="BK30">
        <v>42.6</v>
      </c>
      <c r="BL30">
        <v>41.6</v>
      </c>
      <c r="BM30">
        <v>43.6</v>
      </c>
      <c r="BN30">
        <v>40.9</v>
      </c>
    </row>
    <row r="31" spans="1:67" x14ac:dyDescent="0.2">
      <c r="A31" t="s">
        <v>146</v>
      </c>
      <c r="B31" t="s">
        <v>1005</v>
      </c>
      <c r="C31" t="s">
        <v>1386</v>
      </c>
      <c r="D31" t="s">
        <v>1387</v>
      </c>
      <c r="Z31">
        <v>57.9</v>
      </c>
      <c r="AA31">
        <v>58.4</v>
      </c>
      <c r="AB31">
        <v>59</v>
      </c>
      <c r="AC31">
        <v>58.4</v>
      </c>
      <c r="AD31">
        <v>55.6</v>
      </c>
      <c r="AE31">
        <v>58.5</v>
      </c>
      <c r="AF31">
        <v>59.7</v>
      </c>
      <c r="AG31">
        <v>61.4</v>
      </c>
      <c r="AH31">
        <v>63.3</v>
      </c>
      <c r="AI31">
        <v>60.5</v>
      </c>
      <c r="AK31">
        <v>53.2</v>
      </c>
      <c r="AL31">
        <v>60.1</v>
      </c>
      <c r="AN31">
        <v>59.6</v>
      </c>
      <c r="AO31">
        <v>59.9</v>
      </c>
      <c r="AP31">
        <v>59.8</v>
      </c>
      <c r="AQ31">
        <v>59.6</v>
      </c>
      <c r="AR31">
        <v>59</v>
      </c>
      <c r="AT31">
        <v>58.4</v>
      </c>
      <c r="AU31">
        <v>58.1</v>
      </c>
      <c r="AV31">
        <v>57.6</v>
      </c>
      <c r="AW31">
        <v>56.5</v>
      </c>
      <c r="AX31">
        <v>56.3</v>
      </c>
      <c r="AY31">
        <v>55.6</v>
      </c>
      <c r="AZ31">
        <v>54.9</v>
      </c>
      <c r="BA31">
        <v>54</v>
      </c>
      <c r="BB31">
        <v>53.7</v>
      </c>
      <c r="BD31">
        <v>52.9</v>
      </c>
      <c r="BE31">
        <v>53.4</v>
      </c>
      <c r="BF31">
        <v>52.7</v>
      </c>
      <c r="BG31">
        <v>52</v>
      </c>
      <c r="BH31">
        <v>51.9</v>
      </c>
      <c r="BI31">
        <v>53.3</v>
      </c>
      <c r="BJ31">
        <v>53.3</v>
      </c>
      <c r="BK31">
        <v>53.9</v>
      </c>
      <c r="BL31">
        <v>53.5</v>
      </c>
      <c r="BM31">
        <v>48.9</v>
      </c>
      <c r="BN31">
        <v>52.9</v>
      </c>
    </row>
    <row r="32" spans="1:67" x14ac:dyDescent="0.2">
      <c r="A32" t="s">
        <v>103</v>
      </c>
      <c r="B32" t="s">
        <v>1006</v>
      </c>
      <c r="C32" t="s">
        <v>1386</v>
      </c>
      <c r="D32" t="s">
        <v>1387</v>
      </c>
    </row>
    <row r="33" spans="1:67" x14ac:dyDescent="0.2">
      <c r="A33" t="s">
        <v>875</v>
      </c>
      <c r="B33" t="s">
        <v>1007</v>
      </c>
      <c r="C33" t="s">
        <v>1386</v>
      </c>
      <c r="D33" t="s">
        <v>1387</v>
      </c>
    </row>
    <row r="34" spans="1:67" x14ac:dyDescent="0.2">
      <c r="A34" t="s">
        <v>127</v>
      </c>
      <c r="B34" t="s">
        <v>1008</v>
      </c>
      <c r="C34" t="s">
        <v>1386</v>
      </c>
      <c r="D34" t="s">
        <v>1387</v>
      </c>
      <c r="AV34">
        <v>40.9</v>
      </c>
      <c r="AZ34">
        <v>38.1</v>
      </c>
      <c r="BE34">
        <v>38.799999999999997</v>
      </c>
      <c r="BJ34">
        <v>37.4</v>
      </c>
      <c r="BO34">
        <v>28.5</v>
      </c>
    </row>
    <row r="35" spans="1:67" x14ac:dyDescent="0.2">
      <c r="A35" t="s">
        <v>142</v>
      </c>
      <c r="B35" t="s">
        <v>1009</v>
      </c>
      <c r="C35" t="s">
        <v>1386</v>
      </c>
      <c r="D35" t="s">
        <v>1387</v>
      </c>
      <c r="AD35">
        <v>54.2</v>
      </c>
      <c r="AL35">
        <v>60.8</v>
      </c>
      <c r="AU35">
        <v>64.7</v>
      </c>
      <c r="BB35">
        <v>60.5</v>
      </c>
      <c r="BH35">
        <v>53.3</v>
      </c>
    </row>
    <row r="36" spans="1:67" x14ac:dyDescent="0.2">
      <c r="A36" t="s">
        <v>191</v>
      </c>
      <c r="B36" t="s">
        <v>1010</v>
      </c>
      <c r="C36" t="s">
        <v>1386</v>
      </c>
      <c r="D36" t="s">
        <v>1387</v>
      </c>
      <c r="AK36">
        <v>61.3</v>
      </c>
      <c r="BA36">
        <v>56.2</v>
      </c>
      <c r="BN36">
        <v>43</v>
      </c>
    </row>
    <row r="37" spans="1:67" x14ac:dyDescent="0.2">
      <c r="A37" t="s">
        <v>186</v>
      </c>
      <c r="B37" t="s">
        <v>1011</v>
      </c>
      <c r="C37" t="s">
        <v>1386</v>
      </c>
      <c r="D37" t="s">
        <v>1387</v>
      </c>
      <c r="P37">
        <v>37.299999999999997</v>
      </c>
      <c r="R37">
        <v>34.9</v>
      </c>
      <c r="T37">
        <v>34.1</v>
      </c>
      <c r="V37">
        <v>33.700000000000003</v>
      </c>
      <c r="X37">
        <v>33.5</v>
      </c>
      <c r="Z37">
        <v>33</v>
      </c>
      <c r="AA37">
        <v>32.9</v>
      </c>
      <c r="AC37">
        <v>33.5</v>
      </c>
      <c r="AD37">
        <v>33.200000000000003</v>
      </c>
      <c r="AE37">
        <v>31.7</v>
      </c>
      <c r="AF37">
        <v>31.7</v>
      </c>
      <c r="AG37">
        <v>31.2</v>
      </c>
      <c r="AH37">
        <v>31</v>
      </c>
      <c r="AI37">
        <v>31.4</v>
      </c>
      <c r="AJ37">
        <v>32</v>
      </c>
      <c r="AK37">
        <v>31.6</v>
      </c>
      <c r="AL37">
        <v>31.7</v>
      </c>
      <c r="AM37">
        <v>31.3</v>
      </c>
      <c r="AN37">
        <v>31.5</v>
      </c>
      <c r="AO37">
        <v>32.799999999999997</v>
      </c>
      <c r="AP37">
        <v>33.1</v>
      </c>
      <c r="AQ37">
        <v>33.200000000000003</v>
      </c>
      <c r="AR37">
        <v>33.1</v>
      </c>
      <c r="AS37">
        <v>33.4</v>
      </c>
      <c r="AT37">
        <v>33.6</v>
      </c>
      <c r="AU37">
        <v>33.6</v>
      </c>
      <c r="AV37">
        <v>33.799999999999997</v>
      </c>
      <c r="AW37">
        <v>33.799999999999997</v>
      </c>
      <c r="AX37">
        <v>33.6</v>
      </c>
      <c r="AY37">
        <v>34.1</v>
      </c>
      <c r="AZ37">
        <v>33.799999999999997</v>
      </c>
      <c r="BA37">
        <v>33.9</v>
      </c>
      <c r="BB37">
        <v>34</v>
      </c>
      <c r="BC37">
        <v>33.6</v>
      </c>
      <c r="BD37">
        <v>32.700000000000003</v>
      </c>
      <c r="BE37">
        <v>33.5</v>
      </c>
      <c r="BF37">
        <v>33.799999999999997</v>
      </c>
      <c r="BG37">
        <v>33.200000000000003</v>
      </c>
      <c r="BH37">
        <v>33.700000000000003</v>
      </c>
      <c r="BI37">
        <v>32.700000000000003</v>
      </c>
      <c r="BJ37">
        <v>33.299999999999997</v>
      </c>
      <c r="BK37">
        <v>32.5</v>
      </c>
      <c r="BL37">
        <v>31.7</v>
      </c>
    </row>
    <row r="38" spans="1:67" x14ac:dyDescent="0.2">
      <c r="A38" t="s">
        <v>1012</v>
      </c>
      <c r="B38" t="s">
        <v>1013</v>
      </c>
      <c r="C38" t="s">
        <v>1386</v>
      </c>
      <c r="D38" t="s">
        <v>1387</v>
      </c>
    </row>
    <row r="39" spans="1:67" x14ac:dyDescent="0.2">
      <c r="A39" t="s">
        <v>750</v>
      </c>
      <c r="B39" t="s">
        <v>1014</v>
      </c>
      <c r="C39" t="s">
        <v>1386</v>
      </c>
      <c r="D39" t="s">
        <v>1387</v>
      </c>
      <c r="AA39">
        <v>36</v>
      </c>
      <c r="AK39">
        <v>33.9</v>
      </c>
      <c r="AS39">
        <v>33.4</v>
      </c>
      <c r="AU39">
        <v>31.7</v>
      </c>
      <c r="AY39">
        <v>33.9</v>
      </c>
      <c r="AZ39">
        <v>34.299999999999997</v>
      </c>
      <c r="BA39">
        <v>33.799999999999997</v>
      </c>
      <c r="BB39">
        <v>32.9</v>
      </c>
      <c r="BC39">
        <v>32.6</v>
      </c>
      <c r="BD39">
        <v>31.7</v>
      </c>
      <c r="BE39">
        <v>31.6</v>
      </c>
      <c r="BF39">
        <v>32.5</v>
      </c>
      <c r="BG39">
        <v>32.5</v>
      </c>
      <c r="BH39">
        <v>32.299999999999997</v>
      </c>
      <c r="BI39">
        <v>33</v>
      </c>
      <c r="BJ39">
        <v>32.700000000000003</v>
      </c>
      <c r="BK39">
        <v>33.1</v>
      </c>
    </row>
    <row r="40" spans="1:67" x14ac:dyDescent="0.2">
      <c r="A40" t="s">
        <v>1015</v>
      </c>
      <c r="B40" t="s">
        <v>1016</v>
      </c>
      <c r="C40" t="s">
        <v>1386</v>
      </c>
      <c r="D40" t="s">
        <v>1387</v>
      </c>
    </row>
    <row r="41" spans="1:67" x14ac:dyDescent="0.2">
      <c r="A41" t="s">
        <v>197</v>
      </c>
      <c r="B41" t="s">
        <v>1017</v>
      </c>
      <c r="C41" t="s">
        <v>1386</v>
      </c>
      <c r="D41" t="s">
        <v>1387</v>
      </c>
      <c r="AF41">
        <v>56.2</v>
      </c>
      <c r="AI41">
        <v>57.2</v>
      </c>
      <c r="AK41">
        <v>54.8</v>
      </c>
      <c r="AM41">
        <v>56.4</v>
      </c>
      <c r="AO41">
        <v>54.9</v>
      </c>
      <c r="AQ41">
        <v>55.5</v>
      </c>
      <c r="AS41">
        <v>52.8</v>
      </c>
      <c r="AV41">
        <v>51.5</v>
      </c>
      <c r="AY41">
        <v>47.3</v>
      </c>
      <c r="BB41">
        <v>47</v>
      </c>
      <c r="BD41">
        <v>46</v>
      </c>
      <c r="BF41">
        <v>45.8</v>
      </c>
      <c r="BH41">
        <v>44.4</v>
      </c>
      <c r="BJ41">
        <v>44.4</v>
      </c>
      <c r="BM41">
        <v>44.9</v>
      </c>
    </row>
    <row r="42" spans="1:67" x14ac:dyDescent="0.2">
      <c r="A42" t="s">
        <v>201</v>
      </c>
      <c r="B42" t="s">
        <v>1018</v>
      </c>
      <c r="C42" t="s">
        <v>1386</v>
      </c>
      <c r="D42" t="s">
        <v>1387</v>
      </c>
      <c r="AI42">
        <v>32.200000000000003</v>
      </c>
      <c r="AL42">
        <v>33.9</v>
      </c>
      <c r="AO42">
        <v>35.200000000000003</v>
      </c>
      <c r="AR42">
        <v>38.700000000000003</v>
      </c>
      <c r="AU42">
        <v>42</v>
      </c>
      <c r="AX42">
        <v>40.9</v>
      </c>
      <c r="BA42">
        <v>43</v>
      </c>
      <c r="BC42">
        <v>43.7</v>
      </c>
      <c r="BD42">
        <v>42.4</v>
      </c>
      <c r="BE42">
        <v>42.2</v>
      </c>
      <c r="BF42">
        <v>39.700000000000003</v>
      </c>
      <c r="BG42">
        <v>39.200000000000003</v>
      </c>
      <c r="BH42">
        <v>38.6</v>
      </c>
      <c r="BI42">
        <v>38.5</v>
      </c>
      <c r="BJ42">
        <v>39.1</v>
      </c>
      <c r="BK42">
        <v>38.5</v>
      </c>
      <c r="BL42">
        <v>38.200000000000003</v>
      </c>
      <c r="BM42">
        <v>37.1</v>
      </c>
    </row>
    <row r="43" spans="1:67" x14ac:dyDescent="0.2">
      <c r="A43" t="s">
        <v>1019</v>
      </c>
      <c r="B43" t="s">
        <v>1020</v>
      </c>
      <c r="C43" t="s">
        <v>1386</v>
      </c>
      <c r="D43" t="s">
        <v>1387</v>
      </c>
      <c r="AD43">
        <v>45.5</v>
      </c>
      <c r="AE43">
        <v>38</v>
      </c>
      <c r="AF43">
        <v>40.5</v>
      </c>
      <c r="AG43">
        <v>36.9</v>
      </c>
      <c r="AK43">
        <v>39.4</v>
      </c>
      <c r="AN43">
        <v>40.6</v>
      </c>
      <c r="AQ43">
        <v>39</v>
      </c>
      <c r="AU43">
        <v>41.3</v>
      </c>
      <c r="BA43">
        <v>43.2</v>
      </c>
      <c r="BH43">
        <v>41.5</v>
      </c>
      <c r="BK43">
        <v>37.200000000000003</v>
      </c>
    </row>
    <row r="44" spans="1:67" x14ac:dyDescent="0.2">
      <c r="A44" t="s">
        <v>181</v>
      </c>
      <c r="B44" t="s">
        <v>1021</v>
      </c>
      <c r="C44" t="s">
        <v>1386</v>
      </c>
      <c r="D44" t="s">
        <v>1387</v>
      </c>
      <c r="AO44">
        <v>44.4</v>
      </c>
      <c r="AT44">
        <v>42.1</v>
      </c>
      <c r="AZ44">
        <v>42.8</v>
      </c>
      <c r="BG44">
        <v>46.6</v>
      </c>
    </row>
    <row r="45" spans="1:67" x14ac:dyDescent="0.2">
      <c r="A45" t="s">
        <v>1022</v>
      </c>
      <c r="B45" t="s">
        <v>1023</v>
      </c>
      <c r="C45" t="s">
        <v>1386</v>
      </c>
      <c r="D45" t="s">
        <v>1387</v>
      </c>
      <c r="AW45">
        <v>42.2</v>
      </c>
      <c r="BE45">
        <v>42.1</v>
      </c>
    </row>
    <row r="46" spans="1:67" x14ac:dyDescent="0.2">
      <c r="A46" t="s">
        <v>1024</v>
      </c>
      <c r="B46" t="s">
        <v>1025</v>
      </c>
      <c r="C46" t="s">
        <v>1386</v>
      </c>
      <c r="D46" t="s">
        <v>1387</v>
      </c>
      <c r="AX46">
        <v>47.3</v>
      </c>
      <c r="BD46">
        <v>48.9</v>
      </c>
    </row>
    <row r="47" spans="1:67" x14ac:dyDescent="0.2">
      <c r="A47" t="s">
        <v>208</v>
      </c>
      <c r="B47" t="s">
        <v>1026</v>
      </c>
      <c r="C47" t="s">
        <v>1386</v>
      </c>
      <c r="D47" t="s">
        <v>1387</v>
      </c>
      <c r="AK47">
        <v>51.5</v>
      </c>
      <c r="AO47">
        <v>56.9</v>
      </c>
      <c r="AR47">
        <v>58.7</v>
      </c>
      <c r="AS47">
        <v>58.7</v>
      </c>
      <c r="AT47">
        <v>57.5</v>
      </c>
      <c r="AU47">
        <v>56</v>
      </c>
      <c r="AV47">
        <v>53.6</v>
      </c>
      <c r="AW47">
        <v>55</v>
      </c>
      <c r="AX47">
        <v>53.9</v>
      </c>
      <c r="BA47">
        <v>55.3</v>
      </c>
      <c r="BB47">
        <v>54.3</v>
      </c>
      <c r="BC47">
        <v>54.6</v>
      </c>
      <c r="BD47">
        <v>53.5</v>
      </c>
      <c r="BE47">
        <v>52.6</v>
      </c>
      <c r="BF47">
        <v>52.6</v>
      </c>
      <c r="BG47">
        <v>52.6</v>
      </c>
      <c r="BH47">
        <v>51</v>
      </c>
      <c r="BI47">
        <v>50.6</v>
      </c>
      <c r="BJ47">
        <v>49.7</v>
      </c>
      <c r="BK47">
        <v>50.4</v>
      </c>
      <c r="BL47">
        <v>51.3</v>
      </c>
      <c r="BM47">
        <v>53.5</v>
      </c>
      <c r="BN47">
        <v>51.5</v>
      </c>
    </row>
    <row r="48" spans="1:67" x14ac:dyDescent="0.2">
      <c r="A48" t="s">
        <v>212</v>
      </c>
      <c r="B48" t="s">
        <v>1027</v>
      </c>
      <c r="C48" t="s">
        <v>1386</v>
      </c>
      <c r="D48" t="s">
        <v>1387</v>
      </c>
      <c r="AW48">
        <v>55.9</v>
      </c>
      <c r="BG48">
        <v>45.3</v>
      </c>
    </row>
    <row r="49" spans="1:67" x14ac:dyDescent="0.2">
      <c r="A49" t="s">
        <v>876</v>
      </c>
      <c r="B49" t="s">
        <v>1028</v>
      </c>
      <c r="C49" t="s">
        <v>1386</v>
      </c>
      <c r="D49" t="s">
        <v>1387</v>
      </c>
      <c r="AT49">
        <v>52.5</v>
      </c>
      <c r="AZ49">
        <v>47.2</v>
      </c>
      <c r="BH49">
        <v>42.4</v>
      </c>
    </row>
    <row r="50" spans="1:67" x14ac:dyDescent="0.2">
      <c r="A50" t="s">
        <v>218</v>
      </c>
      <c r="B50" t="s">
        <v>1029</v>
      </c>
      <c r="C50" t="s">
        <v>1386</v>
      </c>
      <c r="D50" t="s">
        <v>1387</v>
      </c>
      <c r="Z50">
        <v>47.5</v>
      </c>
      <c r="AE50">
        <v>34.4</v>
      </c>
      <c r="AH50">
        <v>45.6</v>
      </c>
      <c r="AI50">
        <v>45.3</v>
      </c>
      <c r="AJ50">
        <v>46.6</v>
      </c>
      <c r="AK50">
        <v>45.7</v>
      </c>
      <c r="AL50">
        <v>46</v>
      </c>
      <c r="AM50">
        <v>46.8</v>
      </c>
      <c r="AN50">
        <v>45.7</v>
      </c>
      <c r="AO50">
        <v>46.5</v>
      </c>
      <c r="AP50">
        <v>45.6</v>
      </c>
      <c r="AQ50">
        <v>45.7</v>
      </c>
      <c r="AR50">
        <v>47.7</v>
      </c>
      <c r="AS50">
        <v>47.4</v>
      </c>
      <c r="AT50">
        <v>51.5</v>
      </c>
      <c r="AU50">
        <v>51.8</v>
      </c>
      <c r="AV50">
        <v>49.3</v>
      </c>
      <c r="AW50">
        <v>48.4</v>
      </c>
      <c r="AX50">
        <v>47.5</v>
      </c>
      <c r="AY50">
        <v>49.3</v>
      </c>
      <c r="AZ50">
        <v>49.3</v>
      </c>
      <c r="BA50">
        <v>48.6</v>
      </c>
      <c r="BB50">
        <v>50.6</v>
      </c>
      <c r="BC50">
        <v>48</v>
      </c>
      <c r="BD50">
        <v>48.8</v>
      </c>
      <c r="BE50">
        <v>48.4</v>
      </c>
      <c r="BF50">
        <v>49.2</v>
      </c>
      <c r="BG50">
        <v>48.6</v>
      </c>
      <c r="BH50">
        <v>48.4</v>
      </c>
      <c r="BI50">
        <v>48.7</v>
      </c>
      <c r="BJ50">
        <v>48.3</v>
      </c>
      <c r="BK50">
        <v>48</v>
      </c>
      <c r="BL50">
        <v>48.2</v>
      </c>
      <c r="BM50">
        <v>49.2</v>
      </c>
      <c r="BN50">
        <v>48.7</v>
      </c>
      <c r="BO50">
        <v>47.2</v>
      </c>
    </row>
    <row r="51" spans="1:67" x14ac:dyDescent="0.2">
      <c r="A51" t="s">
        <v>1030</v>
      </c>
      <c r="B51" t="s">
        <v>1031</v>
      </c>
      <c r="C51" t="s">
        <v>1386</v>
      </c>
      <c r="D51" t="s">
        <v>1387</v>
      </c>
    </row>
    <row r="52" spans="1:67" x14ac:dyDescent="0.2">
      <c r="A52" t="s">
        <v>227</v>
      </c>
      <c r="B52" t="s">
        <v>1032</v>
      </c>
      <c r="C52" t="s">
        <v>1386</v>
      </c>
      <c r="D52" t="s">
        <v>1387</v>
      </c>
    </row>
    <row r="53" spans="1:67" x14ac:dyDescent="0.2">
      <c r="A53" t="s">
        <v>1033</v>
      </c>
      <c r="B53" t="s">
        <v>1034</v>
      </c>
      <c r="C53" t="s">
        <v>1386</v>
      </c>
      <c r="D53" t="s">
        <v>1387</v>
      </c>
    </row>
    <row r="54" spans="1:67" x14ac:dyDescent="0.2">
      <c r="A54" t="s">
        <v>1035</v>
      </c>
      <c r="B54" t="s">
        <v>1036</v>
      </c>
      <c r="C54" t="s">
        <v>1386</v>
      </c>
      <c r="D54" t="s">
        <v>1387</v>
      </c>
    </row>
    <row r="55" spans="1:67" x14ac:dyDescent="0.2">
      <c r="A55" t="s">
        <v>231</v>
      </c>
      <c r="B55" t="s">
        <v>1037</v>
      </c>
      <c r="C55" t="s">
        <v>1386</v>
      </c>
      <c r="D55" t="s">
        <v>1387</v>
      </c>
      <c r="AW55">
        <v>30.1</v>
      </c>
      <c r="AX55">
        <v>30.3</v>
      </c>
      <c r="AY55">
        <v>31.1</v>
      </c>
      <c r="AZ55">
        <v>31.1</v>
      </c>
      <c r="BA55">
        <v>31.7</v>
      </c>
      <c r="BB55">
        <v>32.1</v>
      </c>
      <c r="BC55">
        <v>31.5</v>
      </c>
      <c r="BD55">
        <v>32.6</v>
      </c>
      <c r="BE55">
        <v>34.299999999999997</v>
      </c>
      <c r="BF55">
        <v>37</v>
      </c>
      <c r="BG55">
        <v>35.6</v>
      </c>
      <c r="BH55">
        <v>34</v>
      </c>
      <c r="BI55">
        <v>32.9</v>
      </c>
      <c r="BJ55">
        <v>31.4</v>
      </c>
      <c r="BK55">
        <v>32.700000000000003</v>
      </c>
      <c r="BL55">
        <v>31.2</v>
      </c>
      <c r="BM55">
        <v>31.7</v>
      </c>
    </row>
    <row r="56" spans="1:67" x14ac:dyDescent="0.2">
      <c r="A56" t="s">
        <v>884</v>
      </c>
      <c r="B56" t="s">
        <v>1038</v>
      </c>
      <c r="C56" t="s">
        <v>1386</v>
      </c>
      <c r="D56" t="s">
        <v>1387</v>
      </c>
      <c r="AK56">
        <v>20.7</v>
      </c>
      <c r="AL56">
        <v>26.6</v>
      </c>
      <c r="AO56">
        <v>25.8</v>
      </c>
      <c r="AU56">
        <v>26.6</v>
      </c>
      <c r="AW56">
        <v>27.5</v>
      </c>
      <c r="AX56">
        <v>26.9</v>
      </c>
      <c r="AY56">
        <v>26.7</v>
      </c>
      <c r="AZ56">
        <v>26</v>
      </c>
      <c r="BA56">
        <v>26.3</v>
      </c>
      <c r="BB56">
        <v>26.2</v>
      </c>
      <c r="BC56">
        <v>26.6</v>
      </c>
      <c r="BD56">
        <v>26.4</v>
      </c>
      <c r="BE56">
        <v>26.1</v>
      </c>
      <c r="BF56">
        <v>26.5</v>
      </c>
      <c r="BG56">
        <v>25.9</v>
      </c>
      <c r="BH56">
        <v>25.9</v>
      </c>
      <c r="BI56">
        <v>25.4</v>
      </c>
      <c r="BJ56">
        <v>24.9</v>
      </c>
      <c r="BK56">
        <v>25</v>
      </c>
      <c r="BL56">
        <v>25.3</v>
      </c>
      <c r="BM56">
        <v>26.2</v>
      </c>
    </row>
    <row r="57" spans="1:67" x14ac:dyDescent="0.2">
      <c r="A57" t="s">
        <v>317</v>
      </c>
      <c r="B57" t="s">
        <v>1039</v>
      </c>
      <c r="C57" t="s">
        <v>1386</v>
      </c>
      <c r="D57" t="s">
        <v>1387</v>
      </c>
      <c r="AJ57">
        <v>29.5</v>
      </c>
      <c r="AK57">
        <v>29</v>
      </c>
      <c r="AL57">
        <v>28.5</v>
      </c>
      <c r="AM57">
        <v>29.2</v>
      </c>
      <c r="AN57">
        <v>28.7</v>
      </c>
      <c r="AO57">
        <v>28</v>
      </c>
      <c r="AP57">
        <v>28.3</v>
      </c>
      <c r="AQ57">
        <v>28.1</v>
      </c>
      <c r="AR57">
        <v>29</v>
      </c>
      <c r="AS57">
        <v>28.8</v>
      </c>
      <c r="AT57">
        <v>29.9</v>
      </c>
      <c r="AU57">
        <v>29.9</v>
      </c>
      <c r="AV57">
        <v>29.9</v>
      </c>
      <c r="AW57">
        <v>30.2</v>
      </c>
      <c r="AX57">
        <v>31.6</v>
      </c>
      <c r="AY57">
        <v>31</v>
      </c>
      <c r="AZ57">
        <v>31.1</v>
      </c>
      <c r="BA57">
        <v>30.9</v>
      </c>
      <c r="BB57">
        <v>30.5</v>
      </c>
      <c r="BC57">
        <v>30.3</v>
      </c>
      <c r="BD57">
        <v>30.7</v>
      </c>
      <c r="BE57">
        <v>31.1</v>
      </c>
      <c r="BF57">
        <v>31.5</v>
      </c>
      <c r="BG57">
        <v>30.9</v>
      </c>
      <c r="BH57">
        <v>31.4</v>
      </c>
      <c r="BI57">
        <v>31.4</v>
      </c>
      <c r="BJ57">
        <v>31.9</v>
      </c>
      <c r="BK57">
        <v>31.8</v>
      </c>
      <c r="BL57">
        <v>31.7</v>
      </c>
    </row>
    <row r="58" spans="1:67" x14ac:dyDescent="0.2">
      <c r="A58" t="s">
        <v>250</v>
      </c>
      <c r="B58" t="s">
        <v>1040</v>
      </c>
      <c r="C58" t="s">
        <v>1386</v>
      </c>
      <c r="D58" t="s">
        <v>1387</v>
      </c>
      <c r="AU58">
        <v>40</v>
      </c>
      <c r="BE58">
        <v>45.1</v>
      </c>
      <c r="BF58">
        <v>44.1</v>
      </c>
      <c r="BJ58">
        <v>41.6</v>
      </c>
    </row>
    <row r="59" spans="1:67" x14ac:dyDescent="0.2">
      <c r="A59" t="s">
        <v>254</v>
      </c>
      <c r="B59" t="s">
        <v>1041</v>
      </c>
      <c r="C59" t="s">
        <v>1386</v>
      </c>
      <c r="D59" t="s">
        <v>1387</v>
      </c>
    </row>
    <row r="60" spans="1:67" x14ac:dyDescent="0.2">
      <c r="A60" t="s">
        <v>245</v>
      </c>
      <c r="B60" t="s">
        <v>1042</v>
      </c>
      <c r="C60" t="s">
        <v>1386</v>
      </c>
      <c r="D60" t="s">
        <v>1387</v>
      </c>
      <c r="AF60">
        <v>26.2</v>
      </c>
      <c r="AK60">
        <v>24.7</v>
      </c>
      <c r="AN60">
        <v>23</v>
      </c>
      <c r="AS60">
        <v>23.8</v>
      </c>
      <c r="AV60">
        <v>25.6</v>
      </c>
      <c r="AW60">
        <v>24.9</v>
      </c>
      <c r="AX60">
        <v>25.2</v>
      </c>
      <c r="AY60">
        <v>25.9</v>
      </c>
      <c r="AZ60">
        <v>26.2</v>
      </c>
      <c r="BA60">
        <v>25.2</v>
      </c>
      <c r="BB60">
        <v>26.7</v>
      </c>
      <c r="BC60">
        <v>27.2</v>
      </c>
      <c r="BD60">
        <v>27.3</v>
      </c>
      <c r="BE60">
        <v>27.8</v>
      </c>
      <c r="BF60">
        <v>28.5</v>
      </c>
      <c r="BG60">
        <v>28.4</v>
      </c>
      <c r="BH60">
        <v>28.2</v>
      </c>
      <c r="BI60">
        <v>28.2</v>
      </c>
      <c r="BJ60">
        <v>28.7</v>
      </c>
      <c r="BK60">
        <v>28.2</v>
      </c>
      <c r="BL60">
        <v>27.7</v>
      </c>
      <c r="BM60">
        <v>27.5</v>
      </c>
    </row>
    <row r="61" spans="1:67" x14ac:dyDescent="0.2">
      <c r="A61" t="s">
        <v>257</v>
      </c>
      <c r="B61" t="s">
        <v>1043</v>
      </c>
      <c r="C61" t="s">
        <v>1386</v>
      </c>
      <c r="D61" t="s">
        <v>1387</v>
      </c>
      <c r="AE61">
        <v>47.8</v>
      </c>
      <c r="AH61">
        <v>50.5</v>
      </c>
      <c r="AK61">
        <v>51.4</v>
      </c>
      <c r="AO61">
        <v>47.4</v>
      </c>
      <c r="AP61">
        <v>48.9</v>
      </c>
      <c r="AS61">
        <v>51.5</v>
      </c>
      <c r="AT61">
        <v>50</v>
      </c>
      <c r="AU61">
        <v>49.7</v>
      </c>
      <c r="AV61">
        <v>52.1</v>
      </c>
      <c r="AW61">
        <v>52.1</v>
      </c>
      <c r="AX61">
        <v>50</v>
      </c>
      <c r="AY61">
        <v>52</v>
      </c>
      <c r="AZ61">
        <v>48.9</v>
      </c>
      <c r="BA61">
        <v>48.1</v>
      </c>
      <c r="BB61">
        <v>48.9</v>
      </c>
      <c r="BC61">
        <v>47.3</v>
      </c>
      <c r="BD61">
        <v>47.7</v>
      </c>
      <c r="BE61">
        <v>46.1</v>
      </c>
      <c r="BF61">
        <v>47.7</v>
      </c>
      <c r="BG61">
        <v>44.3</v>
      </c>
      <c r="BH61">
        <v>45.2</v>
      </c>
      <c r="BI61">
        <v>45.7</v>
      </c>
      <c r="BJ61">
        <v>42.2</v>
      </c>
      <c r="BK61">
        <v>43.7</v>
      </c>
      <c r="BL61">
        <v>41.9</v>
      </c>
      <c r="BM61">
        <v>39.6</v>
      </c>
      <c r="BN61">
        <v>38.5</v>
      </c>
    </row>
    <row r="62" spans="1:67" x14ac:dyDescent="0.2">
      <c r="A62" t="s">
        <v>45</v>
      </c>
      <c r="B62" t="s">
        <v>1044</v>
      </c>
      <c r="C62" t="s">
        <v>1386</v>
      </c>
      <c r="D62" t="s">
        <v>1387</v>
      </c>
      <c r="AG62">
        <v>40.200000000000003</v>
      </c>
      <c r="AN62">
        <v>35.299999999999997</v>
      </c>
      <c r="BD62">
        <v>27.6</v>
      </c>
    </row>
    <row r="63" spans="1:67" x14ac:dyDescent="0.2">
      <c r="A63" t="s">
        <v>1045</v>
      </c>
      <c r="B63" t="s">
        <v>1046</v>
      </c>
      <c r="C63" t="s">
        <v>1386</v>
      </c>
      <c r="D63" t="s">
        <v>1387</v>
      </c>
    </row>
    <row r="64" spans="1:67" x14ac:dyDescent="0.2">
      <c r="A64" t="s">
        <v>1047</v>
      </c>
      <c r="B64" t="s">
        <v>1048</v>
      </c>
      <c r="C64" t="s">
        <v>1386</v>
      </c>
      <c r="D64" t="s">
        <v>1387</v>
      </c>
    </row>
    <row r="65" spans="1:67" x14ac:dyDescent="0.2">
      <c r="A65" t="s">
        <v>1049</v>
      </c>
      <c r="B65" t="s">
        <v>1050</v>
      </c>
      <c r="C65" t="s">
        <v>1386</v>
      </c>
      <c r="D65" t="s">
        <v>1387</v>
      </c>
    </row>
    <row r="66" spans="1:67" x14ac:dyDescent="0.2">
      <c r="A66" t="s">
        <v>1051</v>
      </c>
      <c r="B66" t="s">
        <v>1052</v>
      </c>
      <c r="C66" t="s">
        <v>1386</v>
      </c>
      <c r="D66" t="s">
        <v>1387</v>
      </c>
    </row>
    <row r="67" spans="1:67" x14ac:dyDescent="0.2">
      <c r="A67" t="s">
        <v>1053</v>
      </c>
      <c r="B67" t="s">
        <v>1054</v>
      </c>
      <c r="C67" t="s">
        <v>1386</v>
      </c>
      <c r="D67" t="s">
        <v>1387</v>
      </c>
    </row>
    <row r="68" spans="1:67" x14ac:dyDescent="0.2">
      <c r="A68" t="s">
        <v>261</v>
      </c>
      <c r="B68" t="s">
        <v>1055</v>
      </c>
      <c r="C68" t="s">
        <v>1386</v>
      </c>
      <c r="D68" t="s">
        <v>1387</v>
      </c>
      <c r="AM68">
        <v>53.4</v>
      </c>
      <c r="AR68">
        <v>58.6</v>
      </c>
      <c r="AS68">
        <v>56.4</v>
      </c>
      <c r="AV68">
        <v>53.5</v>
      </c>
      <c r="AW68">
        <v>53.9</v>
      </c>
      <c r="AX68">
        <v>53.1</v>
      </c>
      <c r="AY68">
        <v>52.3</v>
      </c>
      <c r="AZ68">
        <v>53.4</v>
      </c>
      <c r="BA68">
        <v>49.8</v>
      </c>
      <c r="BB68">
        <v>48.5</v>
      </c>
      <c r="BC68">
        <v>48.8</v>
      </c>
      <c r="BD68">
        <v>45.9</v>
      </c>
      <c r="BE68">
        <v>46.1</v>
      </c>
      <c r="BF68">
        <v>46.9</v>
      </c>
      <c r="BG68">
        <v>45</v>
      </c>
      <c r="BH68">
        <v>46</v>
      </c>
      <c r="BI68">
        <v>45</v>
      </c>
      <c r="BJ68">
        <v>44.7</v>
      </c>
      <c r="BK68">
        <v>45.4</v>
      </c>
      <c r="BL68">
        <v>45.7</v>
      </c>
      <c r="BM68">
        <v>47.3</v>
      </c>
      <c r="BN68">
        <v>45.8</v>
      </c>
      <c r="BO68">
        <v>45.5</v>
      </c>
    </row>
    <row r="69" spans="1:67" x14ac:dyDescent="0.2">
      <c r="A69" t="s">
        <v>1056</v>
      </c>
      <c r="B69" t="s">
        <v>1057</v>
      </c>
      <c r="C69" t="s">
        <v>1386</v>
      </c>
      <c r="D69" t="s">
        <v>1387</v>
      </c>
      <c r="AI69">
        <v>32</v>
      </c>
      <c r="AN69">
        <v>30.1</v>
      </c>
      <c r="AR69">
        <v>32.799999999999997</v>
      </c>
      <c r="AW69">
        <v>31.8</v>
      </c>
      <c r="BA69">
        <v>31.1</v>
      </c>
      <c r="BC69">
        <v>30.2</v>
      </c>
      <c r="BE69">
        <v>28.3</v>
      </c>
      <c r="BH69">
        <v>31.8</v>
      </c>
      <c r="BJ69">
        <v>31.5</v>
      </c>
      <c r="BL69">
        <v>31.9</v>
      </c>
    </row>
    <row r="70" spans="1:67" x14ac:dyDescent="0.2">
      <c r="A70" t="s">
        <v>1058</v>
      </c>
      <c r="B70" t="s">
        <v>1059</v>
      </c>
      <c r="C70" t="s">
        <v>1386</v>
      </c>
      <c r="D70" t="s">
        <v>1387</v>
      </c>
    </row>
    <row r="71" spans="1:67" x14ac:dyDescent="0.2">
      <c r="A71" t="s">
        <v>276</v>
      </c>
      <c r="B71" t="s">
        <v>1060</v>
      </c>
      <c r="C71" t="s">
        <v>1386</v>
      </c>
      <c r="D71" t="s">
        <v>1387</v>
      </c>
    </row>
    <row r="72" spans="1:67" x14ac:dyDescent="0.2">
      <c r="A72" t="s">
        <v>728</v>
      </c>
      <c r="B72" t="s">
        <v>1061</v>
      </c>
      <c r="C72" t="s">
        <v>1386</v>
      </c>
      <c r="D72" t="s">
        <v>1387</v>
      </c>
      <c r="Y72">
        <v>34.5</v>
      </c>
      <c r="AD72">
        <v>34.4</v>
      </c>
      <c r="AI72">
        <v>32</v>
      </c>
      <c r="AL72">
        <v>35.700000000000003</v>
      </c>
      <c r="AM72">
        <v>35.1</v>
      </c>
      <c r="AN72">
        <v>35.700000000000003</v>
      </c>
      <c r="AO72">
        <v>36.5</v>
      </c>
      <c r="AP72">
        <v>35.299999999999997</v>
      </c>
      <c r="AQ72">
        <v>34.6</v>
      </c>
      <c r="AR72">
        <v>33.799999999999997</v>
      </c>
      <c r="AS72">
        <v>34.1</v>
      </c>
      <c r="AV72">
        <v>31.8</v>
      </c>
      <c r="AW72">
        <v>33.299999999999997</v>
      </c>
      <c r="AX72">
        <v>32.4</v>
      </c>
      <c r="AY72">
        <v>33.5</v>
      </c>
      <c r="AZ72">
        <v>34.1</v>
      </c>
      <c r="BA72">
        <v>34.200000000000003</v>
      </c>
      <c r="BB72">
        <v>34.9</v>
      </c>
      <c r="BC72">
        <v>35.200000000000003</v>
      </c>
      <c r="BD72">
        <v>35.700000000000003</v>
      </c>
      <c r="BE72">
        <v>35.4</v>
      </c>
      <c r="BF72">
        <v>36.200000000000003</v>
      </c>
      <c r="BG72">
        <v>36.1</v>
      </c>
      <c r="BH72">
        <v>36.200000000000003</v>
      </c>
      <c r="BI72">
        <v>35.799999999999997</v>
      </c>
      <c r="BJ72">
        <v>34.700000000000003</v>
      </c>
      <c r="BK72">
        <v>34.700000000000003</v>
      </c>
      <c r="BL72">
        <v>34.299999999999997</v>
      </c>
      <c r="BM72">
        <v>34.9</v>
      </c>
    </row>
    <row r="73" spans="1:67" x14ac:dyDescent="0.2">
      <c r="A73" t="s">
        <v>281</v>
      </c>
      <c r="B73" t="s">
        <v>1062</v>
      </c>
      <c r="C73" t="s">
        <v>1386</v>
      </c>
      <c r="D73" t="s">
        <v>1387</v>
      </c>
      <c r="AV73">
        <v>37.200000000000003</v>
      </c>
      <c r="AW73">
        <v>33.6</v>
      </c>
      <c r="AX73">
        <v>33.4</v>
      </c>
      <c r="AY73">
        <v>33.700000000000003</v>
      </c>
      <c r="AZ73">
        <v>31.2</v>
      </c>
      <c r="BA73">
        <v>31.9</v>
      </c>
      <c r="BB73">
        <v>31.4</v>
      </c>
      <c r="BC73">
        <v>32</v>
      </c>
      <c r="BD73">
        <v>32.5</v>
      </c>
      <c r="BE73">
        <v>32.9</v>
      </c>
      <c r="BF73">
        <v>35.1</v>
      </c>
      <c r="BG73">
        <v>34.6</v>
      </c>
      <c r="BH73">
        <v>32.700000000000003</v>
      </c>
      <c r="BI73">
        <v>31.2</v>
      </c>
      <c r="BJ73">
        <v>30.4</v>
      </c>
      <c r="BK73">
        <v>30.3</v>
      </c>
      <c r="BL73">
        <v>30.8</v>
      </c>
      <c r="BM73">
        <v>30.7</v>
      </c>
    </row>
    <row r="74" spans="1:67" x14ac:dyDescent="0.2">
      <c r="A74" t="s">
        <v>287</v>
      </c>
      <c r="B74" t="s">
        <v>1063</v>
      </c>
      <c r="C74" t="s">
        <v>1386</v>
      </c>
      <c r="D74" t="s">
        <v>1387</v>
      </c>
      <c r="AN74">
        <v>44.6</v>
      </c>
      <c r="AR74">
        <v>30</v>
      </c>
      <c r="AW74">
        <v>29.8</v>
      </c>
      <c r="BC74">
        <v>33.200000000000003</v>
      </c>
      <c r="BH74">
        <v>35</v>
      </c>
    </row>
    <row r="75" spans="1:67" x14ac:dyDescent="0.2">
      <c r="A75" t="s">
        <v>1064</v>
      </c>
      <c r="B75" t="s">
        <v>1065</v>
      </c>
      <c r="C75" t="s">
        <v>1386</v>
      </c>
      <c r="D75" t="s">
        <v>1387</v>
      </c>
    </row>
    <row r="76" spans="1:67" x14ac:dyDescent="0.2">
      <c r="A76" t="s">
        <v>1066</v>
      </c>
      <c r="B76" t="s">
        <v>1067</v>
      </c>
      <c r="C76" t="s">
        <v>1386</v>
      </c>
      <c r="D76" t="s">
        <v>1387</v>
      </c>
    </row>
    <row r="77" spans="1:67" x14ac:dyDescent="0.2">
      <c r="A77" t="s">
        <v>297</v>
      </c>
      <c r="B77" t="s">
        <v>1068</v>
      </c>
      <c r="C77" t="s">
        <v>1386</v>
      </c>
      <c r="D77" t="s">
        <v>1387</v>
      </c>
      <c r="AF77">
        <v>22.2</v>
      </c>
      <c r="AJ77">
        <v>22.9</v>
      </c>
      <c r="AN77">
        <v>23.5</v>
      </c>
      <c r="AS77">
        <v>27.2</v>
      </c>
      <c r="AV77">
        <v>27.7</v>
      </c>
      <c r="AW77">
        <v>27.9</v>
      </c>
      <c r="AX77">
        <v>27.6</v>
      </c>
      <c r="AY77">
        <v>28</v>
      </c>
      <c r="AZ77">
        <v>28.3</v>
      </c>
      <c r="BA77">
        <v>27.8</v>
      </c>
      <c r="BB77">
        <v>27.5</v>
      </c>
      <c r="BC77">
        <v>27.7</v>
      </c>
      <c r="BD77">
        <v>27.6</v>
      </c>
      <c r="BE77">
        <v>27.1</v>
      </c>
      <c r="BF77">
        <v>27.2</v>
      </c>
      <c r="BG77">
        <v>26.8</v>
      </c>
      <c r="BH77">
        <v>27.1</v>
      </c>
      <c r="BI77">
        <v>27.1</v>
      </c>
      <c r="BJ77">
        <v>27.4</v>
      </c>
      <c r="BK77">
        <v>27.3</v>
      </c>
      <c r="BL77">
        <v>27.7</v>
      </c>
      <c r="BM77">
        <v>27.1</v>
      </c>
    </row>
    <row r="78" spans="1:67" x14ac:dyDescent="0.2">
      <c r="A78" t="s">
        <v>292</v>
      </c>
      <c r="B78" t="s">
        <v>1069</v>
      </c>
      <c r="C78" t="s">
        <v>1386</v>
      </c>
      <c r="D78" t="s">
        <v>1387</v>
      </c>
      <c r="AU78">
        <v>38.1</v>
      </c>
      <c r="BA78">
        <v>40.4</v>
      </c>
      <c r="BF78">
        <v>36.700000000000003</v>
      </c>
      <c r="BL78">
        <v>30.7</v>
      </c>
    </row>
    <row r="79" spans="1:67" x14ac:dyDescent="0.2">
      <c r="A79" t="s">
        <v>301</v>
      </c>
      <c r="B79" t="s">
        <v>1070</v>
      </c>
      <c r="C79" t="s">
        <v>1386</v>
      </c>
      <c r="D79" t="s">
        <v>1387</v>
      </c>
      <c r="O79">
        <v>37.1</v>
      </c>
      <c r="T79">
        <v>35.9</v>
      </c>
      <c r="X79">
        <v>34</v>
      </c>
      <c r="AC79">
        <v>33.4</v>
      </c>
      <c r="AI79">
        <v>32.1</v>
      </c>
      <c r="AO79">
        <v>32</v>
      </c>
      <c r="AP79">
        <v>31.9</v>
      </c>
      <c r="AQ79">
        <v>31.7</v>
      </c>
      <c r="AR79">
        <v>32.5</v>
      </c>
      <c r="AS79">
        <v>32.6</v>
      </c>
      <c r="AT79">
        <v>32.5</v>
      </c>
      <c r="AU79">
        <v>31.8</v>
      </c>
      <c r="AV79">
        <v>31.4</v>
      </c>
      <c r="AW79">
        <v>30.6</v>
      </c>
      <c r="AX79">
        <v>29.8</v>
      </c>
      <c r="AY79">
        <v>29.7</v>
      </c>
      <c r="AZ79">
        <v>32.4</v>
      </c>
      <c r="BA79">
        <v>33</v>
      </c>
      <c r="BB79">
        <v>32.700000000000003</v>
      </c>
      <c r="BC79">
        <v>33.700000000000003</v>
      </c>
      <c r="BD79">
        <v>33.299999999999997</v>
      </c>
      <c r="BE79">
        <v>33.1</v>
      </c>
      <c r="BF79">
        <v>32.5</v>
      </c>
      <c r="BG79">
        <v>32.299999999999997</v>
      </c>
      <c r="BH79">
        <v>32.700000000000003</v>
      </c>
      <c r="BI79">
        <v>31.9</v>
      </c>
      <c r="BJ79">
        <v>31.6</v>
      </c>
      <c r="BK79">
        <v>32.4</v>
      </c>
      <c r="BL79">
        <v>31.2</v>
      </c>
      <c r="BM79">
        <v>30.7</v>
      </c>
    </row>
    <row r="80" spans="1:67" x14ac:dyDescent="0.2">
      <c r="A80" t="s">
        <v>1071</v>
      </c>
      <c r="B80" t="s">
        <v>1072</v>
      </c>
      <c r="C80" t="s">
        <v>1386</v>
      </c>
      <c r="D80" t="s">
        <v>1387</v>
      </c>
    </row>
    <row r="81" spans="1:66" x14ac:dyDescent="0.2">
      <c r="A81" t="s">
        <v>1073</v>
      </c>
      <c r="B81" t="s">
        <v>1074</v>
      </c>
      <c r="C81" t="s">
        <v>1386</v>
      </c>
      <c r="D81" t="s">
        <v>1387</v>
      </c>
      <c r="AX81">
        <v>42.4</v>
      </c>
      <c r="BF81">
        <v>40.1</v>
      </c>
    </row>
    <row r="82" spans="1:66" x14ac:dyDescent="0.2">
      <c r="A82" t="s">
        <v>304</v>
      </c>
      <c r="B82" t="s">
        <v>1075</v>
      </c>
      <c r="C82" t="s">
        <v>1386</v>
      </c>
      <c r="D82" t="s">
        <v>1387</v>
      </c>
      <c r="AX82">
        <v>42.2</v>
      </c>
      <c r="BJ82">
        <v>38</v>
      </c>
    </row>
    <row r="83" spans="1:66" x14ac:dyDescent="0.2">
      <c r="A83" t="s">
        <v>822</v>
      </c>
      <c r="B83" t="s">
        <v>1076</v>
      </c>
      <c r="C83" t="s">
        <v>1386</v>
      </c>
      <c r="D83" t="s">
        <v>1387</v>
      </c>
      <c r="M83">
        <v>26.8</v>
      </c>
      <c r="N83">
        <v>27.9</v>
      </c>
      <c r="O83">
        <v>28</v>
      </c>
      <c r="P83">
        <v>29.3</v>
      </c>
      <c r="Q83">
        <v>28.8</v>
      </c>
      <c r="R83">
        <v>28.8</v>
      </c>
      <c r="S83">
        <v>29</v>
      </c>
      <c r="T83">
        <v>27.9</v>
      </c>
      <c r="U83">
        <v>27.6</v>
      </c>
      <c r="V83">
        <v>27.1</v>
      </c>
      <c r="W83">
        <v>27.2</v>
      </c>
      <c r="X83">
        <v>27.4</v>
      </c>
      <c r="Y83">
        <v>28.5</v>
      </c>
      <c r="Z83">
        <v>29.7</v>
      </c>
      <c r="AA83">
        <v>29.9</v>
      </c>
      <c r="AB83">
        <v>29.8</v>
      </c>
      <c r="AC83">
        <v>29.2</v>
      </c>
      <c r="AD83">
        <v>30.4</v>
      </c>
      <c r="AE83">
        <v>31.9</v>
      </c>
      <c r="AF83">
        <v>33.9</v>
      </c>
      <c r="AG83">
        <v>34.299999999999997</v>
      </c>
      <c r="AH83">
        <v>33.4</v>
      </c>
      <c r="AI83">
        <v>35.700000000000003</v>
      </c>
      <c r="AJ83">
        <v>35</v>
      </c>
      <c r="AK83">
        <v>35</v>
      </c>
      <c r="AL83">
        <v>35.1</v>
      </c>
      <c r="AM83">
        <v>36</v>
      </c>
      <c r="AN83">
        <v>35.5</v>
      </c>
      <c r="AO83">
        <v>35.299999999999997</v>
      </c>
      <c r="AP83">
        <v>35.700000000000003</v>
      </c>
      <c r="AQ83">
        <v>36.6</v>
      </c>
      <c r="AR83">
        <v>36.799999999999997</v>
      </c>
      <c r="AS83">
        <v>38.799999999999997</v>
      </c>
      <c r="AT83">
        <v>37.1</v>
      </c>
      <c r="AU83">
        <v>35.1</v>
      </c>
      <c r="AV83">
        <v>34.9</v>
      </c>
      <c r="AW83">
        <v>34.799999999999997</v>
      </c>
      <c r="AX83">
        <v>35.5</v>
      </c>
      <c r="AY83">
        <v>35.9</v>
      </c>
      <c r="AZ83">
        <v>34.4</v>
      </c>
      <c r="BA83">
        <v>35.4</v>
      </c>
      <c r="BB83">
        <v>35.1</v>
      </c>
      <c r="BC83">
        <v>33.700000000000003</v>
      </c>
      <c r="BD83">
        <v>33.200000000000003</v>
      </c>
      <c r="BE83">
        <v>33.1</v>
      </c>
      <c r="BF83">
        <v>32.700000000000003</v>
      </c>
      <c r="BG83">
        <v>33.1</v>
      </c>
      <c r="BH83">
        <v>33.299999999999997</v>
      </c>
      <c r="BI83">
        <v>33.1</v>
      </c>
      <c r="BJ83">
        <v>32.6</v>
      </c>
      <c r="BK83">
        <v>33.700000000000003</v>
      </c>
      <c r="BL83">
        <v>32.799999999999997</v>
      </c>
      <c r="BM83">
        <v>32.6</v>
      </c>
    </row>
    <row r="84" spans="1:66" x14ac:dyDescent="0.2">
      <c r="A84" t="s">
        <v>312</v>
      </c>
      <c r="B84" t="s">
        <v>1077</v>
      </c>
      <c r="C84" t="s">
        <v>1386</v>
      </c>
      <c r="D84" t="s">
        <v>1387</v>
      </c>
      <c r="AO84">
        <v>37.1</v>
      </c>
      <c r="AP84">
        <v>40.700000000000003</v>
      </c>
      <c r="AQ84">
        <v>41.3</v>
      </c>
      <c r="AR84">
        <v>40.1</v>
      </c>
      <c r="AS84">
        <v>40.5</v>
      </c>
      <c r="AT84">
        <v>39.6</v>
      </c>
      <c r="AU84">
        <v>37.200000000000003</v>
      </c>
      <c r="AV84">
        <v>36.700000000000003</v>
      </c>
      <c r="AW84">
        <v>36.200000000000003</v>
      </c>
      <c r="AX84">
        <v>37.4</v>
      </c>
      <c r="AY84">
        <v>36.9</v>
      </c>
      <c r="AZ84">
        <v>38.1</v>
      </c>
      <c r="BA84">
        <v>38.5</v>
      </c>
      <c r="BB84">
        <v>38.200000000000003</v>
      </c>
      <c r="BC84">
        <v>39.5</v>
      </c>
      <c r="BD84">
        <v>39.6</v>
      </c>
      <c r="BE84">
        <v>39</v>
      </c>
      <c r="BF84">
        <v>38.6</v>
      </c>
      <c r="BG84">
        <v>37.6</v>
      </c>
      <c r="BH84">
        <v>36.5</v>
      </c>
      <c r="BI84">
        <v>36.6</v>
      </c>
      <c r="BJ84">
        <v>37.9</v>
      </c>
      <c r="BK84">
        <v>36.4</v>
      </c>
      <c r="BL84">
        <v>35.9</v>
      </c>
      <c r="BM84">
        <v>34.5</v>
      </c>
      <c r="BN84">
        <v>34.200000000000003</v>
      </c>
    </row>
    <row r="85" spans="1:66" x14ac:dyDescent="0.2">
      <c r="A85" t="s">
        <v>320</v>
      </c>
      <c r="B85" t="s">
        <v>1078</v>
      </c>
      <c r="C85" t="s">
        <v>1386</v>
      </c>
      <c r="D85" t="s">
        <v>1387</v>
      </c>
      <c r="AF85">
        <v>35.299999999999997</v>
      </c>
      <c r="AG85">
        <v>36</v>
      </c>
      <c r="AJ85">
        <v>38.4</v>
      </c>
      <c r="AQ85">
        <v>40.1</v>
      </c>
      <c r="AX85">
        <v>42.8</v>
      </c>
      <c r="BE85">
        <v>42.4</v>
      </c>
      <c r="BI85">
        <v>43.5</v>
      </c>
    </row>
    <row r="86" spans="1:66" x14ac:dyDescent="0.2">
      <c r="A86" t="s">
        <v>1079</v>
      </c>
      <c r="B86" t="s">
        <v>1080</v>
      </c>
      <c r="C86" t="s">
        <v>1386</v>
      </c>
      <c r="D86" t="s">
        <v>1387</v>
      </c>
    </row>
    <row r="87" spans="1:66" x14ac:dyDescent="0.2">
      <c r="A87" t="s">
        <v>335</v>
      </c>
      <c r="B87" t="s">
        <v>1081</v>
      </c>
      <c r="C87" t="s">
        <v>1386</v>
      </c>
      <c r="D87" t="s">
        <v>1387</v>
      </c>
      <c r="AJ87">
        <v>46.8</v>
      </c>
      <c r="AM87">
        <v>46.1</v>
      </c>
      <c r="AU87">
        <v>43</v>
      </c>
      <c r="AZ87">
        <v>39.4</v>
      </c>
      <c r="BE87">
        <v>33.700000000000003</v>
      </c>
      <c r="BK87">
        <v>29.6</v>
      </c>
    </row>
    <row r="88" spans="1:66" x14ac:dyDescent="0.2">
      <c r="A88" t="s">
        <v>1082</v>
      </c>
      <c r="B88" t="s">
        <v>1083</v>
      </c>
      <c r="C88" t="s">
        <v>1386</v>
      </c>
      <c r="D88" t="s">
        <v>1387</v>
      </c>
      <c r="AQ88">
        <v>48.5</v>
      </c>
      <c r="AV88">
        <v>47.3</v>
      </c>
      <c r="BC88">
        <v>43.6</v>
      </c>
      <c r="BH88">
        <v>35.9</v>
      </c>
      <c r="BM88">
        <v>38.799999999999997</v>
      </c>
    </row>
    <row r="89" spans="1:66" x14ac:dyDescent="0.2">
      <c r="A89" t="s">
        <v>340</v>
      </c>
      <c r="B89" t="s">
        <v>1084</v>
      </c>
      <c r="C89" t="s">
        <v>1386</v>
      </c>
      <c r="D89" t="s">
        <v>1387</v>
      </c>
      <c r="AL89">
        <v>43.6</v>
      </c>
      <c r="AU89">
        <v>35.6</v>
      </c>
      <c r="BC89">
        <v>50.7</v>
      </c>
      <c r="BK89">
        <v>34.799999999999997</v>
      </c>
    </row>
    <row r="90" spans="1:66" x14ac:dyDescent="0.2">
      <c r="A90" t="s">
        <v>273</v>
      </c>
      <c r="B90" t="s">
        <v>1085</v>
      </c>
      <c r="C90" t="s">
        <v>1386</v>
      </c>
      <c r="D90" t="s">
        <v>1387</v>
      </c>
    </row>
    <row r="91" spans="1:66" x14ac:dyDescent="0.2">
      <c r="A91" t="s">
        <v>324</v>
      </c>
      <c r="B91" t="s">
        <v>1086</v>
      </c>
      <c r="C91" t="s">
        <v>1386</v>
      </c>
      <c r="D91" t="s">
        <v>1387</v>
      </c>
      <c r="AN91">
        <v>37</v>
      </c>
      <c r="AS91">
        <v>34.200000000000003</v>
      </c>
      <c r="AV91">
        <v>32.799999999999997</v>
      </c>
      <c r="AW91">
        <v>33.6</v>
      </c>
      <c r="AX91">
        <v>34.6</v>
      </c>
      <c r="AY91">
        <v>35.1</v>
      </c>
      <c r="AZ91">
        <v>34</v>
      </c>
      <c r="BA91">
        <v>33.6</v>
      </c>
      <c r="BB91">
        <v>33.6</v>
      </c>
      <c r="BC91">
        <v>34.1</v>
      </c>
      <c r="BD91">
        <v>34.799999999999997</v>
      </c>
      <c r="BE91">
        <v>36.299999999999997</v>
      </c>
      <c r="BF91">
        <v>36.1</v>
      </c>
      <c r="BG91">
        <v>35.799999999999997</v>
      </c>
      <c r="BH91">
        <v>36</v>
      </c>
      <c r="BI91">
        <v>35</v>
      </c>
      <c r="BJ91">
        <v>34.4</v>
      </c>
      <c r="BK91">
        <v>32.9</v>
      </c>
      <c r="BL91">
        <v>33.1</v>
      </c>
      <c r="BM91">
        <v>33.6</v>
      </c>
    </row>
    <row r="92" spans="1:66" x14ac:dyDescent="0.2">
      <c r="A92" t="s">
        <v>328</v>
      </c>
      <c r="B92" t="s">
        <v>1087</v>
      </c>
      <c r="C92" t="s">
        <v>1386</v>
      </c>
      <c r="D92" t="s">
        <v>1387</v>
      </c>
    </row>
    <row r="93" spans="1:66" x14ac:dyDescent="0.2">
      <c r="A93" t="s">
        <v>888</v>
      </c>
      <c r="B93" t="s">
        <v>1088</v>
      </c>
      <c r="C93" t="s">
        <v>1386</v>
      </c>
      <c r="D93" t="s">
        <v>1387</v>
      </c>
    </row>
    <row r="94" spans="1:66" x14ac:dyDescent="0.2">
      <c r="A94" t="s">
        <v>331</v>
      </c>
      <c r="B94" t="s">
        <v>1089</v>
      </c>
      <c r="C94" t="s">
        <v>1386</v>
      </c>
      <c r="D94" t="s">
        <v>1387</v>
      </c>
      <c r="AE94">
        <v>58.3</v>
      </c>
      <c r="AH94">
        <v>59.6</v>
      </c>
      <c r="AS94">
        <v>54.2</v>
      </c>
      <c r="AY94">
        <v>54.6</v>
      </c>
      <c r="BG94">
        <v>48.3</v>
      </c>
    </row>
    <row r="95" spans="1:66" x14ac:dyDescent="0.2">
      <c r="A95" t="s">
        <v>1090</v>
      </c>
      <c r="B95" t="s">
        <v>1091</v>
      </c>
      <c r="C95" t="s">
        <v>1386</v>
      </c>
      <c r="D95" t="s">
        <v>1387</v>
      </c>
    </row>
    <row r="96" spans="1:66" x14ac:dyDescent="0.2">
      <c r="A96" t="s">
        <v>343</v>
      </c>
      <c r="B96" t="s">
        <v>1092</v>
      </c>
      <c r="C96" t="s">
        <v>1386</v>
      </c>
      <c r="D96" t="s">
        <v>1387</v>
      </c>
      <c r="AQ96">
        <v>45.1</v>
      </c>
    </row>
    <row r="97" spans="1:67" x14ac:dyDescent="0.2">
      <c r="A97" t="s">
        <v>1093</v>
      </c>
      <c r="B97" t="s">
        <v>1094</v>
      </c>
      <c r="C97" t="s">
        <v>1386</v>
      </c>
      <c r="D97" t="s">
        <v>1387</v>
      </c>
    </row>
    <row r="98" spans="1:67" x14ac:dyDescent="0.2">
      <c r="A98" t="s">
        <v>1095</v>
      </c>
      <c r="B98" t="s">
        <v>1096</v>
      </c>
      <c r="C98" t="s">
        <v>1386</v>
      </c>
      <c r="D98" t="s">
        <v>1387</v>
      </c>
    </row>
    <row r="99" spans="1:67" x14ac:dyDescent="0.2">
      <c r="A99" t="s">
        <v>353</v>
      </c>
      <c r="B99" t="s">
        <v>1097</v>
      </c>
      <c r="C99" t="s">
        <v>1386</v>
      </c>
      <c r="D99" t="s">
        <v>1387</v>
      </c>
      <c r="AH99">
        <v>59.5</v>
      </c>
      <c r="AI99">
        <v>57.4</v>
      </c>
      <c r="AJ99">
        <v>51.9</v>
      </c>
      <c r="AK99">
        <v>51.8</v>
      </c>
      <c r="AL99">
        <v>53.5</v>
      </c>
      <c r="AM99">
        <v>55</v>
      </c>
      <c r="AN99">
        <v>55.5</v>
      </c>
      <c r="AO99">
        <v>55.7</v>
      </c>
      <c r="AP99">
        <v>52.7</v>
      </c>
      <c r="AQ99">
        <v>57.4</v>
      </c>
      <c r="AR99">
        <v>55.4</v>
      </c>
      <c r="AT99">
        <v>55.4</v>
      </c>
      <c r="AU99">
        <v>55.7</v>
      </c>
      <c r="AV99">
        <v>58.1</v>
      </c>
      <c r="AW99">
        <v>58.1</v>
      </c>
      <c r="AX99">
        <v>59.5</v>
      </c>
      <c r="AY99">
        <v>57.5</v>
      </c>
      <c r="AZ99">
        <v>55.8</v>
      </c>
      <c r="BA99">
        <v>55.5</v>
      </c>
      <c r="BB99">
        <v>51.3</v>
      </c>
      <c r="BC99">
        <v>53.1</v>
      </c>
      <c r="BD99">
        <v>52.6</v>
      </c>
      <c r="BE99">
        <v>53.4</v>
      </c>
      <c r="BF99">
        <v>50</v>
      </c>
      <c r="BG99">
        <v>49.9</v>
      </c>
      <c r="BH99">
        <v>49.2</v>
      </c>
      <c r="BI99">
        <v>49.8</v>
      </c>
      <c r="BJ99">
        <v>49.4</v>
      </c>
      <c r="BK99">
        <v>48.9</v>
      </c>
      <c r="BL99">
        <v>48.2</v>
      </c>
    </row>
    <row r="100" spans="1:67" x14ac:dyDescent="0.2">
      <c r="A100" t="s">
        <v>1098</v>
      </c>
      <c r="B100" t="s">
        <v>1099</v>
      </c>
      <c r="C100" t="s">
        <v>1386</v>
      </c>
      <c r="D100" t="s">
        <v>1387</v>
      </c>
    </row>
    <row r="101" spans="1:67" x14ac:dyDescent="0.2">
      <c r="A101" t="s">
        <v>222</v>
      </c>
      <c r="B101" t="s">
        <v>1100</v>
      </c>
      <c r="C101" t="s">
        <v>1386</v>
      </c>
      <c r="D101" t="s">
        <v>1387</v>
      </c>
      <c r="BB101">
        <v>32.6</v>
      </c>
      <c r="BC101">
        <v>32.4</v>
      </c>
      <c r="BD101">
        <v>32.299999999999997</v>
      </c>
      <c r="BE101">
        <v>32.5</v>
      </c>
      <c r="BF101">
        <v>32</v>
      </c>
      <c r="BG101">
        <v>32.1</v>
      </c>
      <c r="BH101">
        <v>31.1</v>
      </c>
      <c r="BI101">
        <v>30.9</v>
      </c>
      <c r="BJ101">
        <v>30.4</v>
      </c>
      <c r="BK101">
        <v>29.7</v>
      </c>
      <c r="BL101">
        <v>28.9</v>
      </c>
      <c r="BM101">
        <v>29.5</v>
      </c>
    </row>
    <row r="102" spans="1:67" x14ac:dyDescent="0.2">
      <c r="A102" t="s">
        <v>347</v>
      </c>
      <c r="B102" t="s">
        <v>1101</v>
      </c>
      <c r="C102" t="s">
        <v>1386</v>
      </c>
      <c r="D102" t="s">
        <v>1387</v>
      </c>
      <c r="BE102">
        <v>41.1</v>
      </c>
    </row>
    <row r="103" spans="1:67" x14ac:dyDescent="0.2">
      <c r="A103" t="s">
        <v>357</v>
      </c>
      <c r="B103" t="s">
        <v>1102</v>
      </c>
      <c r="C103" t="s">
        <v>1386</v>
      </c>
      <c r="D103" t="s">
        <v>1387</v>
      </c>
      <c r="AW103">
        <v>29.9</v>
      </c>
      <c r="AX103">
        <v>34.700000000000003</v>
      </c>
      <c r="AY103">
        <v>28.3</v>
      </c>
      <c r="AZ103">
        <v>27.9</v>
      </c>
      <c r="BA103">
        <v>27.5</v>
      </c>
      <c r="BB103">
        <v>27</v>
      </c>
      <c r="BC103">
        <v>29.4</v>
      </c>
      <c r="BD103">
        <v>29.2</v>
      </c>
      <c r="BE103">
        <v>30.8</v>
      </c>
      <c r="BF103">
        <v>31.5</v>
      </c>
      <c r="BG103">
        <v>30.9</v>
      </c>
      <c r="BH103">
        <v>30.4</v>
      </c>
      <c r="BI103">
        <v>30.3</v>
      </c>
      <c r="BJ103">
        <v>30.6</v>
      </c>
      <c r="BK103">
        <v>29.6</v>
      </c>
      <c r="BL103">
        <v>30</v>
      </c>
      <c r="BM103">
        <v>29.7</v>
      </c>
    </row>
    <row r="104" spans="1:67" x14ac:dyDescent="0.2">
      <c r="A104" t="s">
        <v>1103</v>
      </c>
      <c r="B104" t="s">
        <v>1104</v>
      </c>
      <c r="C104" t="s">
        <v>1386</v>
      </c>
      <c r="D104" t="s">
        <v>1387</v>
      </c>
    </row>
    <row r="105" spans="1:67" x14ac:dyDescent="0.2">
      <c r="A105" t="s">
        <v>1105</v>
      </c>
      <c r="B105" t="s">
        <v>1106</v>
      </c>
      <c r="C105" t="s">
        <v>1386</v>
      </c>
      <c r="D105" t="s">
        <v>1387</v>
      </c>
    </row>
    <row r="106" spans="1:67" x14ac:dyDescent="0.2">
      <c r="A106" t="s">
        <v>1107</v>
      </c>
      <c r="B106" t="s">
        <v>1108</v>
      </c>
      <c r="C106" t="s">
        <v>1386</v>
      </c>
      <c r="D106" t="s">
        <v>1387</v>
      </c>
    </row>
    <row r="107" spans="1:67" x14ac:dyDescent="0.2">
      <c r="A107" t="s">
        <v>1109</v>
      </c>
      <c r="B107" t="s">
        <v>1110</v>
      </c>
      <c r="C107" t="s">
        <v>1386</v>
      </c>
      <c r="D107" t="s">
        <v>1387</v>
      </c>
    </row>
    <row r="108" spans="1:67" x14ac:dyDescent="0.2">
      <c r="A108" t="s">
        <v>373</v>
      </c>
      <c r="B108" t="s">
        <v>1111</v>
      </c>
      <c r="C108" t="s">
        <v>1386</v>
      </c>
      <c r="D108" t="s">
        <v>1387</v>
      </c>
      <c r="AC108">
        <v>33.5</v>
      </c>
      <c r="AF108">
        <v>31.4</v>
      </c>
      <c r="AI108">
        <v>32.299999999999997</v>
      </c>
      <c r="AL108">
        <v>33.200000000000003</v>
      </c>
      <c r="AO108">
        <v>35.6</v>
      </c>
      <c r="AQ108">
        <v>32.200000000000003</v>
      </c>
      <c r="AR108">
        <v>32.1</v>
      </c>
      <c r="AS108">
        <v>29.5</v>
      </c>
      <c r="AT108">
        <v>30</v>
      </c>
      <c r="AU108">
        <v>32.799999999999997</v>
      </c>
      <c r="AV108">
        <v>33</v>
      </c>
      <c r="AW108">
        <v>33.9</v>
      </c>
      <c r="AX108">
        <v>34.1</v>
      </c>
      <c r="AY108">
        <v>35.299999999999997</v>
      </c>
      <c r="AZ108">
        <v>36.700000000000003</v>
      </c>
      <c r="BA108">
        <v>36.1</v>
      </c>
      <c r="BB108">
        <v>36</v>
      </c>
      <c r="BC108">
        <v>37.200000000000003</v>
      </c>
      <c r="BD108">
        <v>40.5</v>
      </c>
      <c r="BE108">
        <v>40.5</v>
      </c>
      <c r="BF108">
        <v>40.799999999999997</v>
      </c>
      <c r="BG108">
        <v>40.200000000000003</v>
      </c>
      <c r="BH108">
        <v>40.4</v>
      </c>
      <c r="BI108">
        <v>39.299999999999997</v>
      </c>
      <c r="BJ108">
        <v>38.799999999999997</v>
      </c>
      <c r="BK108">
        <v>38.4</v>
      </c>
      <c r="BL108">
        <v>37.6</v>
      </c>
      <c r="BM108">
        <v>37.6</v>
      </c>
      <c r="BN108">
        <v>37.9</v>
      </c>
      <c r="BO108">
        <v>37.9</v>
      </c>
    </row>
    <row r="109" spans="1:67" x14ac:dyDescent="0.2">
      <c r="A109" t="s">
        <v>1112</v>
      </c>
      <c r="B109" t="s">
        <v>1113</v>
      </c>
      <c r="C109" t="s">
        <v>1386</v>
      </c>
      <c r="D109" t="s">
        <v>1387</v>
      </c>
    </row>
    <row r="110" spans="1:67" x14ac:dyDescent="0.2">
      <c r="A110" t="s">
        <v>1114</v>
      </c>
      <c r="B110" t="s">
        <v>1115</v>
      </c>
      <c r="C110" t="s">
        <v>1386</v>
      </c>
      <c r="D110" t="s">
        <v>1387</v>
      </c>
    </row>
    <row r="111" spans="1:67" x14ac:dyDescent="0.2">
      <c r="A111" t="s">
        <v>367</v>
      </c>
      <c r="B111" t="s">
        <v>1116</v>
      </c>
      <c r="C111" t="s">
        <v>1386</v>
      </c>
      <c r="D111" t="s">
        <v>1387</v>
      </c>
      <c r="V111">
        <v>33.299999999999997</v>
      </c>
      <c r="AB111">
        <v>32.1</v>
      </c>
      <c r="AF111">
        <v>32.6</v>
      </c>
      <c r="AL111">
        <v>31.7</v>
      </c>
      <c r="AW111">
        <v>34.4</v>
      </c>
      <c r="BB111">
        <v>35.4</v>
      </c>
      <c r="BD111">
        <v>35.700000000000003</v>
      </c>
      <c r="BH111">
        <v>34.700000000000003</v>
      </c>
      <c r="BI111">
        <v>34.799999999999997</v>
      </c>
      <c r="BJ111">
        <v>35.9</v>
      </c>
      <c r="BK111">
        <v>34.6</v>
      </c>
      <c r="BL111">
        <v>35</v>
      </c>
      <c r="BM111">
        <v>34.799999999999997</v>
      </c>
      <c r="BN111">
        <v>34.200000000000003</v>
      </c>
    </row>
    <row r="112" spans="1:67" x14ac:dyDescent="0.2">
      <c r="A112" t="s">
        <v>1117</v>
      </c>
      <c r="B112" t="s">
        <v>1118</v>
      </c>
      <c r="C112" t="s">
        <v>1386</v>
      </c>
      <c r="D112" t="s">
        <v>1387</v>
      </c>
    </row>
    <row r="113" spans="1:66" x14ac:dyDescent="0.2">
      <c r="A113" t="s">
        <v>890</v>
      </c>
      <c r="B113" t="s">
        <v>1119</v>
      </c>
      <c r="C113" t="s">
        <v>1386</v>
      </c>
      <c r="D113" t="s">
        <v>1387</v>
      </c>
      <c r="AF113">
        <v>35.5</v>
      </c>
      <c r="AM113">
        <v>36.9</v>
      </c>
      <c r="AN113">
        <v>37</v>
      </c>
      <c r="AO113">
        <v>35.6</v>
      </c>
      <c r="AS113">
        <v>33</v>
      </c>
      <c r="AU113">
        <v>32.299999999999997</v>
      </c>
      <c r="AV113">
        <v>32.9</v>
      </c>
      <c r="AW113">
        <v>33.6</v>
      </c>
      <c r="AX113">
        <v>33.799999999999997</v>
      </c>
      <c r="AY113">
        <v>32.700000000000003</v>
      </c>
      <c r="AZ113">
        <v>31.9</v>
      </c>
      <c r="BA113">
        <v>30.9</v>
      </c>
      <c r="BB113">
        <v>32.700000000000003</v>
      </c>
      <c r="BC113">
        <v>32.299999999999997</v>
      </c>
      <c r="BD113">
        <v>32.9</v>
      </c>
      <c r="BE113">
        <v>33.200000000000003</v>
      </c>
      <c r="BF113">
        <v>33.5</v>
      </c>
      <c r="BG113">
        <v>31.9</v>
      </c>
      <c r="BH113">
        <v>31.8</v>
      </c>
      <c r="BI113">
        <v>32.799999999999997</v>
      </c>
      <c r="BJ113">
        <v>31.4</v>
      </c>
      <c r="BK113">
        <v>30.6</v>
      </c>
      <c r="BL113">
        <v>30.8</v>
      </c>
      <c r="BM113">
        <v>29.2</v>
      </c>
    </row>
    <row r="114" spans="1:66" x14ac:dyDescent="0.2">
      <c r="A114" t="s">
        <v>1120</v>
      </c>
      <c r="B114" t="s">
        <v>1121</v>
      </c>
      <c r="C114" t="s">
        <v>1386</v>
      </c>
      <c r="D114" t="s">
        <v>1387</v>
      </c>
      <c r="AE114">
        <v>47.4</v>
      </c>
      <c r="AI114">
        <v>43.6</v>
      </c>
      <c r="AM114">
        <v>43</v>
      </c>
      <c r="AQ114">
        <v>44.1</v>
      </c>
      <c r="AX114">
        <v>43.6</v>
      </c>
      <c r="AY114">
        <v>44.8</v>
      </c>
      <c r="BB114">
        <v>42.1</v>
      </c>
      <c r="BF114">
        <v>37.4</v>
      </c>
      <c r="BG114">
        <v>38.799999999999997</v>
      </c>
      <c r="BH114">
        <v>39.5</v>
      </c>
      <c r="BI114">
        <v>40</v>
      </c>
      <c r="BJ114">
        <v>40.799999999999997</v>
      </c>
      <c r="BK114">
        <v>42</v>
      </c>
      <c r="BL114">
        <v>40.9</v>
      </c>
    </row>
    <row r="115" spans="1:66" x14ac:dyDescent="0.2">
      <c r="A115" t="s">
        <v>384</v>
      </c>
      <c r="B115" t="s">
        <v>1122</v>
      </c>
      <c r="C115" t="s">
        <v>1386</v>
      </c>
      <c r="D115" t="s">
        <v>1387</v>
      </c>
      <c r="AY115">
        <v>28.6</v>
      </c>
      <c r="BE115">
        <v>29.5</v>
      </c>
    </row>
    <row r="116" spans="1:66" x14ac:dyDescent="0.2">
      <c r="A116" t="s">
        <v>362</v>
      </c>
      <c r="B116" t="s">
        <v>1123</v>
      </c>
      <c r="C116" t="s">
        <v>1386</v>
      </c>
      <c r="D116" t="s">
        <v>1387</v>
      </c>
      <c r="AV116">
        <v>26.8</v>
      </c>
      <c r="AW116">
        <v>28</v>
      </c>
      <c r="AX116">
        <v>29</v>
      </c>
      <c r="AY116">
        <v>30.2</v>
      </c>
      <c r="AZ116">
        <v>29.5</v>
      </c>
      <c r="BA116">
        <v>31.8</v>
      </c>
      <c r="BB116">
        <v>28.7</v>
      </c>
      <c r="BC116">
        <v>26.2</v>
      </c>
      <c r="BD116">
        <v>26.8</v>
      </c>
      <c r="BE116">
        <v>26.8</v>
      </c>
      <c r="BF116">
        <v>25.4</v>
      </c>
      <c r="BG116">
        <v>27.8</v>
      </c>
      <c r="BH116">
        <v>26.8</v>
      </c>
      <c r="BI116">
        <v>27.2</v>
      </c>
      <c r="BJ116">
        <v>26.1</v>
      </c>
    </row>
    <row r="117" spans="1:66" x14ac:dyDescent="0.2">
      <c r="A117" t="s">
        <v>392</v>
      </c>
      <c r="B117" t="s">
        <v>1124</v>
      </c>
      <c r="C117" t="s">
        <v>1386</v>
      </c>
      <c r="D117" t="s">
        <v>1387</v>
      </c>
      <c r="X117">
        <v>36.299999999999997</v>
      </c>
      <c r="AE117">
        <v>36.5</v>
      </c>
      <c r="AK117">
        <v>35.5</v>
      </c>
      <c r="AP117">
        <v>38.1</v>
      </c>
      <c r="AT117">
        <v>38.9</v>
      </c>
      <c r="AU117">
        <v>39.6</v>
      </c>
      <c r="AV117">
        <v>40.700000000000003</v>
      </c>
      <c r="AW117">
        <v>41.5</v>
      </c>
      <c r="AX117">
        <v>42.3</v>
      </c>
      <c r="AY117">
        <v>41.6</v>
      </c>
      <c r="AZ117">
        <v>41.1</v>
      </c>
      <c r="BA117">
        <v>41.6</v>
      </c>
      <c r="BB117">
        <v>42.6</v>
      </c>
      <c r="BC117">
        <v>42.5</v>
      </c>
      <c r="BD117">
        <v>41.4</v>
      </c>
      <c r="BE117">
        <v>41.6</v>
      </c>
      <c r="BF117">
        <v>40.200000000000003</v>
      </c>
      <c r="BG117">
        <v>39.799999999999997</v>
      </c>
      <c r="BH117">
        <v>39.700000000000003</v>
      </c>
      <c r="BI117">
        <v>39</v>
      </c>
      <c r="BJ117">
        <v>38.200000000000003</v>
      </c>
      <c r="BK117">
        <v>38.6</v>
      </c>
    </row>
    <row r="118" spans="1:66" x14ac:dyDescent="0.2">
      <c r="A118" t="s">
        <v>397</v>
      </c>
      <c r="B118" t="s">
        <v>1125</v>
      </c>
      <c r="C118" t="s">
        <v>1386</v>
      </c>
      <c r="D118" t="s">
        <v>1387</v>
      </c>
      <c r="AE118">
        <v>32.5</v>
      </c>
      <c r="AF118">
        <v>34.5</v>
      </c>
      <c r="AH118">
        <v>32.6</v>
      </c>
      <c r="AJ118">
        <v>31.5</v>
      </c>
      <c r="AL118">
        <v>35.5</v>
      </c>
      <c r="AN118">
        <v>35.200000000000003</v>
      </c>
      <c r="AQ118">
        <v>36.700000000000003</v>
      </c>
      <c r="AS118">
        <v>35.299999999999997</v>
      </c>
      <c r="AV118">
        <v>34.9</v>
      </c>
      <c r="AW118">
        <v>34.299999999999997</v>
      </c>
      <c r="AX118">
        <v>33.799999999999997</v>
      </c>
      <c r="AY118">
        <v>33.700000000000003</v>
      </c>
      <c r="AZ118">
        <v>32.9</v>
      </c>
      <c r="BA118">
        <v>33.799999999999997</v>
      </c>
      <c r="BB118">
        <v>33.799999999999997</v>
      </c>
      <c r="BC118">
        <v>34.700000000000003</v>
      </c>
      <c r="BD118">
        <v>35.1</v>
      </c>
      <c r="BE118">
        <v>35.200000000000003</v>
      </c>
      <c r="BF118">
        <v>34.9</v>
      </c>
      <c r="BG118">
        <v>34.700000000000003</v>
      </c>
      <c r="BH118">
        <v>35.4</v>
      </c>
      <c r="BI118">
        <v>35.200000000000003</v>
      </c>
      <c r="BJ118">
        <v>35.9</v>
      </c>
      <c r="BK118">
        <v>35.200000000000003</v>
      </c>
      <c r="BL118">
        <v>34.6</v>
      </c>
      <c r="BM118">
        <v>35.200000000000003</v>
      </c>
    </row>
    <row r="119" spans="1:66" x14ac:dyDescent="0.2">
      <c r="A119" t="s">
        <v>400</v>
      </c>
      <c r="B119" t="s">
        <v>1126</v>
      </c>
      <c r="C119" t="s">
        <v>1386</v>
      </c>
      <c r="D119" t="s">
        <v>1387</v>
      </c>
      <c r="AG119">
        <v>43.2</v>
      </c>
      <c r="AI119">
        <v>41.1</v>
      </c>
      <c r="AL119">
        <v>35.700000000000003</v>
      </c>
      <c r="AO119">
        <v>40.4</v>
      </c>
      <c r="AR119">
        <v>44.1</v>
      </c>
      <c r="AU119">
        <v>48.3</v>
      </c>
      <c r="AW119">
        <v>45.5</v>
      </c>
    </row>
    <row r="120" spans="1:66" x14ac:dyDescent="0.2">
      <c r="A120" t="s">
        <v>408</v>
      </c>
      <c r="B120" t="s">
        <v>1127</v>
      </c>
      <c r="C120" t="s">
        <v>1386</v>
      </c>
      <c r="D120" t="s">
        <v>1387</v>
      </c>
      <c r="AE120">
        <v>36.1</v>
      </c>
      <c r="AK120">
        <v>43.4</v>
      </c>
      <c r="AP120">
        <v>36.4</v>
      </c>
      <c r="AU120">
        <v>37</v>
      </c>
      <c r="AY120">
        <v>33.9</v>
      </c>
      <c r="BA120">
        <v>32.6</v>
      </c>
      <c r="BC120">
        <v>33.700000000000003</v>
      </c>
    </row>
    <row r="121" spans="1:66" x14ac:dyDescent="0.2">
      <c r="A121" t="s">
        <v>405</v>
      </c>
      <c r="B121" t="s">
        <v>1128</v>
      </c>
      <c r="C121" t="s">
        <v>1386</v>
      </c>
      <c r="D121" t="s">
        <v>1387</v>
      </c>
      <c r="BA121">
        <v>34.799999999999997</v>
      </c>
      <c r="BC121">
        <v>32.1</v>
      </c>
      <c r="BF121">
        <v>32.9</v>
      </c>
    </row>
    <row r="122" spans="1:66" x14ac:dyDescent="0.2">
      <c r="A122" t="s">
        <v>412</v>
      </c>
      <c r="B122" t="s">
        <v>1129</v>
      </c>
      <c r="C122" t="s">
        <v>1386</v>
      </c>
      <c r="D122" t="s">
        <v>1387</v>
      </c>
      <c r="AO122">
        <v>35.4</v>
      </c>
      <c r="AT122">
        <v>36</v>
      </c>
      <c r="AU122">
        <v>34.799999999999997</v>
      </c>
      <c r="AV122">
        <v>33.700000000000003</v>
      </c>
      <c r="AW122">
        <v>31.8</v>
      </c>
      <c r="AX122">
        <v>39.799999999999997</v>
      </c>
      <c r="AY122">
        <v>30.2</v>
      </c>
      <c r="AZ122">
        <v>30.1</v>
      </c>
      <c r="BA122">
        <v>28.5</v>
      </c>
      <c r="BB122">
        <v>28.2</v>
      </c>
      <c r="BC122">
        <v>28</v>
      </c>
      <c r="BD122">
        <v>28</v>
      </c>
      <c r="BE122">
        <v>28.2</v>
      </c>
      <c r="BF122">
        <v>27.1</v>
      </c>
      <c r="BG122">
        <v>27</v>
      </c>
      <c r="BH122">
        <v>26.8</v>
      </c>
      <c r="BI122">
        <v>27.2</v>
      </c>
      <c r="BJ122">
        <v>27.5</v>
      </c>
      <c r="BK122">
        <v>27.8</v>
      </c>
    </row>
    <row r="123" spans="1:66" x14ac:dyDescent="0.2">
      <c r="A123" t="s">
        <v>417</v>
      </c>
      <c r="B123" t="s">
        <v>1130</v>
      </c>
      <c r="C123" t="s">
        <v>1386</v>
      </c>
      <c r="D123" t="s">
        <v>1387</v>
      </c>
      <c r="AK123">
        <v>57.5</v>
      </c>
      <c r="AM123">
        <v>43.1</v>
      </c>
      <c r="AP123">
        <v>45</v>
      </c>
      <c r="AX123">
        <v>46.5</v>
      </c>
      <c r="BH123">
        <v>40.799999999999997</v>
      </c>
      <c r="BM123">
        <v>36.200000000000003</v>
      </c>
      <c r="BN123">
        <v>38.700000000000003</v>
      </c>
    </row>
    <row r="124" spans="1:66" x14ac:dyDescent="0.2">
      <c r="A124" t="s">
        <v>1131</v>
      </c>
      <c r="B124" t="s">
        <v>1132</v>
      </c>
      <c r="C124" t="s">
        <v>1386</v>
      </c>
      <c r="D124" t="s">
        <v>1387</v>
      </c>
      <c r="AS124">
        <v>31</v>
      </c>
      <c r="AT124">
        <v>30.2</v>
      </c>
      <c r="AU124">
        <v>30.3</v>
      </c>
      <c r="AV124">
        <v>28.7</v>
      </c>
      <c r="AW124">
        <v>34.799999999999997</v>
      </c>
      <c r="AX124">
        <v>32.6</v>
      </c>
      <c r="AY124">
        <v>37.4</v>
      </c>
      <c r="AZ124">
        <v>33.9</v>
      </c>
      <c r="BA124">
        <v>31.5</v>
      </c>
      <c r="BB124">
        <v>29.9</v>
      </c>
      <c r="BC124">
        <v>30.1</v>
      </c>
      <c r="BD124">
        <v>27.8</v>
      </c>
      <c r="BE124">
        <v>27.4</v>
      </c>
      <c r="BF124">
        <v>28.8</v>
      </c>
      <c r="BG124">
        <v>26.8</v>
      </c>
      <c r="BH124">
        <v>29</v>
      </c>
      <c r="BI124">
        <v>26.8</v>
      </c>
      <c r="BJ124">
        <v>27.3</v>
      </c>
      <c r="BK124">
        <v>27.7</v>
      </c>
      <c r="BL124">
        <v>29.7</v>
      </c>
      <c r="BM124">
        <v>29</v>
      </c>
    </row>
    <row r="125" spans="1:66" x14ac:dyDescent="0.2">
      <c r="A125" t="s">
        <v>177</v>
      </c>
      <c r="B125" t="s">
        <v>1133</v>
      </c>
      <c r="C125" t="s">
        <v>1386</v>
      </c>
      <c r="D125" t="s">
        <v>1387</v>
      </c>
    </row>
    <row r="126" spans="1:66" x14ac:dyDescent="0.2">
      <c r="A126" t="s">
        <v>422</v>
      </c>
      <c r="B126" t="s">
        <v>1134</v>
      </c>
      <c r="C126" t="s">
        <v>1386</v>
      </c>
      <c r="D126" t="s">
        <v>1387</v>
      </c>
      <c r="AY126">
        <v>37</v>
      </c>
      <c r="BL126">
        <v>27.8</v>
      </c>
    </row>
    <row r="127" spans="1:66" x14ac:dyDescent="0.2">
      <c r="A127" t="s">
        <v>1135</v>
      </c>
      <c r="B127" t="s">
        <v>1136</v>
      </c>
      <c r="C127" t="s">
        <v>1386</v>
      </c>
      <c r="D127" t="s">
        <v>1387</v>
      </c>
    </row>
    <row r="128" spans="1:66" x14ac:dyDescent="0.2">
      <c r="A128" t="s">
        <v>1137</v>
      </c>
      <c r="B128" t="s">
        <v>1138</v>
      </c>
      <c r="C128" t="s">
        <v>1386</v>
      </c>
      <c r="D128" t="s">
        <v>1387</v>
      </c>
      <c r="AY128">
        <v>31.7</v>
      </c>
      <c r="BA128">
        <v>32.299999999999997</v>
      </c>
      <c r="BC128">
        <v>32</v>
      </c>
      <c r="BE128">
        <v>31.6</v>
      </c>
      <c r="BG128">
        <v>31.2</v>
      </c>
      <c r="BI128">
        <v>31.4</v>
      </c>
    </row>
    <row r="129" spans="1:64" x14ac:dyDescent="0.2">
      <c r="A129" t="s">
        <v>425</v>
      </c>
      <c r="B129" t="s">
        <v>1139</v>
      </c>
      <c r="C129" t="s">
        <v>1386</v>
      </c>
      <c r="D129" t="s">
        <v>1387</v>
      </c>
    </row>
    <row r="130" spans="1:64" x14ac:dyDescent="0.2">
      <c r="A130" t="s">
        <v>1140</v>
      </c>
      <c r="B130" t="s">
        <v>1141</v>
      </c>
      <c r="C130" t="s">
        <v>1386</v>
      </c>
      <c r="D130" t="s">
        <v>1387</v>
      </c>
    </row>
    <row r="131" spans="1:64" x14ac:dyDescent="0.2">
      <c r="A131" t="s">
        <v>1142</v>
      </c>
      <c r="B131" t="s">
        <v>1143</v>
      </c>
      <c r="C131" t="s">
        <v>1386</v>
      </c>
      <c r="D131" t="s">
        <v>1387</v>
      </c>
      <c r="AK131">
        <v>34.299999999999997</v>
      </c>
      <c r="AP131">
        <v>34.9</v>
      </c>
      <c r="AU131">
        <v>32.6</v>
      </c>
      <c r="AZ131">
        <v>35.4</v>
      </c>
      <c r="BE131">
        <v>36</v>
      </c>
      <c r="BK131">
        <v>38.799999999999997</v>
      </c>
    </row>
    <row r="132" spans="1:64" x14ac:dyDescent="0.2">
      <c r="A132" t="s">
        <v>442</v>
      </c>
      <c r="B132" t="s">
        <v>1144</v>
      </c>
      <c r="C132" t="s">
        <v>1386</v>
      </c>
      <c r="D132" t="s">
        <v>1387</v>
      </c>
      <c r="BD132">
        <v>31.8</v>
      </c>
    </row>
    <row r="133" spans="1:64" x14ac:dyDescent="0.2">
      <c r="A133" t="s">
        <v>450</v>
      </c>
      <c r="B133" t="s">
        <v>1145</v>
      </c>
      <c r="C133" t="s">
        <v>1386</v>
      </c>
      <c r="D133" t="s">
        <v>1387</v>
      </c>
      <c r="AZ133">
        <v>36.5</v>
      </c>
      <c r="BG133">
        <v>33.200000000000003</v>
      </c>
      <c r="BI133">
        <v>35.299999999999997</v>
      </c>
    </row>
    <row r="134" spans="1:64" x14ac:dyDescent="0.2">
      <c r="A134" t="s">
        <v>453</v>
      </c>
      <c r="B134" t="s">
        <v>1146</v>
      </c>
      <c r="C134" t="s">
        <v>1386</v>
      </c>
      <c r="D134" t="s">
        <v>1387</v>
      </c>
    </row>
    <row r="135" spans="1:64" x14ac:dyDescent="0.2">
      <c r="A135" t="s">
        <v>1147</v>
      </c>
      <c r="B135" t="s">
        <v>1148</v>
      </c>
      <c r="C135" t="s">
        <v>1386</v>
      </c>
      <c r="D135" t="s">
        <v>1387</v>
      </c>
      <c r="AN135">
        <v>42.6</v>
      </c>
      <c r="BI135">
        <v>51.2</v>
      </c>
    </row>
    <row r="136" spans="1:64" x14ac:dyDescent="0.2">
      <c r="A136" t="s">
        <v>1149</v>
      </c>
      <c r="B136" t="s">
        <v>1150</v>
      </c>
      <c r="C136" t="s">
        <v>1386</v>
      </c>
      <c r="D136" t="s">
        <v>1387</v>
      </c>
    </row>
    <row r="137" spans="1:64" x14ac:dyDescent="0.2">
      <c r="A137" t="s">
        <v>1151</v>
      </c>
      <c r="B137" t="s">
        <v>1152</v>
      </c>
      <c r="C137" t="s">
        <v>1386</v>
      </c>
      <c r="D137" t="s">
        <v>1387</v>
      </c>
    </row>
    <row r="138" spans="1:64" x14ac:dyDescent="0.2">
      <c r="A138" t="s">
        <v>1153</v>
      </c>
      <c r="B138" t="s">
        <v>1154</v>
      </c>
      <c r="C138" t="s">
        <v>1386</v>
      </c>
      <c r="D138" t="s">
        <v>1387</v>
      </c>
    </row>
    <row r="139" spans="1:64" x14ac:dyDescent="0.2">
      <c r="A139" t="s">
        <v>456</v>
      </c>
      <c r="B139" t="s">
        <v>1155</v>
      </c>
      <c r="C139" t="s">
        <v>1386</v>
      </c>
      <c r="D139" t="s">
        <v>1387</v>
      </c>
    </row>
    <row r="140" spans="1:64" x14ac:dyDescent="0.2">
      <c r="A140" t="s">
        <v>731</v>
      </c>
      <c r="B140" t="s">
        <v>1156</v>
      </c>
      <c r="C140" t="s">
        <v>1386</v>
      </c>
      <c r="D140" t="s">
        <v>1387</v>
      </c>
      <c r="AD140">
        <v>32.5</v>
      </c>
      <c r="AI140">
        <v>32.4</v>
      </c>
      <c r="AN140">
        <v>35.4</v>
      </c>
      <c r="AU140">
        <v>40.200000000000003</v>
      </c>
      <c r="AY140">
        <v>39.700000000000003</v>
      </c>
      <c r="BB140">
        <v>36.1</v>
      </c>
      <c r="BE140">
        <v>38.700000000000003</v>
      </c>
      <c r="BI140">
        <v>39.299999999999997</v>
      </c>
      <c r="BL140">
        <v>37.700000000000003</v>
      </c>
    </row>
    <row r="141" spans="1:64" x14ac:dyDescent="0.2">
      <c r="A141" t="s">
        <v>1157</v>
      </c>
      <c r="B141" t="s">
        <v>1158</v>
      </c>
      <c r="C141" t="s">
        <v>1386</v>
      </c>
      <c r="D141" t="s">
        <v>1387</v>
      </c>
    </row>
    <row r="142" spans="1:64" x14ac:dyDescent="0.2">
      <c r="A142" t="s">
        <v>1159</v>
      </c>
      <c r="B142" t="s">
        <v>1160</v>
      </c>
      <c r="C142" t="s">
        <v>1386</v>
      </c>
      <c r="D142" t="s">
        <v>1387</v>
      </c>
    </row>
    <row r="143" spans="1:64" x14ac:dyDescent="0.2">
      <c r="A143" t="s">
        <v>447</v>
      </c>
      <c r="B143" t="s">
        <v>1161</v>
      </c>
      <c r="C143" t="s">
        <v>1386</v>
      </c>
      <c r="D143" t="s">
        <v>1387</v>
      </c>
      <c r="AE143">
        <v>56</v>
      </c>
      <c r="AM143">
        <v>63.2</v>
      </c>
      <c r="AU143">
        <v>51.6</v>
      </c>
      <c r="BJ143">
        <v>44.9</v>
      </c>
    </row>
    <row r="144" spans="1:64" x14ac:dyDescent="0.2">
      <c r="A144" t="s">
        <v>1162</v>
      </c>
      <c r="B144" t="s">
        <v>1163</v>
      </c>
      <c r="C144" t="s">
        <v>1386</v>
      </c>
      <c r="D144" t="s">
        <v>1387</v>
      </c>
    </row>
    <row r="145" spans="1:66" x14ac:dyDescent="0.2">
      <c r="A145" t="s">
        <v>461</v>
      </c>
      <c r="B145" t="s">
        <v>1164</v>
      </c>
      <c r="C145" t="s">
        <v>1386</v>
      </c>
      <c r="D145" t="s">
        <v>1387</v>
      </c>
      <c r="AW145">
        <v>37</v>
      </c>
      <c r="AX145">
        <v>35.299999999999997</v>
      </c>
      <c r="AY145">
        <v>34.4</v>
      </c>
      <c r="AZ145">
        <v>34.799999999999997</v>
      </c>
      <c r="BA145">
        <v>35.700000000000003</v>
      </c>
      <c r="BB145">
        <v>37.200000000000003</v>
      </c>
      <c r="BC145">
        <v>33.6</v>
      </c>
      <c r="BD145">
        <v>32.5</v>
      </c>
      <c r="BE145">
        <v>35.1</v>
      </c>
      <c r="BF145">
        <v>35.299999999999997</v>
      </c>
      <c r="BG145">
        <v>37.700000000000003</v>
      </c>
      <c r="BH145">
        <v>37.4</v>
      </c>
      <c r="BI145">
        <v>38.4</v>
      </c>
      <c r="BJ145">
        <v>37.299999999999997</v>
      </c>
      <c r="BK145">
        <v>35.700000000000003</v>
      </c>
      <c r="BL145">
        <v>35.299999999999997</v>
      </c>
      <c r="BM145">
        <v>36</v>
      </c>
    </row>
    <row r="146" spans="1:66" x14ac:dyDescent="0.2">
      <c r="A146" t="s">
        <v>465</v>
      </c>
      <c r="B146" t="s">
        <v>1165</v>
      </c>
      <c r="C146" t="s">
        <v>1386</v>
      </c>
      <c r="D146" t="s">
        <v>1387</v>
      </c>
      <c r="AD146">
        <v>26.3</v>
      </c>
      <c r="AE146">
        <v>28.1</v>
      </c>
      <c r="AF146">
        <v>29.5</v>
      </c>
      <c r="AG146">
        <v>28.8</v>
      </c>
      <c r="AH146">
        <v>30.8</v>
      </c>
      <c r="AI146">
        <v>27.7</v>
      </c>
      <c r="AJ146">
        <v>27.2</v>
      </c>
      <c r="AK146">
        <v>27.3</v>
      </c>
      <c r="AL146">
        <v>27</v>
      </c>
      <c r="AM146">
        <v>28.1</v>
      </c>
      <c r="AN146">
        <v>28.3</v>
      </c>
      <c r="AO146">
        <v>29</v>
      </c>
      <c r="AP146">
        <v>29.6</v>
      </c>
      <c r="AQ146">
        <v>30.6</v>
      </c>
      <c r="AR146">
        <v>30</v>
      </c>
      <c r="AS146">
        <v>30.1</v>
      </c>
      <c r="AT146">
        <v>30.9</v>
      </c>
      <c r="AU146">
        <v>31</v>
      </c>
      <c r="AV146">
        <v>30.2</v>
      </c>
      <c r="AW146">
        <v>30.2</v>
      </c>
      <c r="AX146">
        <v>30.8</v>
      </c>
      <c r="AY146">
        <v>30.9</v>
      </c>
      <c r="AZ146">
        <v>31.1</v>
      </c>
      <c r="BA146">
        <v>32.6</v>
      </c>
      <c r="BB146">
        <v>31.2</v>
      </c>
      <c r="BC146">
        <v>30.5</v>
      </c>
      <c r="BD146">
        <v>32.1</v>
      </c>
      <c r="BE146">
        <v>34.299999999999997</v>
      </c>
      <c r="BF146">
        <v>32</v>
      </c>
      <c r="BG146">
        <v>31.2</v>
      </c>
      <c r="BH146">
        <v>32.9</v>
      </c>
      <c r="BI146">
        <v>31.7</v>
      </c>
      <c r="BJ146">
        <v>34.5</v>
      </c>
      <c r="BK146">
        <v>35.4</v>
      </c>
      <c r="BL146">
        <v>34.200000000000003</v>
      </c>
      <c r="BM146">
        <v>33.4</v>
      </c>
    </row>
    <row r="147" spans="1:66" x14ac:dyDescent="0.2">
      <c r="A147" t="s">
        <v>438</v>
      </c>
      <c r="B147" t="s">
        <v>1166</v>
      </c>
      <c r="C147" t="s">
        <v>1386</v>
      </c>
      <c r="D147" t="s">
        <v>1387</v>
      </c>
      <c r="AW147">
        <v>36.4</v>
      </c>
      <c r="AX147">
        <v>39</v>
      </c>
      <c r="AY147">
        <v>35.6</v>
      </c>
      <c r="AZ147">
        <v>37.5</v>
      </c>
      <c r="BA147">
        <v>37.200000000000003</v>
      </c>
      <c r="BB147">
        <v>36</v>
      </c>
      <c r="BC147">
        <v>35</v>
      </c>
      <c r="BD147">
        <v>35.799999999999997</v>
      </c>
      <c r="BE147">
        <v>35.200000000000003</v>
      </c>
      <c r="BF147">
        <v>35.5</v>
      </c>
      <c r="BG147">
        <v>35.1</v>
      </c>
      <c r="BH147">
        <v>34.200000000000003</v>
      </c>
      <c r="BI147">
        <v>34.299999999999997</v>
      </c>
      <c r="BJ147">
        <v>35.6</v>
      </c>
      <c r="BK147">
        <v>35.1</v>
      </c>
      <c r="BL147">
        <v>34.5</v>
      </c>
      <c r="BM147">
        <v>35.700000000000003</v>
      </c>
    </row>
    <row r="148" spans="1:66" x14ac:dyDescent="0.2">
      <c r="A148" t="s">
        <v>1167</v>
      </c>
      <c r="B148" t="s">
        <v>1168</v>
      </c>
      <c r="C148" t="s">
        <v>1386</v>
      </c>
      <c r="D148" t="s">
        <v>1387</v>
      </c>
    </row>
    <row r="149" spans="1:66" x14ac:dyDescent="0.2">
      <c r="A149" t="s">
        <v>1169</v>
      </c>
      <c r="B149" t="s">
        <v>1170</v>
      </c>
      <c r="C149" t="s">
        <v>1386</v>
      </c>
      <c r="D149" t="s">
        <v>1387</v>
      </c>
    </row>
    <row r="150" spans="1:66" x14ac:dyDescent="0.2">
      <c r="A150" t="s">
        <v>531</v>
      </c>
      <c r="B150" t="s">
        <v>1171</v>
      </c>
      <c r="C150" t="s">
        <v>1386</v>
      </c>
      <c r="D150" t="s">
        <v>1387</v>
      </c>
      <c r="AC150">
        <v>39.200000000000003</v>
      </c>
      <c r="AI150">
        <v>39.200000000000003</v>
      </c>
      <c r="AQ150">
        <v>39.4</v>
      </c>
      <c r="AS150">
        <v>40.6</v>
      </c>
      <c r="AY150">
        <v>40.700000000000003</v>
      </c>
      <c r="BF150">
        <v>39.5</v>
      </c>
    </row>
    <row r="151" spans="1:66" x14ac:dyDescent="0.2">
      <c r="A151" t="s">
        <v>519</v>
      </c>
      <c r="B151" t="s">
        <v>1172</v>
      </c>
      <c r="C151" t="s">
        <v>1386</v>
      </c>
      <c r="D151" t="s">
        <v>1387</v>
      </c>
    </row>
    <row r="152" spans="1:66" x14ac:dyDescent="0.2">
      <c r="A152" t="s">
        <v>514</v>
      </c>
      <c r="B152" t="s">
        <v>1173</v>
      </c>
      <c r="C152" t="s">
        <v>1386</v>
      </c>
      <c r="D152" t="s">
        <v>1387</v>
      </c>
      <c r="AP152">
        <v>36.9</v>
      </c>
      <c r="AQ152">
        <v>39.5</v>
      </c>
      <c r="AR152">
        <v>42.6</v>
      </c>
      <c r="AS152">
        <v>36.4</v>
      </c>
      <c r="AT152">
        <v>38</v>
      </c>
      <c r="AU152">
        <v>35.799999999999997</v>
      </c>
      <c r="AV152">
        <v>34.9</v>
      </c>
      <c r="AW152">
        <v>35</v>
      </c>
      <c r="AX152">
        <v>36.299999999999997</v>
      </c>
      <c r="AY152">
        <v>35.4</v>
      </c>
      <c r="AZ152">
        <v>34.4</v>
      </c>
      <c r="BA152">
        <v>34.700000000000003</v>
      </c>
      <c r="BB152">
        <v>32.9</v>
      </c>
      <c r="BC152">
        <v>32.1</v>
      </c>
      <c r="BD152">
        <v>30.6</v>
      </c>
      <c r="BE152">
        <v>29.2</v>
      </c>
      <c r="BF152">
        <v>28.5</v>
      </c>
      <c r="BG152">
        <v>26.8</v>
      </c>
      <c r="BH152">
        <v>27</v>
      </c>
      <c r="BI152">
        <v>26.3</v>
      </c>
      <c r="BJ152">
        <v>25.9</v>
      </c>
      <c r="BK152">
        <v>25.7</v>
      </c>
      <c r="BL152">
        <v>26</v>
      </c>
      <c r="BN152">
        <v>25.7</v>
      </c>
    </row>
    <row r="153" spans="1:66" x14ac:dyDescent="0.2">
      <c r="A153" t="s">
        <v>469</v>
      </c>
      <c r="B153" t="s">
        <v>1174</v>
      </c>
      <c r="C153" t="s">
        <v>1386</v>
      </c>
      <c r="D153" t="s">
        <v>1387</v>
      </c>
      <c r="Y153">
        <v>46.8</v>
      </c>
      <c r="AL153">
        <v>45.3</v>
      </c>
      <c r="AP153">
        <v>39.5</v>
      </c>
      <c r="AR153">
        <v>38.6</v>
      </c>
      <c r="AT153">
        <v>47.4</v>
      </c>
      <c r="AX153">
        <v>39.9</v>
      </c>
      <c r="BC153">
        <v>42.4</v>
      </c>
      <c r="BE153">
        <v>42.6</v>
      </c>
    </row>
    <row r="154" spans="1:66" x14ac:dyDescent="0.2">
      <c r="A154" t="s">
        <v>483</v>
      </c>
      <c r="B154" t="s">
        <v>1175</v>
      </c>
      <c r="C154" t="s">
        <v>1386</v>
      </c>
      <c r="D154" t="s">
        <v>1387</v>
      </c>
      <c r="AU154">
        <v>41.3</v>
      </c>
      <c r="BB154">
        <v>38.4</v>
      </c>
      <c r="BI154">
        <v>31.3</v>
      </c>
      <c r="BL154">
        <v>29.3</v>
      </c>
    </row>
    <row r="155" spans="1:66" x14ac:dyDescent="0.2">
      <c r="A155" t="s">
        <v>1176</v>
      </c>
      <c r="B155" t="s">
        <v>1177</v>
      </c>
      <c r="C155" t="s">
        <v>1386</v>
      </c>
      <c r="D155" t="s">
        <v>1387</v>
      </c>
    </row>
    <row r="156" spans="1:66" x14ac:dyDescent="0.2">
      <c r="A156" t="s">
        <v>507</v>
      </c>
      <c r="B156" t="s">
        <v>1178</v>
      </c>
      <c r="C156" t="s">
        <v>1386</v>
      </c>
      <c r="D156" t="s">
        <v>1387</v>
      </c>
      <c r="AH156">
        <v>50.6</v>
      </c>
      <c r="AK156">
        <v>52.6</v>
      </c>
      <c r="AM156">
        <v>52.8</v>
      </c>
      <c r="AO156">
        <v>53.6</v>
      </c>
      <c r="AQ156">
        <v>51.7</v>
      </c>
      <c r="AS156">
        <v>52.6</v>
      </c>
      <c r="AU156">
        <v>50.1</v>
      </c>
      <c r="AW156">
        <v>50</v>
      </c>
      <c r="AX156">
        <v>50.1</v>
      </c>
      <c r="AY156">
        <v>48.9</v>
      </c>
      <c r="BA156">
        <v>49.9</v>
      </c>
      <c r="BC156">
        <v>47.2</v>
      </c>
      <c r="BE156">
        <v>48.7</v>
      </c>
      <c r="BG156">
        <v>48.7</v>
      </c>
      <c r="BI156">
        <v>47.7</v>
      </c>
      <c r="BK156">
        <v>46.7</v>
      </c>
      <c r="BM156">
        <v>45.4</v>
      </c>
    </row>
    <row r="157" spans="1:66" x14ac:dyDescent="0.2">
      <c r="A157" t="s">
        <v>495</v>
      </c>
      <c r="B157" t="s">
        <v>1179</v>
      </c>
      <c r="C157" t="s">
        <v>1386</v>
      </c>
      <c r="D157" t="s">
        <v>1387</v>
      </c>
      <c r="BL157">
        <v>35.5</v>
      </c>
    </row>
    <row r="158" spans="1:66" x14ac:dyDescent="0.2">
      <c r="A158" t="s">
        <v>1180</v>
      </c>
      <c r="B158" t="s">
        <v>1181</v>
      </c>
      <c r="C158" t="s">
        <v>1386</v>
      </c>
      <c r="D158" t="s">
        <v>1387</v>
      </c>
    </row>
    <row r="159" spans="1:66" x14ac:dyDescent="0.2">
      <c r="A159" t="s">
        <v>582</v>
      </c>
      <c r="B159" t="s">
        <v>584</v>
      </c>
      <c r="C159" t="s">
        <v>1386</v>
      </c>
      <c r="D159" t="s">
        <v>1387</v>
      </c>
      <c r="BB159">
        <v>42.8</v>
      </c>
      <c r="BC159">
        <v>40.200000000000003</v>
      </c>
      <c r="BD159">
        <v>39.4</v>
      </c>
      <c r="BE159">
        <v>38.1</v>
      </c>
      <c r="BF159">
        <v>36.200000000000003</v>
      </c>
      <c r="BG159">
        <v>35.200000000000003</v>
      </c>
      <c r="BH159">
        <v>35.6</v>
      </c>
      <c r="BI159">
        <v>34.5</v>
      </c>
      <c r="BJ159">
        <v>34.200000000000003</v>
      </c>
      <c r="BK159">
        <v>33</v>
      </c>
      <c r="BL159">
        <v>33.5</v>
      </c>
    </row>
    <row r="160" spans="1:66" x14ac:dyDescent="0.2">
      <c r="A160" t="s">
        <v>487</v>
      </c>
      <c r="B160" t="s">
        <v>1182</v>
      </c>
      <c r="C160" t="s">
        <v>1386</v>
      </c>
      <c r="D160" t="s">
        <v>1387</v>
      </c>
      <c r="AM160">
        <v>50.4</v>
      </c>
      <c r="AT160">
        <v>39.9</v>
      </c>
      <c r="AY160">
        <v>38.9</v>
      </c>
      <c r="BB160">
        <v>33</v>
      </c>
      <c r="BK160">
        <v>36</v>
      </c>
    </row>
    <row r="161" spans="1:65" x14ac:dyDescent="0.2">
      <c r="A161" t="s">
        <v>490</v>
      </c>
      <c r="B161" t="s">
        <v>1183</v>
      </c>
      <c r="C161" t="s">
        <v>1386</v>
      </c>
      <c r="D161" t="s">
        <v>1387</v>
      </c>
      <c r="AY161">
        <v>28</v>
      </c>
      <c r="AZ161">
        <v>29.2</v>
      </c>
      <c r="BA161">
        <v>29</v>
      </c>
      <c r="BB161">
        <v>30.2</v>
      </c>
      <c r="BC161">
        <v>29</v>
      </c>
      <c r="BD161">
        <v>29.1</v>
      </c>
      <c r="BE161">
        <v>29.4</v>
      </c>
      <c r="BF161">
        <v>28.8</v>
      </c>
      <c r="BG161">
        <v>29</v>
      </c>
      <c r="BH161">
        <v>29.4</v>
      </c>
      <c r="BI161">
        <v>29.1</v>
      </c>
      <c r="BJ161">
        <v>29.2</v>
      </c>
      <c r="BK161">
        <v>28.7</v>
      </c>
      <c r="BL161">
        <v>31</v>
      </c>
      <c r="BM161">
        <v>31.4</v>
      </c>
    </row>
    <row r="162" spans="1:65" x14ac:dyDescent="0.2">
      <c r="A162" t="s">
        <v>540</v>
      </c>
      <c r="B162" t="s">
        <v>1184</v>
      </c>
      <c r="C162" t="s">
        <v>1386</v>
      </c>
      <c r="D162" t="s">
        <v>1387</v>
      </c>
      <c r="BH162">
        <v>38.1</v>
      </c>
      <c r="BJ162">
        <v>30.7</v>
      </c>
    </row>
    <row r="163" spans="1:65" x14ac:dyDescent="0.2">
      <c r="A163" t="s">
        <v>1185</v>
      </c>
      <c r="B163" t="s">
        <v>1186</v>
      </c>
      <c r="C163" t="s">
        <v>1386</v>
      </c>
      <c r="D163" t="s">
        <v>1387</v>
      </c>
    </row>
    <row r="164" spans="1:65" x14ac:dyDescent="0.2">
      <c r="A164" t="s">
        <v>527</v>
      </c>
      <c r="B164" t="s">
        <v>1187</v>
      </c>
      <c r="C164" t="s">
        <v>1386</v>
      </c>
      <c r="D164" t="s">
        <v>1387</v>
      </c>
      <c r="BE164">
        <v>41.2</v>
      </c>
      <c r="BF164">
        <v>39</v>
      </c>
      <c r="BG164">
        <v>38.799999999999997</v>
      </c>
      <c r="BH164">
        <v>39</v>
      </c>
      <c r="BI164">
        <v>38.5</v>
      </c>
      <c r="BJ164">
        <v>36.9</v>
      </c>
      <c r="BK164">
        <v>36.799999999999997</v>
      </c>
    </row>
    <row r="165" spans="1:65" x14ac:dyDescent="0.2">
      <c r="A165" t="s">
        <v>522</v>
      </c>
      <c r="B165" t="s">
        <v>1188</v>
      </c>
      <c r="C165" t="s">
        <v>1386</v>
      </c>
      <c r="D165" t="s">
        <v>1387</v>
      </c>
      <c r="AN165">
        <v>33.200000000000003</v>
      </c>
      <c r="AQ165">
        <v>30.3</v>
      </c>
      <c r="AU165">
        <v>32.9</v>
      </c>
      <c r="AZ165">
        <v>35.799999999999997</v>
      </c>
      <c r="BC165">
        <v>33.1</v>
      </c>
      <c r="BD165">
        <v>33.9</v>
      </c>
      <c r="BE165">
        <v>33.799999999999997</v>
      </c>
      <c r="BG165">
        <v>32</v>
      </c>
      <c r="BI165">
        <v>32.299999999999997</v>
      </c>
      <c r="BK165">
        <v>32.700000000000003</v>
      </c>
    </row>
    <row r="166" spans="1:65" x14ac:dyDescent="0.2">
      <c r="A166" t="s">
        <v>1189</v>
      </c>
      <c r="B166" t="s">
        <v>1190</v>
      </c>
      <c r="C166" t="s">
        <v>1386</v>
      </c>
      <c r="D166" t="s">
        <v>1387</v>
      </c>
    </row>
    <row r="167" spans="1:65" x14ac:dyDescent="0.2">
      <c r="A167" t="s">
        <v>536</v>
      </c>
      <c r="B167" t="s">
        <v>1191</v>
      </c>
      <c r="C167" t="s">
        <v>1386</v>
      </c>
      <c r="D167" t="s">
        <v>1387</v>
      </c>
      <c r="AO167">
        <v>53.6</v>
      </c>
      <c r="AU167">
        <v>47</v>
      </c>
      <c r="BA167">
        <v>45.6</v>
      </c>
      <c r="BG167">
        <v>54</v>
      </c>
      <c r="BL167">
        <v>50.5</v>
      </c>
    </row>
    <row r="168" spans="1:65" x14ac:dyDescent="0.2">
      <c r="A168" t="s">
        <v>499</v>
      </c>
      <c r="B168" t="s">
        <v>1192</v>
      </c>
      <c r="C168" t="s">
        <v>1386</v>
      </c>
      <c r="D168" t="s">
        <v>1387</v>
      </c>
      <c r="AF168">
        <v>43.9</v>
      </c>
      <c r="AL168">
        <v>50.1</v>
      </c>
      <c r="AN168">
        <v>37.700000000000003</v>
      </c>
      <c r="AS168">
        <v>39</v>
      </c>
      <c r="AW168">
        <v>40.200000000000003</v>
      </c>
      <c r="BA168">
        <v>35.700000000000003</v>
      </c>
      <c r="BG168">
        <v>32.6</v>
      </c>
    </row>
    <row r="169" spans="1:65" x14ac:dyDescent="0.2">
      <c r="A169" t="s">
        <v>503</v>
      </c>
      <c r="B169" t="s">
        <v>1193</v>
      </c>
      <c r="C169" t="s">
        <v>1386</v>
      </c>
      <c r="D169" t="s">
        <v>1387</v>
      </c>
      <c r="AY169">
        <v>35.700000000000003</v>
      </c>
      <c r="BE169">
        <v>38.5</v>
      </c>
      <c r="BJ169">
        <v>36.799999999999997</v>
      </c>
    </row>
    <row r="170" spans="1:65" x14ac:dyDescent="0.2">
      <c r="A170" t="s">
        <v>473</v>
      </c>
      <c r="B170" t="s">
        <v>1194</v>
      </c>
      <c r="C170" t="s">
        <v>1386</v>
      </c>
      <c r="D170" t="s">
        <v>1387</v>
      </c>
      <c r="AP170">
        <v>65.8</v>
      </c>
      <c r="AW170">
        <v>39.9</v>
      </c>
      <c r="BC170">
        <v>45.5</v>
      </c>
      <c r="BI170">
        <v>44.7</v>
      </c>
      <c r="BL170">
        <v>38.5</v>
      </c>
    </row>
    <row r="171" spans="1:65" x14ac:dyDescent="0.2">
      <c r="A171" t="s">
        <v>477</v>
      </c>
      <c r="B171" t="s">
        <v>1195</v>
      </c>
      <c r="C171" t="s">
        <v>1386</v>
      </c>
      <c r="D171" t="s">
        <v>1387</v>
      </c>
      <c r="AC171">
        <v>48.6</v>
      </c>
      <c r="AF171">
        <v>47</v>
      </c>
      <c r="AH171">
        <v>46.2</v>
      </c>
      <c r="AK171">
        <v>47.7</v>
      </c>
      <c r="AN171">
        <v>48.5</v>
      </c>
      <c r="AP171">
        <v>49.1</v>
      </c>
      <c r="AV171">
        <v>46.4</v>
      </c>
      <c r="AY171">
        <v>44.8</v>
      </c>
      <c r="BA171">
        <v>45.5</v>
      </c>
      <c r="BD171">
        <v>43.9</v>
      </c>
      <c r="BF171">
        <v>41.3</v>
      </c>
      <c r="BH171">
        <v>41.1</v>
      </c>
      <c r="BK171">
        <v>41.2</v>
      </c>
    </row>
    <row r="172" spans="1:65" x14ac:dyDescent="0.2">
      <c r="A172" t="s">
        <v>1196</v>
      </c>
      <c r="B172" t="s">
        <v>1197</v>
      </c>
      <c r="C172" t="s">
        <v>1386</v>
      </c>
      <c r="D172" t="s">
        <v>1387</v>
      </c>
    </row>
    <row r="173" spans="1:65" x14ac:dyDescent="0.2">
      <c r="A173" t="s">
        <v>546</v>
      </c>
      <c r="B173" t="s">
        <v>1198</v>
      </c>
      <c r="C173" t="s">
        <v>1386</v>
      </c>
      <c r="D173" t="s">
        <v>1387</v>
      </c>
      <c r="AV173">
        <v>63.3</v>
      </c>
      <c r="BB173">
        <v>61</v>
      </c>
      <c r="BH173">
        <v>59.1</v>
      </c>
    </row>
    <row r="174" spans="1:65" x14ac:dyDescent="0.2">
      <c r="A174" t="s">
        <v>894</v>
      </c>
      <c r="B174" t="s">
        <v>1199</v>
      </c>
      <c r="C174" t="s">
        <v>1386</v>
      </c>
      <c r="D174" t="s">
        <v>1387</v>
      </c>
    </row>
    <row r="175" spans="1:65" x14ac:dyDescent="0.2">
      <c r="A175" t="s">
        <v>569</v>
      </c>
      <c r="B175" t="s">
        <v>1200</v>
      </c>
      <c r="C175" t="s">
        <v>1386</v>
      </c>
      <c r="D175" t="s">
        <v>1387</v>
      </c>
      <c r="AK175">
        <v>36.1</v>
      </c>
      <c r="AM175">
        <v>41.5</v>
      </c>
      <c r="AX175">
        <v>44.4</v>
      </c>
      <c r="AZ175">
        <v>37.299999999999997</v>
      </c>
      <c r="BD175">
        <v>31.5</v>
      </c>
      <c r="BG175">
        <v>34.299999999999997</v>
      </c>
      <c r="BK175">
        <v>37.299999999999997</v>
      </c>
    </row>
    <row r="176" spans="1:65" x14ac:dyDescent="0.2">
      <c r="A176" t="s">
        <v>572</v>
      </c>
      <c r="B176" t="s">
        <v>1201</v>
      </c>
      <c r="C176" t="s">
        <v>1386</v>
      </c>
      <c r="D176" t="s">
        <v>1387</v>
      </c>
      <c r="AD176">
        <v>38.700000000000003</v>
      </c>
      <c r="AK176">
        <v>45</v>
      </c>
      <c r="AO176">
        <v>51.9</v>
      </c>
      <c r="AV176">
        <v>40.1</v>
      </c>
      <c r="BC176">
        <v>35.700000000000003</v>
      </c>
      <c r="BE176">
        <v>35.5</v>
      </c>
      <c r="BH176">
        <v>35.9</v>
      </c>
      <c r="BK176">
        <v>35.1</v>
      </c>
    </row>
    <row r="177" spans="1:66" x14ac:dyDescent="0.2">
      <c r="A177" t="s">
        <v>565</v>
      </c>
      <c r="B177" t="s">
        <v>1202</v>
      </c>
      <c r="C177" t="s">
        <v>1386</v>
      </c>
      <c r="D177" t="s">
        <v>1387</v>
      </c>
      <c r="AL177">
        <v>57.4</v>
      </c>
      <c r="AQ177">
        <v>54.4</v>
      </c>
      <c r="AT177">
        <v>52.9</v>
      </c>
      <c r="AX177">
        <v>48.8</v>
      </c>
      <c r="BB177">
        <v>43.9</v>
      </c>
      <c r="BG177">
        <v>46.2</v>
      </c>
    </row>
    <row r="178" spans="1:66" x14ac:dyDescent="0.2">
      <c r="A178" t="s">
        <v>556</v>
      </c>
      <c r="B178" t="s">
        <v>1203</v>
      </c>
      <c r="C178" t="s">
        <v>1386</v>
      </c>
      <c r="D178" t="s">
        <v>1387</v>
      </c>
      <c r="AB178">
        <v>28.4</v>
      </c>
      <c r="AF178">
        <v>26.8</v>
      </c>
      <c r="AI178">
        <v>31.1</v>
      </c>
      <c r="AL178">
        <v>30.4</v>
      </c>
      <c r="AR178">
        <v>28.1</v>
      </c>
      <c r="AW178">
        <v>29.8</v>
      </c>
      <c r="AX178">
        <v>29</v>
      </c>
      <c r="AY178">
        <v>30</v>
      </c>
      <c r="AZ178">
        <v>29.6</v>
      </c>
      <c r="BA178">
        <v>29.3</v>
      </c>
      <c r="BB178">
        <v>27.9</v>
      </c>
      <c r="BC178">
        <v>27.8</v>
      </c>
      <c r="BD178">
        <v>27.8</v>
      </c>
      <c r="BE178">
        <v>27.6</v>
      </c>
      <c r="BF178">
        <v>28.1</v>
      </c>
      <c r="BG178">
        <v>28.6</v>
      </c>
      <c r="BH178">
        <v>28.2</v>
      </c>
      <c r="BI178">
        <v>28.2</v>
      </c>
      <c r="BJ178">
        <v>28.5</v>
      </c>
      <c r="BK178">
        <v>28.1</v>
      </c>
      <c r="BL178">
        <v>29.2</v>
      </c>
      <c r="BM178">
        <v>26</v>
      </c>
    </row>
    <row r="179" spans="1:66" x14ac:dyDescent="0.2">
      <c r="A179" t="s">
        <v>586</v>
      </c>
      <c r="B179" t="s">
        <v>1204</v>
      </c>
      <c r="C179" t="s">
        <v>1386</v>
      </c>
      <c r="D179" t="s">
        <v>1387</v>
      </c>
      <c r="X179">
        <v>26.9</v>
      </c>
      <c r="AE179">
        <v>24.6</v>
      </c>
      <c r="AJ179">
        <v>25.2</v>
      </c>
      <c r="AN179">
        <v>26</v>
      </c>
      <c r="AS179">
        <v>27.4</v>
      </c>
      <c r="AV179">
        <v>27.6</v>
      </c>
      <c r="AW179">
        <v>31.6</v>
      </c>
      <c r="AX179">
        <v>30.6</v>
      </c>
      <c r="AY179">
        <v>26.4</v>
      </c>
      <c r="AZ179">
        <v>27.1</v>
      </c>
      <c r="BA179">
        <v>27</v>
      </c>
      <c r="BB179">
        <v>26.2</v>
      </c>
      <c r="BC179">
        <v>25.7</v>
      </c>
      <c r="BD179">
        <v>25.3</v>
      </c>
      <c r="BE179">
        <v>25.7</v>
      </c>
      <c r="BF179">
        <v>26.4</v>
      </c>
      <c r="BG179">
        <v>26.8</v>
      </c>
      <c r="BH179">
        <v>27.5</v>
      </c>
      <c r="BI179">
        <v>28.5</v>
      </c>
      <c r="BJ179">
        <v>27</v>
      </c>
      <c r="BK179">
        <v>27.6</v>
      </c>
      <c r="BL179">
        <v>27.7</v>
      </c>
    </row>
    <row r="180" spans="1:66" x14ac:dyDescent="0.2">
      <c r="A180" t="s">
        <v>551</v>
      </c>
      <c r="B180" t="s">
        <v>1205</v>
      </c>
      <c r="C180" t="s">
        <v>1386</v>
      </c>
      <c r="D180" t="s">
        <v>1387</v>
      </c>
      <c r="AN180">
        <v>35.200000000000003</v>
      </c>
      <c r="AV180">
        <v>43.8</v>
      </c>
      <c r="BC180">
        <v>32.799999999999997</v>
      </c>
    </row>
    <row r="181" spans="1:66" x14ac:dyDescent="0.2">
      <c r="A181" t="s">
        <v>548</v>
      </c>
      <c r="B181" t="s">
        <v>1206</v>
      </c>
      <c r="C181" t="s">
        <v>1386</v>
      </c>
      <c r="D181" t="s">
        <v>1387</v>
      </c>
      <c r="BE181">
        <v>32.4</v>
      </c>
    </row>
    <row r="182" spans="1:66" x14ac:dyDescent="0.2">
      <c r="A182" t="s">
        <v>560</v>
      </c>
      <c r="B182" t="s">
        <v>1207</v>
      </c>
      <c r="C182" t="s">
        <v>1386</v>
      </c>
      <c r="D182" t="s">
        <v>1387</v>
      </c>
    </row>
    <row r="183" spans="1:66" x14ac:dyDescent="0.2">
      <c r="A183" t="s">
        <v>1208</v>
      </c>
      <c r="B183" t="s">
        <v>1209</v>
      </c>
      <c r="C183" t="s">
        <v>1386</v>
      </c>
      <c r="D183" t="s">
        <v>1387</v>
      </c>
    </row>
    <row r="184" spans="1:66" x14ac:dyDescent="0.2">
      <c r="A184" t="s">
        <v>591</v>
      </c>
      <c r="B184" t="s">
        <v>1210</v>
      </c>
      <c r="C184" t="s">
        <v>1386</v>
      </c>
      <c r="D184" t="s">
        <v>1387</v>
      </c>
    </row>
    <row r="185" spans="1:66" x14ac:dyDescent="0.2">
      <c r="A185" t="s">
        <v>1211</v>
      </c>
      <c r="B185" t="s">
        <v>1212</v>
      </c>
      <c r="C185" t="s">
        <v>1386</v>
      </c>
      <c r="D185" t="s">
        <v>1387</v>
      </c>
    </row>
    <row r="186" spans="1:66" x14ac:dyDescent="0.2">
      <c r="A186" t="s">
        <v>596</v>
      </c>
      <c r="B186" t="s">
        <v>1213</v>
      </c>
      <c r="C186" t="s">
        <v>1386</v>
      </c>
      <c r="D186" t="s">
        <v>1387</v>
      </c>
      <c r="AF186">
        <v>33.299999999999997</v>
      </c>
      <c r="AI186">
        <v>33.200000000000003</v>
      </c>
      <c r="AO186">
        <v>28.7</v>
      </c>
      <c r="AQ186">
        <v>33.1</v>
      </c>
      <c r="AT186">
        <v>28.7</v>
      </c>
      <c r="AW186">
        <v>30.9</v>
      </c>
      <c r="AX186">
        <v>31.3</v>
      </c>
      <c r="AZ186">
        <v>29.7</v>
      </c>
      <c r="BC186">
        <v>28.8</v>
      </c>
      <c r="BD186">
        <v>29.7</v>
      </c>
      <c r="BF186">
        <v>29.5</v>
      </c>
      <c r="BH186">
        <v>31.3</v>
      </c>
      <c r="BK186">
        <v>29.6</v>
      </c>
    </row>
    <row r="187" spans="1:66" x14ac:dyDescent="0.2">
      <c r="A187" t="s">
        <v>607</v>
      </c>
      <c r="B187" t="s">
        <v>1214</v>
      </c>
      <c r="C187" t="s">
        <v>1386</v>
      </c>
      <c r="D187" t="s">
        <v>1387</v>
      </c>
      <c r="X187">
        <v>48.7</v>
      </c>
      <c r="AH187">
        <v>58.9</v>
      </c>
      <c r="AJ187">
        <v>58.2</v>
      </c>
      <c r="AN187">
        <v>57.8</v>
      </c>
      <c r="AP187">
        <v>58.2</v>
      </c>
      <c r="AQ187">
        <v>57.5</v>
      </c>
      <c r="AR187">
        <v>56.5</v>
      </c>
      <c r="AS187">
        <v>56.6</v>
      </c>
      <c r="AT187">
        <v>56.7</v>
      </c>
      <c r="AU187">
        <v>56.1</v>
      </c>
      <c r="AV187">
        <v>55.7</v>
      </c>
      <c r="AW187">
        <v>54.8</v>
      </c>
      <c r="AX187">
        <v>53.8</v>
      </c>
      <c r="AY187">
        <v>54.6</v>
      </c>
      <c r="AZ187">
        <v>52.7</v>
      </c>
      <c r="BA187">
        <v>52.7</v>
      </c>
      <c r="BB187">
        <v>51.8</v>
      </c>
      <c r="BC187">
        <v>51.6</v>
      </c>
      <c r="BD187">
        <v>51.3</v>
      </c>
      <c r="BE187">
        <v>51.7</v>
      </c>
      <c r="BF187">
        <v>51.5</v>
      </c>
      <c r="BG187">
        <v>50.5</v>
      </c>
      <c r="BH187">
        <v>50.8</v>
      </c>
      <c r="BI187">
        <v>50.4</v>
      </c>
      <c r="BJ187">
        <v>49.9</v>
      </c>
      <c r="BK187">
        <v>49.2</v>
      </c>
      <c r="BL187">
        <v>49.8</v>
      </c>
      <c r="BN187">
        <v>50.9</v>
      </c>
    </row>
    <row r="188" spans="1:66" x14ac:dyDescent="0.2">
      <c r="A188" t="s">
        <v>620</v>
      </c>
      <c r="B188" t="s">
        <v>1215</v>
      </c>
      <c r="C188" t="s">
        <v>1386</v>
      </c>
      <c r="D188" t="s">
        <v>1387</v>
      </c>
      <c r="AP188">
        <v>53.3</v>
      </c>
      <c r="AQ188">
        <v>55.1</v>
      </c>
      <c r="AR188">
        <v>54.8</v>
      </c>
      <c r="AS188">
        <v>49.1</v>
      </c>
      <c r="AT188">
        <v>51.3</v>
      </c>
      <c r="AU188">
        <v>53.6</v>
      </c>
      <c r="AV188">
        <v>53.1</v>
      </c>
      <c r="AW188">
        <v>49.9</v>
      </c>
      <c r="AX188">
        <v>50.5</v>
      </c>
      <c r="AY188">
        <v>50.3</v>
      </c>
      <c r="AZ188">
        <v>50</v>
      </c>
      <c r="BA188">
        <v>47.5</v>
      </c>
      <c r="BB188">
        <v>47</v>
      </c>
      <c r="BC188">
        <v>45.5</v>
      </c>
      <c r="BD188">
        <v>44.7</v>
      </c>
      <c r="BE188">
        <v>44.4</v>
      </c>
      <c r="BF188">
        <v>43.9</v>
      </c>
      <c r="BG188">
        <v>43.1</v>
      </c>
      <c r="BH188">
        <v>43.4</v>
      </c>
      <c r="BI188">
        <v>43.6</v>
      </c>
      <c r="BJ188">
        <v>43.3</v>
      </c>
      <c r="BK188">
        <v>42.4</v>
      </c>
      <c r="BL188">
        <v>41.6</v>
      </c>
      <c r="BM188">
        <v>43.8</v>
      </c>
      <c r="BN188">
        <v>40.200000000000003</v>
      </c>
    </row>
    <row r="189" spans="1:66" x14ac:dyDescent="0.2">
      <c r="A189" t="s">
        <v>624</v>
      </c>
      <c r="B189" t="s">
        <v>1216</v>
      </c>
      <c r="C189" t="s">
        <v>1386</v>
      </c>
      <c r="D189" t="s">
        <v>1387</v>
      </c>
      <c r="AS189">
        <v>47.7</v>
      </c>
      <c r="AV189">
        <v>46.6</v>
      </c>
      <c r="AY189">
        <v>47.2</v>
      </c>
      <c r="BB189">
        <v>46.3</v>
      </c>
      <c r="BE189">
        <v>46.5</v>
      </c>
      <c r="BH189">
        <v>44.6</v>
      </c>
      <c r="BK189">
        <v>42.3</v>
      </c>
      <c r="BN189">
        <v>40.700000000000003</v>
      </c>
    </row>
    <row r="190" spans="1:66" x14ac:dyDescent="0.2">
      <c r="A190" t="s">
        <v>602</v>
      </c>
      <c r="B190" t="s">
        <v>1217</v>
      </c>
      <c r="C190" t="s">
        <v>1386</v>
      </c>
      <c r="D190" t="s">
        <v>1387</v>
      </c>
    </row>
    <row r="191" spans="1:66" x14ac:dyDescent="0.2">
      <c r="A191" t="s">
        <v>610</v>
      </c>
      <c r="B191" t="s">
        <v>1218</v>
      </c>
      <c r="C191" t="s">
        <v>1386</v>
      </c>
      <c r="D191" t="s">
        <v>1387</v>
      </c>
      <c r="AO191">
        <v>45.8</v>
      </c>
      <c r="BB191">
        <v>41.9</v>
      </c>
    </row>
    <row r="192" spans="1:66" x14ac:dyDescent="0.2">
      <c r="A192" t="s">
        <v>628</v>
      </c>
      <c r="B192" t="s">
        <v>1219</v>
      </c>
      <c r="C192" t="s">
        <v>1386</v>
      </c>
      <c r="D192" t="s">
        <v>1387</v>
      </c>
      <c r="AW192">
        <v>38</v>
      </c>
      <c r="AX192">
        <v>35.799999999999997</v>
      </c>
      <c r="AY192">
        <v>34.700000000000003</v>
      </c>
      <c r="AZ192">
        <v>34</v>
      </c>
      <c r="BA192">
        <v>33.5</v>
      </c>
      <c r="BB192">
        <v>33.4</v>
      </c>
      <c r="BC192">
        <v>33.200000000000003</v>
      </c>
      <c r="BD192">
        <v>33.200000000000003</v>
      </c>
      <c r="BE192">
        <v>33</v>
      </c>
      <c r="BF192">
        <v>33.1</v>
      </c>
      <c r="BG192">
        <v>32.799999999999997</v>
      </c>
      <c r="BH192">
        <v>31.8</v>
      </c>
      <c r="BI192">
        <v>31.2</v>
      </c>
      <c r="BJ192">
        <v>29.7</v>
      </c>
      <c r="BK192">
        <v>30.2</v>
      </c>
      <c r="BL192">
        <v>28.8</v>
      </c>
    </row>
    <row r="193" spans="1:67" x14ac:dyDescent="0.2">
      <c r="A193" t="s">
        <v>1220</v>
      </c>
      <c r="B193" t="s">
        <v>1221</v>
      </c>
      <c r="C193" t="s">
        <v>1386</v>
      </c>
      <c r="D193" t="s">
        <v>1387</v>
      </c>
    </row>
    <row r="194" spans="1:67" x14ac:dyDescent="0.2">
      <c r="A194" t="s">
        <v>897</v>
      </c>
      <c r="B194" t="s">
        <v>1222</v>
      </c>
      <c r="C194" t="s">
        <v>1386</v>
      </c>
      <c r="D194" t="s">
        <v>1387</v>
      </c>
    </row>
    <row r="195" spans="1:67" x14ac:dyDescent="0.2">
      <c r="A195" t="s">
        <v>1223</v>
      </c>
      <c r="B195" t="s">
        <v>1224</v>
      </c>
      <c r="C195" t="s">
        <v>1386</v>
      </c>
      <c r="D195" t="s">
        <v>1387</v>
      </c>
    </row>
    <row r="196" spans="1:67" x14ac:dyDescent="0.2">
      <c r="A196" t="s">
        <v>633</v>
      </c>
      <c r="B196" t="s">
        <v>1225</v>
      </c>
      <c r="C196" t="s">
        <v>1386</v>
      </c>
      <c r="D196" t="s">
        <v>1387</v>
      </c>
      <c r="AV196">
        <v>38.799999999999997</v>
      </c>
      <c r="AW196">
        <v>38.9</v>
      </c>
      <c r="AX196">
        <v>38.5</v>
      </c>
      <c r="AY196">
        <v>38.1</v>
      </c>
      <c r="AZ196">
        <v>36.799999999999997</v>
      </c>
      <c r="BA196">
        <v>36.6</v>
      </c>
      <c r="BB196">
        <v>34.9</v>
      </c>
      <c r="BC196">
        <v>35.799999999999997</v>
      </c>
      <c r="BD196">
        <v>36.299999999999997</v>
      </c>
      <c r="BE196">
        <v>36</v>
      </c>
      <c r="BF196">
        <v>36.200000000000003</v>
      </c>
      <c r="BG196">
        <v>35.6</v>
      </c>
      <c r="BH196">
        <v>35.5</v>
      </c>
      <c r="BI196">
        <v>35.200000000000003</v>
      </c>
      <c r="BJ196">
        <v>33.799999999999997</v>
      </c>
      <c r="BK196">
        <v>33.5</v>
      </c>
      <c r="BL196">
        <v>32.799999999999997</v>
      </c>
      <c r="BM196">
        <v>34.700000000000003</v>
      </c>
    </row>
    <row r="197" spans="1:67" x14ac:dyDescent="0.2">
      <c r="A197" t="s">
        <v>615</v>
      </c>
      <c r="B197" t="s">
        <v>1226</v>
      </c>
      <c r="C197" t="s">
        <v>1386</v>
      </c>
      <c r="D197" t="s">
        <v>1387</v>
      </c>
      <c r="AI197">
        <v>40.799999999999997</v>
      </c>
      <c r="AN197">
        <v>58.2</v>
      </c>
      <c r="AP197">
        <v>54.9</v>
      </c>
      <c r="AR197">
        <v>54.6</v>
      </c>
      <c r="AT197">
        <v>54.6</v>
      </c>
      <c r="AU197">
        <v>57.3</v>
      </c>
      <c r="AV197">
        <v>54.9</v>
      </c>
      <c r="AW197">
        <v>52.3</v>
      </c>
      <c r="AX197">
        <v>51.4</v>
      </c>
      <c r="AY197">
        <v>53</v>
      </c>
      <c r="AZ197">
        <v>53</v>
      </c>
      <c r="BA197">
        <v>50.7</v>
      </c>
      <c r="BB197">
        <v>49.1</v>
      </c>
      <c r="BC197">
        <v>51</v>
      </c>
      <c r="BD197">
        <v>52.3</v>
      </c>
      <c r="BE197">
        <v>47.6</v>
      </c>
      <c r="BF197">
        <v>47.9</v>
      </c>
      <c r="BG197">
        <v>50.7</v>
      </c>
      <c r="BH197">
        <v>47.6</v>
      </c>
      <c r="BI197">
        <v>47.9</v>
      </c>
      <c r="BJ197">
        <v>48.5</v>
      </c>
      <c r="BK197">
        <v>46</v>
      </c>
      <c r="BL197">
        <v>45.7</v>
      </c>
      <c r="BM197">
        <v>43.5</v>
      </c>
      <c r="BN197">
        <v>42.9</v>
      </c>
      <c r="BO197">
        <v>45.1</v>
      </c>
    </row>
    <row r="198" spans="1:67" x14ac:dyDescent="0.2">
      <c r="A198" t="s">
        <v>1227</v>
      </c>
      <c r="B198" t="s">
        <v>1228</v>
      </c>
      <c r="C198" t="s">
        <v>1386</v>
      </c>
      <c r="D198" t="s">
        <v>1387</v>
      </c>
      <c r="AW198">
        <v>34</v>
      </c>
      <c r="AX198">
        <v>34.700000000000003</v>
      </c>
      <c r="AY198">
        <v>34</v>
      </c>
      <c r="AZ198">
        <v>35.6</v>
      </c>
      <c r="BB198">
        <v>34.5</v>
      </c>
      <c r="BC198">
        <v>35.299999999999997</v>
      </c>
      <c r="BD198">
        <v>34.4</v>
      </c>
      <c r="BI198">
        <v>33.700000000000003</v>
      </c>
    </row>
    <row r="199" spans="1:67" x14ac:dyDescent="0.2">
      <c r="A199" t="s">
        <v>1229</v>
      </c>
      <c r="B199" t="s">
        <v>1230</v>
      </c>
      <c r="C199" t="s">
        <v>1386</v>
      </c>
      <c r="D199" t="s">
        <v>1387</v>
      </c>
    </row>
    <row r="200" spans="1:67" x14ac:dyDescent="0.2">
      <c r="A200" t="s">
        <v>1231</v>
      </c>
      <c r="B200" t="s">
        <v>1232</v>
      </c>
      <c r="C200" t="s">
        <v>1386</v>
      </c>
      <c r="D200" t="s">
        <v>1387</v>
      </c>
    </row>
    <row r="201" spans="1:67" x14ac:dyDescent="0.2">
      <c r="A201" t="s">
        <v>886</v>
      </c>
      <c r="B201" t="s">
        <v>1233</v>
      </c>
      <c r="C201" t="s">
        <v>1386</v>
      </c>
      <c r="D201" t="s">
        <v>1387</v>
      </c>
    </row>
    <row r="202" spans="1:67" x14ac:dyDescent="0.2">
      <c r="A202" t="s">
        <v>636</v>
      </c>
      <c r="B202" t="s">
        <v>1234</v>
      </c>
      <c r="C202" t="s">
        <v>1386</v>
      </c>
      <c r="D202" t="s">
        <v>1387</v>
      </c>
    </row>
    <row r="203" spans="1:67" x14ac:dyDescent="0.2">
      <c r="A203" t="s">
        <v>640</v>
      </c>
      <c r="B203" t="s">
        <v>1235</v>
      </c>
      <c r="C203" t="s">
        <v>1386</v>
      </c>
      <c r="D203" t="s">
        <v>1387</v>
      </c>
      <c r="AY203">
        <v>39.6</v>
      </c>
      <c r="AZ203">
        <v>37.5</v>
      </c>
      <c r="BA203">
        <v>36.4</v>
      </c>
      <c r="BB203">
        <v>35.6</v>
      </c>
      <c r="BC203">
        <v>35.5</v>
      </c>
      <c r="BD203">
        <v>35.9</v>
      </c>
      <c r="BE203">
        <v>36.5</v>
      </c>
      <c r="BF203">
        <v>36.9</v>
      </c>
      <c r="BG203">
        <v>36</v>
      </c>
      <c r="BH203">
        <v>35.9</v>
      </c>
      <c r="BI203">
        <v>34.4</v>
      </c>
      <c r="BJ203">
        <v>36</v>
      </c>
      <c r="BK203">
        <v>35.799999999999997</v>
      </c>
      <c r="BL203">
        <v>34.799999999999997</v>
      </c>
      <c r="BM203">
        <v>34.6</v>
      </c>
    </row>
    <row r="204" spans="1:67" x14ac:dyDescent="0.2">
      <c r="A204" t="s">
        <v>900</v>
      </c>
      <c r="B204" t="s">
        <v>1236</v>
      </c>
      <c r="C204" t="s">
        <v>1386</v>
      </c>
      <c r="D204" t="s">
        <v>1387</v>
      </c>
      <c r="AP204">
        <v>38.4</v>
      </c>
      <c r="AQ204">
        <v>38.1</v>
      </c>
      <c r="AR204">
        <v>37.4</v>
      </c>
      <c r="AS204">
        <v>37.1</v>
      </c>
      <c r="AT204">
        <v>36.9</v>
      </c>
      <c r="AU204">
        <v>37.299999999999997</v>
      </c>
      <c r="AV204">
        <v>40</v>
      </c>
      <c r="AW204">
        <v>40.299999999999997</v>
      </c>
      <c r="AX204">
        <v>41.3</v>
      </c>
      <c r="AY204">
        <v>41</v>
      </c>
      <c r="AZ204">
        <v>42.3</v>
      </c>
      <c r="BA204">
        <v>41.6</v>
      </c>
      <c r="BB204">
        <v>39.799999999999997</v>
      </c>
      <c r="BC204">
        <v>39.5</v>
      </c>
      <c r="BD204">
        <v>39.700000000000003</v>
      </c>
      <c r="BE204">
        <v>40.700000000000003</v>
      </c>
      <c r="BF204">
        <v>40.9</v>
      </c>
      <c r="BG204">
        <v>39.9</v>
      </c>
      <c r="BH204">
        <v>37.700000000000003</v>
      </c>
      <c r="BI204">
        <v>36.799999999999997</v>
      </c>
      <c r="BJ204">
        <v>37.200000000000003</v>
      </c>
      <c r="BK204">
        <v>37.5</v>
      </c>
      <c r="BL204">
        <v>37.700000000000003</v>
      </c>
      <c r="BM204">
        <v>36</v>
      </c>
    </row>
    <row r="205" spans="1:67" x14ac:dyDescent="0.2">
      <c r="A205" t="s">
        <v>648</v>
      </c>
      <c r="B205" t="s">
        <v>1237</v>
      </c>
      <c r="C205" t="s">
        <v>1386</v>
      </c>
      <c r="D205" t="s">
        <v>1387</v>
      </c>
      <c r="AS205">
        <v>48.5</v>
      </c>
      <c r="AX205">
        <v>52</v>
      </c>
      <c r="BC205">
        <v>47.2</v>
      </c>
      <c r="BF205">
        <v>45.1</v>
      </c>
      <c r="BI205">
        <v>43.7</v>
      </c>
    </row>
    <row r="206" spans="1:67" x14ac:dyDescent="0.2">
      <c r="A206" t="s">
        <v>1238</v>
      </c>
      <c r="B206" t="s">
        <v>1239</v>
      </c>
      <c r="C206" t="s">
        <v>1386</v>
      </c>
      <c r="D206" t="s">
        <v>1387</v>
      </c>
    </row>
    <row r="207" spans="1:67" x14ac:dyDescent="0.2">
      <c r="A207" t="s">
        <v>673</v>
      </c>
      <c r="B207" t="s">
        <v>1240</v>
      </c>
      <c r="C207" t="s">
        <v>1386</v>
      </c>
      <c r="D207" t="s">
        <v>1387</v>
      </c>
    </row>
    <row r="208" spans="1:67" x14ac:dyDescent="0.2">
      <c r="A208" t="s">
        <v>736</v>
      </c>
      <c r="B208" t="s">
        <v>1241</v>
      </c>
      <c r="C208" t="s">
        <v>1386</v>
      </c>
      <c r="D208" t="s">
        <v>1387</v>
      </c>
      <c r="BB208">
        <v>35.4</v>
      </c>
      <c r="BG208">
        <v>34.200000000000003</v>
      </c>
    </row>
    <row r="209" spans="1:67" x14ac:dyDescent="0.2">
      <c r="A209" t="s">
        <v>677</v>
      </c>
      <c r="B209" t="s">
        <v>1242</v>
      </c>
      <c r="C209" t="s">
        <v>1386</v>
      </c>
      <c r="D209" t="s">
        <v>1387</v>
      </c>
      <c r="AJ209">
        <v>54.1</v>
      </c>
      <c r="AM209">
        <v>41.4</v>
      </c>
      <c r="AT209">
        <v>41.2</v>
      </c>
      <c r="AX209">
        <v>39.200000000000003</v>
      </c>
      <c r="BD209">
        <v>40.299999999999997</v>
      </c>
      <c r="BK209">
        <v>38.299999999999997</v>
      </c>
    </row>
    <row r="210" spans="1:67" x14ac:dyDescent="0.2">
      <c r="A210" t="s">
        <v>694</v>
      </c>
      <c r="B210" t="s">
        <v>1243</v>
      </c>
      <c r="C210" t="s">
        <v>1386</v>
      </c>
      <c r="D210" t="s">
        <v>1387</v>
      </c>
    </row>
    <row r="211" spans="1:67" x14ac:dyDescent="0.2">
      <c r="A211" t="s">
        <v>705</v>
      </c>
      <c r="B211" t="s">
        <v>1244</v>
      </c>
      <c r="C211" t="s">
        <v>1386</v>
      </c>
      <c r="D211" t="s">
        <v>1387</v>
      </c>
      <c r="AX211">
        <v>46.1</v>
      </c>
      <c r="BE211">
        <v>37.1</v>
      </c>
    </row>
    <row r="212" spans="1:67" x14ac:dyDescent="0.2">
      <c r="A212" t="s">
        <v>690</v>
      </c>
      <c r="B212" t="s">
        <v>1245</v>
      </c>
      <c r="C212" t="s">
        <v>1386</v>
      </c>
      <c r="D212" t="s">
        <v>1387</v>
      </c>
      <c r="AV212">
        <v>40.200000000000003</v>
      </c>
      <c r="BD212">
        <v>34</v>
      </c>
      <c r="BK212">
        <v>35.700000000000003</v>
      </c>
    </row>
    <row r="213" spans="1:67" x14ac:dyDescent="0.2">
      <c r="A213" t="s">
        <v>270</v>
      </c>
      <c r="B213" t="s">
        <v>1246</v>
      </c>
      <c r="C213" t="s">
        <v>1386</v>
      </c>
      <c r="D213" t="s">
        <v>1387</v>
      </c>
      <c r="AJ213">
        <v>54</v>
      </c>
      <c r="AN213">
        <v>49.9</v>
      </c>
      <c r="AO213">
        <v>51</v>
      </c>
      <c r="AQ213">
        <v>54.5</v>
      </c>
      <c r="AR213">
        <v>52.2</v>
      </c>
      <c r="AS213">
        <v>51.5</v>
      </c>
      <c r="AT213">
        <v>51.4</v>
      </c>
      <c r="AU213">
        <v>51.9</v>
      </c>
      <c r="AV213">
        <v>50.5</v>
      </c>
      <c r="AW213">
        <v>47.8</v>
      </c>
      <c r="AX213">
        <v>48.5</v>
      </c>
      <c r="AY213">
        <v>45.7</v>
      </c>
      <c r="AZ213">
        <v>45.2</v>
      </c>
      <c r="BA213">
        <v>46.9</v>
      </c>
      <c r="BB213">
        <v>45.8</v>
      </c>
      <c r="BC213">
        <v>43.5</v>
      </c>
      <c r="BD213">
        <v>42.3</v>
      </c>
      <c r="BE213">
        <v>41.8</v>
      </c>
      <c r="BF213">
        <v>43.4</v>
      </c>
      <c r="BG213">
        <v>41.6</v>
      </c>
      <c r="BH213">
        <v>40.6</v>
      </c>
      <c r="BI213">
        <v>40</v>
      </c>
      <c r="BJ213">
        <v>38</v>
      </c>
      <c r="BK213">
        <v>38.6</v>
      </c>
      <c r="BL213">
        <v>38.799999999999997</v>
      </c>
      <c r="BN213">
        <v>39</v>
      </c>
      <c r="BO213">
        <v>38.799999999999997</v>
      </c>
    </row>
    <row r="214" spans="1:67" x14ac:dyDescent="0.2">
      <c r="A214" t="s">
        <v>667</v>
      </c>
      <c r="B214" t="s">
        <v>1247</v>
      </c>
      <c r="C214" t="s">
        <v>1386</v>
      </c>
      <c r="D214" t="s">
        <v>1387</v>
      </c>
    </row>
    <row r="215" spans="1:67" x14ac:dyDescent="0.2">
      <c r="A215" t="s">
        <v>709</v>
      </c>
      <c r="B215" t="s">
        <v>1248</v>
      </c>
      <c r="C215" t="s">
        <v>1386</v>
      </c>
      <c r="D215" t="s">
        <v>1387</v>
      </c>
    </row>
    <row r="216" spans="1:67" x14ac:dyDescent="0.2">
      <c r="A216" t="s">
        <v>681</v>
      </c>
      <c r="B216" t="s">
        <v>1249</v>
      </c>
      <c r="C216" t="s">
        <v>1386</v>
      </c>
      <c r="D216" t="s">
        <v>1387</v>
      </c>
      <c r="BE216">
        <v>39.9</v>
      </c>
      <c r="BF216">
        <v>39.5</v>
      </c>
      <c r="BG216">
        <v>40.5</v>
      </c>
      <c r="BH216">
        <v>40.5</v>
      </c>
      <c r="BI216">
        <v>38.799999999999997</v>
      </c>
      <c r="BJ216">
        <v>36.200000000000003</v>
      </c>
      <c r="BK216">
        <v>35</v>
      </c>
      <c r="BL216">
        <v>34.5</v>
      </c>
      <c r="BM216">
        <v>35</v>
      </c>
    </row>
    <row r="217" spans="1:67" x14ac:dyDescent="0.2">
      <c r="A217" t="s">
        <v>1250</v>
      </c>
      <c r="B217" t="s">
        <v>1251</v>
      </c>
      <c r="C217" t="s">
        <v>1386</v>
      </c>
      <c r="D217" t="s">
        <v>1387</v>
      </c>
    </row>
    <row r="218" spans="1:67" x14ac:dyDescent="0.2">
      <c r="A218" t="s">
        <v>724</v>
      </c>
      <c r="B218" t="s">
        <v>1252</v>
      </c>
      <c r="C218" t="s">
        <v>1386</v>
      </c>
      <c r="D218" t="s">
        <v>1387</v>
      </c>
      <c r="BB218">
        <v>46.3</v>
      </c>
      <c r="BI218">
        <v>44.1</v>
      </c>
    </row>
    <row r="219" spans="1:67" x14ac:dyDescent="0.2">
      <c r="A219" t="s">
        <v>919</v>
      </c>
      <c r="B219" t="s">
        <v>1253</v>
      </c>
      <c r="C219" t="s">
        <v>1386</v>
      </c>
      <c r="D219" t="s">
        <v>1387</v>
      </c>
    </row>
    <row r="220" spans="1:67" x14ac:dyDescent="0.2">
      <c r="A220" t="s">
        <v>1254</v>
      </c>
      <c r="B220" t="s">
        <v>1255</v>
      </c>
      <c r="C220" t="s">
        <v>1386</v>
      </c>
      <c r="D220" t="s">
        <v>1387</v>
      </c>
    </row>
    <row r="221" spans="1:67" x14ac:dyDescent="0.2">
      <c r="A221" t="s">
        <v>901</v>
      </c>
      <c r="B221" t="s">
        <v>1256</v>
      </c>
      <c r="C221" t="s">
        <v>1386</v>
      </c>
      <c r="D221" t="s">
        <v>1387</v>
      </c>
      <c r="AS221">
        <v>32.1</v>
      </c>
      <c r="BC221">
        <v>30.8</v>
      </c>
      <c r="BJ221">
        <v>40.700000000000003</v>
      </c>
    </row>
    <row r="222" spans="1:67" x14ac:dyDescent="0.2">
      <c r="A222" t="s">
        <v>741</v>
      </c>
      <c r="B222" t="s">
        <v>1257</v>
      </c>
      <c r="C222" t="s">
        <v>1386</v>
      </c>
      <c r="D222" t="s">
        <v>1387</v>
      </c>
      <c r="AR222">
        <v>57.9</v>
      </c>
    </row>
    <row r="223" spans="1:67" x14ac:dyDescent="0.2">
      <c r="A223" t="s">
        <v>1258</v>
      </c>
      <c r="B223" t="s">
        <v>1259</v>
      </c>
      <c r="C223" t="s">
        <v>1386</v>
      </c>
      <c r="D223" t="s">
        <v>1387</v>
      </c>
      <c r="AW223">
        <v>27.1</v>
      </c>
      <c r="AX223">
        <v>29.3</v>
      </c>
      <c r="AY223">
        <v>25.8</v>
      </c>
      <c r="AZ223">
        <v>24.7</v>
      </c>
      <c r="BA223">
        <v>26</v>
      </c>
      <c r="BB223">
        <v>27.2</v>
      </c>
      <c r="BC223">
        <v>27.3</v>
      </c>
      <c r="BD223">
        <v>26.5</v>
      </c>
      <c r="BE223">
        <v>26.1</v>
      </c>
      <c r="BF223">
        <v>28.1</v>
      </c>
      <c r="BG223">
        <v>26.1</v>
      </c>
      <c r="BH223">
        <v>26.5</v>
      </c>
      <c r="BI223">
        <v>25.2</v>
      </c>
      <c r="BJ223">
        <v>23.2</v>
      </c>
      <c r="BK223">
        <v>25</v>
      </c>
      <c r="BL223">
        <v>23.2</v>
      </c>
    </row>
    <row r="224" spans="1:67" x14ac:dyDescent="0.2">
      <c r="A224" t="s">
        <v>701</v>
      </c>
      <c r="B224" t="s">
        <v>1260</v>
      </c>
      <c r="C224" t="s">
        <v>1386</v>
      </c>
      <c r="D224" t="s">
        <v>1387</v>
      </c>
      <c r="AW224">
        <v>24.8</v>
      </c>
      <c r="AX224">
        <v>24.6</v>
      </c>
      <c r="AY224">
        <v>24.4</v>
      </c>
      <c r="AZ224">
        <v>24.4</v>
      </c>
      <c r="BA224">
        <v>23.7</v>
      </c>
      <c r="BB224">
        <v>24.8</v>
      </c>
      <c r="BC224">
        <v>24.9</v>
      </c>
      <c r="BD224">
        <v>24.9</v>
      </c>
      <c r="BE224">
        <v>25.6</v>
      </c>
      <c r="BF224">
        <v>26.2</v>
      </c>
      <c r="BG224">
        <v>25.7</v>
      </c>
      <c r="BH224">
        <v>25.4</v>
      </c>
      <c r="BI224">
        <v>24.8</v>
      </c>
      <c r="BJ224">
        <v>24.2</v>
      </c>
      <c r="BK224">
        <v>24.6</v>
      </c>
      <c r="BL224">
        <v>24.4</v>
      </c>
      <c r="BM224">
        <v>24</v>
      </c>
    </row>
    <row r="225" spans="1:66" x14ac:dyDescent="0.2">
      <c r="A225" t="s">
        <v>745</v>
      </c>
      <c r="B225" t="s">
        <v>1261</v>
      </c>
      <c r="C225" t="s">
        <v>1386</v>
      </c>
      <c r="D225" t="s">
        <v>1387</v>
      </c>
      <c r="T225">
        <v>24.3</v>
      </c>
      <c r="Z225">
        <v>22.9</v>
      </c>
      <c r="AF225">
        <v>23.1</v>
      </c>
      <c r="AK225">
        <v>24.9</v>
      </c>
      <c r="AN225">
        <v>25.2</v>
      </c>
      <c r="AS225">
        <v>27.2</v>
      </c>
      <c r="AU225">
        <v>25.8</v>
      </c>
      <c r="AV225">
        <v>25.3</v>
      </c>
      <c r="AW225">
        <v>26.1</v>
      </c>
      <c r="AX225">
        <v>26.8</v>
      </c>
      <c r="AY225">
        <v>26.4</v>
      </c>
      <c r="AZ225">
        <v>27.1</v>
      </c>
      <c r="BA225">
        <v>28.1</v>
      </c>
      <c r="BB225">
        <v>27.3</v>
      </c>
      <c r="BC225">
        <v>27.7</v>
      </c>
      <c r="BD225">
        <v>27.6</v>
      </c>
      <c r="BE225">
        <v>27.6</v>
      </c>
      <c r="BF225">
        <v>28.8</v>
      </c>
      <c r="BG225">
        <v>28.4</v>
      </c>
      <c r="BH225">
        <v>29.2</v>
      </c>
      <c r="BI225">
        <v>29.6</v>
      </c>
      <c r="BJ225">
        <v>28.8</v>
      </c>
      <c r="BK225">
        <v>30</v>
      </c>
      <c r="BL225">
        <v>29.3</v>
      </c>
      <c r="BM225">
        <v>28.9</v>
      </c>
    </row>
    <row r="226" spans="1:66" x14ac:dyDescent="0.2">
      <c r="A226" t="s">
        <v>285</v>
      </c>
      <c r="B226" t="s">
        <v>1262</v>
      </c>
      <c r="C226" t="s">
        <v>1386</v>
      </c>
      <c r="D226" t="s">
        <v>1387</v>
      </c>
      <c r="AM226">
        <v>60.5</v>
      </c>
      <c r="AS226">
        <v>53.1</v>
      </c>
      <c r="BB226">
        <v>51.5</v>
      </c>
      <c r="BI226">
        <v>54.6</v>
      </c>
    </row>
    <row r="227" spans="1:66" x14ac:dyDescent="0.2">
      <c r="A227" t="s">
        <v>1263</v>
      </c>
      <c r="B227" t="s">
        <v>1264</v>
      </c>
      <c r="C227" t="s">
        <v>1386</v>
      </c>
      <c r="D227" t="s">
        <v>1387</v>
      </c>
    </row>
    <row r="228" spans="1:66" x14ac:dyDescent="0.2">
      <c r="A228" t="s">
        <v>686</v>
      </c>
      <c r="B228" t="s">
        <v>1265</v>
      </c>
      <c r="C228" t="s">
        <v>1386</v>
      </c>
      <c r="D228" t="s">
        <v>1387</v>
      </c>
      <c r="BF228">
        <v>46.8</v>
      </c>
      <c r="BK228">
        <v>32.1</v>
      </c>
    </row>
    <row r="229" spans="1:66" x14ac:dyDescent="0.2">
      <c r="A229" t="s">
        <v>902</v>
      </c>
      <c r="B229" t="s">
        <v>1266</v>
      </c>
      <c r="C229" t="s">
        <v>1386</v>
      </c>
      <c r="D229" t="s">
        <v>1387</v>
      </c>
      <c r="AO229">
        <v>35.200000000000003</v>
      </c>
      <c r="AV229">
        <v>37.5</v>
      </c>
    </row>
    <row r="230" spans="1:66" x14ac:dyDescent="0.2">
      <c r="A230" t="s">
        <v>1267</v>
      </c>
      <c r="B230" t="s">
        <v>1268</v>
      </c>
      <c r="C230" t="s">
        <v>1386</v>
      </c>
      <c r="D230" t="s">
        <v>1387</v>
      </c>
    </row>
    <row r="231" spans="1:66" x14ac:dyDescent="0.2">
      <c r="A231" t="s">
        <v>194</v>
      </c>
      <c r="B231" t="s">
        <v>1269</v>
      </c>
      <c r="C231" t="s">
        <v>1386</v>
      </c>
      <c r="D231" t="s">
        <v>1387</v>
      </c>
      <c r="AV231">
        <v>39.799999999999997</v>
      </c>
      <c r="BD231">
        <v>43.3</v>
      </c>
      <c r="BK231">
        <v>37.5</v>
      </c>
    </row>
    <row r="232" spans="1:66" x14ac:dyDescent="0.2">
      <c r="A232" t="s">
        <v>1270</v>
      </c>
      <c r="B232" t="s">
        <v>1271</v>
      </c>
      <c r="C232" t="s">
        <v>1386</v>
      </c>
      <c r="D232" t="s">
        <v>1387</v>
      </c>
    </row>
    <row r="233" spans="1:66" x14ac:dyDescent="0.2">
      <c r="A233" t="s">
        <v>1272</v>
      </c>
      <c r="B233" t="s">
        <v>1273</v>
      </c>
      <c r="C233" t="s">
        <v>1386</v>
      </c>
      <c r="D233" t="s">
        <v>1387</v>
      </c>
    </row>
    <row r="234" spans="1:66" x14ac:dyDescent="0.2">
      <c r="A234" t="s">
        <v>775</v>
      </c>
      <c r="B234" t="s">
        <v>1274</v>
      </c>
      <c r="C234" t="s">
        <v>1386</v>
      </c>
      <c r="D234" t="s">
        <v>1387</v>
      </c>
      <c r="AY234">
        <v>42.2</v>
      </c>
      <c r="BD234">
        <v>46</v>
      </c>
      <c r="BH234">
        <v>43.1</v>
      </c>
      <c r="BK234">
        <v>42.5</v>
      </c>
    </row>
    <row r="235" spans="1:66" x14ac:dyDescent="0.2">
      <c r="A235" t="s">
        <v>767</v>
      </c>
      <c r="B235" t="s">
        <v>1275</v>
      </c>
      <c r="C235" t="s">
        <v>1386</v>
      </c>
      <c r="D235" t="s">
        <v>1387</v>
      </c>
      <c r="Z235">
        <v>45.2</v>
      </c>
      <c r="AG235">
        <v>43.8</v>
      </c>
      <c r="AI235">
        <v>45.3</v>
      </c>
      <c r="AK235">
        <v>47.9</v>
      </c>
      <c r="AM235">
        <v>43.5</v>
      </c>
      <c r="AO235">
        <v>42.9</v>
      </c>
      <c r="AQ235">
        <v>41.5</v>
      </c>
      <c r="AR235">
        <v>43.1</v>
      </c>
      <c r="AS235">
        <v>42.8</v>
      </c>
      <c r="AU235">
        <v>41.9</v>
      </c>
      <c r="AW235">
        <v>42.5</v>
      </c>
      <c r="AY235">
        <v>41.8</v>
      </c>
      <c r="AZ235">
        <v>39.799999999999997</v>
      </c>
      <c r="BA235">
        <v>40.299999999999997</v>
      </c>
      <c r="BB235">
        <v>39.6</v>
      </c>
      <c r="BC235">
        <v>39.4</v>
      </c>
      <c r="BD235">
        <v>37.5</v>
      </c>
      <c r="BE235">
        <v>39.299999999999997</v>
      </c>
      <c r="BF235">
        <v>37.799999999999997</v>
      </c>
      <c r="BG235">
        <v>37</v>
      </c>
      <c r="BH235">
        <v>36</v>
      </c>
      <c r="BI235">
        <v>36.9</v>
      </c>
      <c r="BJ235">
        <v>36.5</v>
      </c>
      <c r="BK235">
        <v>36.4</v>
      </c>
      <c r="BL235">
        <v>34.9</v>
      </c>
      <c r="BM235">
        <v>35</v>
      </c>
      <c r="BN235">
        <v>35.1</v>
      </c>
    </row>
    <row r="236" spans="1:66" x14ac:dyDescent="0.2">
      <c r="A236" t="s">
        <v>758</v>
      </c>
      <c r="B236" t="s">
        <v>1276</v>
      </c>
      <c r="C236" t="s">
        <v>1386</v>
      </c>
      <c r="D236" t="s">
        <v>1387</v>
      </c>
      <c r="AR236">
        <v>29.5</v>
      </c>
      <c r="AV236">
        <v>32.700000000000003</v>
      </c>
      <c r="AW236">
        <v>33.6</v>
      </c>
      <c r="AZ236">
        <v>32.200000000000003</v>
      </c>
      <c r="BB236">
        <v>30.8</v>
      </c>
      <c r="BH236">
        <v>34</v>
      </c>
    </row>
    <row r="237" spans="1:66" x14ac:dyDescent="0.2">
      <c r="A237" t="s">
        <v>798</v>
      </c>
      <c r="B237" t="s">
        <v>1277</v>
      </c>
      <c r="C237" t="s">
        <v>1386</v>
      </c>
      <c r="D237" t="s">
        <v>1387</v>
      </c>
      <c r="AQ237">
        <v>40.799999999999997</v>
      </c>
    </row>
    <row r="238" spans="1:66" x14ac:dyDescent="0.2">
      <c r="A238" t="s">
        <v>1278</v>
      </c>
      <c r="B238" t="s">
        <v>1279</v>
      </c>
      <c r="C238" t="s">
        <v>1386</v>
      </c>
      <c r="D238" t="s">
        <v>1387</v>
      </c>
    </row>
    <row r="239" spans="1:66" x14ac:dyDescent="0.2">
      <c r="A239" t="s">
        <v>903</v>
      </c>
      <c r="B239" t="s">
        <v>1280</v>
      </c>
      <c r="C239" t="s">
        <v>1386</v>
      </c>
      <c r="D239" t="s">
        <v>1387</v>
      </c>
      <c r="AT239">
        <v>35.9</v>
      </c>
      <c r="AZ239">
        <v>27.8</v>
      </c>
      <c r="BG239">
        <v>28.7</v>
      </c>
    </row>
    <row r="240" spans="1:66" x14ac:dyDescent="0.2">
      <c r="A240" t="s">
        <v>1281</v>
      </c>
      <c r="B240" t="s">
        <v>1282</v>
      </c>
      <c r="C240" t="s">
        <v>1386</v>
      </c>
      <c r="D240" t="s">
        <v>1387</v>
      </c>
    </row>
    <row r="241" spans="1:66" x14ac:dyDescent="0.2">
      <c r="A241" t="s">
        <v>778</v>
      </c>
      <c r="B241" t="s">
        <v>1283</v>
      </c>
      <c r="C241" t="s">
        <v>1386</v>
      </c>
      <c r="D241" t="s">
        <v>1387</v>
      </c>
      <c r="AS241">
        <v>37.700000000000003</v>
      </c>
      <c r="BB241">
        <v>37.5</v>
      </c>
      <c r="BH241">
        <v>33.5</v>
      </c>
    </row>
    <row r="242" spans="1:66" x14ac:dyDescent="0.2">
      <c r="A242" t="s">
        <v>1284</v>
      </c>
      <c r="B242" t="s">
        <v>1285</v>
      </c>
      <c r="C242" t="s">
        <v>1386</v>
      </c>
      <c r="D242" t="s">
        <v>1387</v>
      </c>
    </row>
    <row r="243" spans="1:66" x14ac:dyDescent="0.2">
      <c r="A243" t="s">
        <v>1286</v>
      </c>
      <c r="B243" t="s">
        <v>1287</v>
      </c>
      <c r="C243" t="s">
        <v>1386</v>
      </c>
      <c r="D243" t="s">
        <v>1387</v>
      </c>
    </row>
    <row r="244" spans="1:66" x14ac:dyDescent="0.2">
      <c r="A244" t="s">
        <v>783</v>
      </c>
      <c r="B244" t="s">
        <v>1288</v>
      </c>
      <c r="C244" t="s">
        <v>1386</v>
      </c>
      <c r="D244" t="s">
        <v>1387</v>
      </c>
      <c r="AG244">
        <v>42.6</v>
      </c>
      <c r="AK244">
        <v>40.299999999999997</v>
      </c>
    </row>
    <row r="245" spans="1:66" x14ac:dyDescent="0.2">
      <c r="A245" t="s">
        <v>788</v>
      </c>
      <c r="B245" t="s">
        <v>1289</v>
      </c>
      <c r="C245" t="s">
        <v>1386</v>
      </c>
      <c r="D245" t="s">
        <v>1387</v>
      </c>
      <c r="AD245">
        <v>43.4</v>
      </c>
      <c r="AI245">
        <v>40.200000000000003</v>
      </c>
      <c r="AN245">
        <v>41.7</v>
      </c>
      <c r="AS245">
        <v>40.799999999999997</v>
      </c>
      <c r="AX245">
        <v>37.700000000000003</v>
      </c>
      <c r="BC245">
        <v>35.799999999999997</v>
      </c>
      <c r="BH245">
        <v>32.799999999999997</v>
      </c>
    </row>
    <row r="246" spans="1:66" x14ac:dyDescent="0.2">
      <c r="A246" t="s">
        <v>1290</v>
      </c>
      <c r="B246" t="s">
        <v>1291</v>
      </c>
      <c r="C246" t="s">
        <v>1386</v>
      </c>
      <c r="D246" t="s">
        <v>1387</v>
      </c>
      <c r="AF246">
        <v>43.5</v>
      </c>
      <c r="AM246">
        <v>41.3</v>
      </c>
      <c r="AU246">
        <v>41.4</v>
      </c>
      <c r="AV246">
        <v>42.2</v>
      </c>
      <c r="AW246">
        <v>41.3</v>
      </c>
      <c r="AX246">
        <v>42.6</v>
      </c>
      <c r="AY246">
        <v>39.6</v>
      </c>
      <c r="AZ246">
        <v>38.4</v>
      </c>
      <c r="BA246">
        <v>39</v>
      </c>
      <c r="BB246">
        <v>39</v>
      </c>
      <c r="BC246">
        <v>38.799999999999997</v>
      </c>
      <c r="BD246">
        <v>40</v>
      </c>
      <c r="BE246">
        <v>40.200000000000003</v>
      </c>
      <c r="BF246">
        <v>40.200000000000003</v>
      </c>
      <c r="BG246">
        <v>41.2</v>
      </c>
      <c r="BH246">
        <v>42.9</v>
      </c>
      <c r="BI246">
        <v>41.9</v>
      </c>
      <c r="BJ246">
        <v>41.4</v>
      </c>
      <c r="BK246">
        <v>41.9</v>
      </c>
      <c r="BL246">
        <v>41.9</v>
      </c>
    </row>
    <row r="247" spans="1:66" x14ac:dyDescent="0.2">
      <c r="A247" t="s">
        <v>803</v>
      </c>
      <c r="B247" t="s">
        <v>1292</v>
      </c>
      <c r="C247" t="s">
        <v>1386</v>
      </c>
      <c r="D247" t="s">
        <v>1387</v>
      </c>
      <c r="BC247">
        <v>39.1</v>
      </c>
    </row>
    <row r="248" spans="1:66" x14ac:dyDescent="0.2">
      <c r="A248" t="s">
        <v>762</v>
      </c>
      <c r="B248" t="s">
        <v>1293</v>
      </c>
      <c r="C248" t="s">
        <v>1386</v>
      </c>
      <c r="D248" t="s">
        <v>1387</v>
      </c>
      <c r="AJ248">
        <v>35.299999999999997</v>
      </c>
      <c r="AS248">
        <v>37.299999999999997</v>
      </c>
      <c r="AZ248">
        <v>40.299999999999997</v>
      </c>
      <c r="BD248">
        <v>37.799999999999997</v>
      </c>
      <c r="BK248">
        <v>40.5</v>
      </c>
    </row>
    <row r="249" spans="1:66" x14ac:dyDescent="0.2">
      <c r="A249" t="s">
        <v>807</v>
      </c>
      <c r="B249" t="s">
        <v>1294</v>
      </c>
      <c r="C249" t="s">
        <v>1386</v>
      </c>
      <c r="D249" t="s">
        <v>1387</v>
      </c>
      <c r="AH249">
        <v>44.4</v>
      </c>
      <c r="AK249">
        <v>41.4</v>
      </c>
      <c r="AO249">
        <v>39</v>
      </c>
      <c r="AR249">
        <v>43</v>
      </c>
      <c r="AU249">
        <v>45.2</v>
      </c>
      <c r="AX249">
        <v>42.9</v>
      </c>
      <c r="BB249">
        <v>44.2</v>
      </c>
      <c r="BE249">
        <v>41</v>
      </c>
      <c r="BI249">
        <v>42.8</v>
      </c>
      <c r="BL249">
        <v>42.7</v>
      </c>
    </row>
    <row r="250" spans="1:66" x14ac:dyDescent="0.2">
      <c r="A250" t="s">
        <v>812</v>
      </c>
      <c r="B250" t="s">
        <v>1295</v>
      </c>
      <c r="C250" t="s">
        <v>1386</v>
      </c>
      <c r="D250" t="s">
        <v>1387</v>
      </c>
      <c r="AK250">
        <v>29.7</v>
      </c>
      <c r="AL250">
        <v>28.9</v>
      </c>
      <c r="AN250">
        <v>39.299999999999997</v>
      </c>
      <c r="AO250">
        <v>35.200000000000003</v>
      </c>
      <c r="AU250">
        <v>29</v>
      </c>
      <c r="AV250">
        <v>28.7</v>
      </c>
      <c r="AW250">
        <v>28.9</v>
      </c>
      <c r="AX250">
        <v>29</v>
      </c>
      <c r="AY250">
        <v>29.8</v>
      </c>
      <c r="AZ250">
        <v>27</v>
      </c>
      <c r="BA250">
        <v>26.6</v>
      </c>
      <c r="BB250">
        <v>25.3</v>
      </c>
      <c r="BC250">
        <v>24.8</v>
      </c>
      <c r="BD250">
        <v>24.6</v>
      </c>
      <c r="BE250">
        <v>24.7</v>
      </c>
      <c r="BF250">
        <v>24.6</v>
      </c>
      <c r="BG250">
        <v>24</v>
      </c>
      <c r="BH250">
        <v>25.5</v>
      </c>
      <c r="BI250">
        <v>25</v>
      </c>
      <c r="BJ250">
        <v>26</v>
      </c>
      <c r="BK250">
        <v>26.1</v>
      </c>
      <c r="BL250">
        <v>26.6</v>
      </c>
      <c r="BM250">
        <v>25.6</v>
      </c>
    </row>
    <row r="251" spans="1:66" x14ac:dyDescent="0.2">
      <c r="A251" t="s">
        <v>1296</v>
      </c>
      <c r="B251" t="s">
        <v>1297</v>
      </c>
      <c r="C251" t="s">
        <v>1386</v>
      </c>
      <c r="D251" t="s">
        <v>1387</v>
      </c>
    </row>
    <row r="252" spans="1:66" x14ac:dyDescent="0.2">
      <c r="A252" t="s">
        <v>830</v>
      </c>
      <c r="B252" t="s">
        <v>1298</v>
      </c>
      <c r="C252" t="s">
        <v>1386</v>
      </c>
      <c r="D252" t="s">
        <v>1387</v>
      </c>
      <c r="AY252">
        <v>45.9</v>
      </c>
      <c r="AZ252">
        <v>46.4</v>
      </c>
      <c r="BA252">
        <v>45.1</v>
      </c>
      <c r="BB252">
        <v>45.5</v>
      </c>
      <c r="BC252">
        <v>44.5</v>
      </c>
      <c r="BD252">
        <v>42.2</v>
      </c>
      <c r="BE252">
        <v>39.9</v>
      </c>
      <c r="BF252">
        <v>40.5</v>
      </c>
      <c r="BG252">
        <v>40.1</v>
      </c>
      <c r="BH252">
        <v>40.1</v>
      </c>
      <c r="BI252">
        <v>39.700000000000003</v>
      </c>
      <c r="BJ252">
        <v>39.5</v>
      </c>
      <c r="BK252">
        <v>39.700000000000003</v>
      </c>
      <c r="BL252">
        <v>39.700000000000003</v>
      </c>
      <c r="BM252">
        <v>40.200000000000003</v>
      </c>
      <c r="BN252">
        <v>40.799999999999997</v>
      </c>
    </row>
    <row r="253" spans="1:66" x14ac:dyDescent="0.2">
      <c r="A253" t="s">
        <v>826</v>
      </c>
      <c r="B253" t="s">
        <v>1299</v>
      </c>
      <c r="C253" t="s">
        <v>1386</v>
      </c>
      <c r="D253" t="s">
        <v>1387</v>
      </c>
      <c r="H253">
        <v>37.6</v>
      </c>
      <c r="I253">
        <v>38.1</v>
      </c>
      <c r="J253">
        <v>37.5</v>
      </c>
      <c r="K253">
        <v>37.799999999999997</v>
      </c>
      <c r="L253">
        <v>36.9</v>
      </c>
      <c r="M253">
        <v>36.299999999999997</v>
      </c>
      <c r="N253">
        <v>36</v>
      </c>
      <c r="O253">
        <v>36.6</v>
      </c>
      <c r="P253">
        <v>36.9</v>
      </c>
      <c r="Q253">
        <v>36.700000000000003</v>
      </c>
      <c r="R253">
        <v>36.1</v>
      </c>
      <c r="S253">
        <v>35.5</v>
      </c>
      <c r="T253">
        <v>35.700000000000003</v>
      </c>
      <c r="U253">
        <v>35.6</v>
      </c>
      <c r="V253">
        <v>35.5</v>
      </c>
      <c r="W253">
        <v>34.799999999999997</v>
      </c>
      <c r="X253">
        <v>34.799999999999997</v>
      </c>
      <c r="Y253">
        <v>34.700000000000003</v>
      </c>
      <c r="Z253">
        <v>35.5</v>
      </c>
      <c r="AA253">
        <v>36.700000000000003</v>
      </c>
      <c r="AB253">
        <v>37.299999999999997</v>
      </c>
      <c r="AC253">
        <v>37.299999999999997</v>
      </c>
      <c r="AD253">
        <v>37.6</v>
      </c>
      <c r="AE253">
        <v>37.6</v>
      </c>
      <c r="AF253">
        <v>37.200000000000003</v>
      </c>
      <c r="AG253">
        <v>37.700000000000003</v>
      </c>
      <c r="AH253">
        <v>38.200000000000003</v>
      </c>
      <c r="AI253">
        <v>38.299999999999997</v>
      </c>
      <c r="AJ253">
        <v>38</v>
      </c>
      <c r="AK253">
        <v>38.4</v>
      </c>
      <c r="AL253">
        <v>40.4</v>
      </c>
      <c r="AM253">
        <v>40</v>
      </c>
      <c r="AN253">
        <v>39.9</v>
      </c>
      <c r="AO253">
        <v>40.299999999999997</v>
      </c>
      <c r="AP253">
        <v>40.5</v>
      </c>
      <c r="AQ253">
        <v>40</v>
      </c>
      <c r="AR253">
        <v>40</v>
      </c>
      <c r="AS253">
        <v>40.1</v>
      </c>
      <c r="AT253">
        <v>40.6</v>
      </c>
      <c r="AU253">
        <v>40.4</v>
      </c>
      <c r="AV253">
        <v>40.799999999999997</v>
      </c>
      <c r="AW253">
        <v>40.299999999999997</v>
      </c>
      <c r="AX253">
        <v>41</v>
      </c>
      <c r="AY253">
        <v>41.4</v>
      </c>
      <c r="AZ253">
        <v>40.799999999999997</v>
      </c>
      <c r="BA253">
        <v>40.799999999999997</v>
      </c>
      <c r="BB253">
        <v>40.6</v>
      </c>
      <c r="BC253">
        <v>40</v>
      </c>
      <c r="BD253">
        <v>40.9</v>
      </c>
      <c r="BE253">
        <v>40.9</v>
      </c>
      <c r="BF253">
        <v>40.700000000000003</v>
      </c>
      <c r="BG253">
        <v>41.5</v>
      </c>
      <c r="BH253">
        <v>41.2</v>
      </c>
      <c r="BI253">
        <v>41.1</v>
      </c>
      <c r="BJ253">
        <v>41.2</v>
      </c>
      <c r="BK253">
        <v>41.4</v>
      </c>
      <c r="BL253">
        <v>41.5</v>
      </c>
      <c r="BM253">
        <v>39.700000000000003</v>
      </c>
      <c r="BN253">
        <v>39.799999999999997</v>
      </c>
    </row>
    <row r="254" spans="1:66" x14ac:dyDescent="0.2">
      <c r="A254" t="s">
        <v>834</v>
      </c>
      <c r="B254" t="s">
        <v>1300</v>
      </c>
      <c r="C254" t="s">
        <v>1386</v>
      </c>
      <c r="D254" t="s">
        <v>1387</v>
      </c>
      <c r="AQ254">
        <v>44.7</v>
      </c>
      <c r="AS254">
        <v>36.1</v>
      </c>
      <c r="AU254">
        <v>33</v>
      </c>
      <c r="AV254">
        <v>35.299999999999997</v>
      </c>
    </row>
    <row r="255" spans="1:66" x14ac:dyDescent="0.2">
      <c r="A255" t="s">
        <v>1301</v>
      </c>
      <c r="B255" t="s">
        <v>1302</v>
      </c>
      <c r="C255" t="s">
        <v>1386</v>
      </c>
      <c r="D255" t="s">
        <v>1387</v>
      </c>
    </row>
    <row r="256" spans="1:66" x14ac:dyDescent="0.2">
      <c r="A256" t="s">
        <v>1303</v>
      </c>
      <c r="B256" t="s">
        <v>1304</v>
      </c>
      <c r="C256" t="s">
        <v>1386</v>
      </c>
      <c r="D256" t="s">
        <v>1387</v>
      </c>
      <c r="Z256">
        <v>55.6</v>
      </c>
      <c r="AF256">
        <v>53.4</v>
      </c>
      <c r="AH256">
        <v>43.8</v>
      </c>
      <c r="AK256">
        <v>42.1</v>
      </c>
      <c r="AN256">
        <v>47.2</v>
      </c>
      <c r="AQ256">
        <v>48.1</v>
      </c>
      <c r="AR256">
        <v>47.8</v>
      </c>
      <c r="AT256">
        <v>47.2</v>
      </c>
      <c r="AU256">
        <v>49</v>
      </c>
      <c r="AV256">
        <v>48.1</v>
      </c>
      <c r="AW256">
        <v>47.5</v>
      </c>
      <c r="AX256">
        <v>49.5</v>
      </c>
      <c r="AY256">
        <v>44.8</v>
      </c>
    </row>
    <row r="257" spans="1:65" x14ac:dyDescent="0.2">
      <c r="A257" t="s">
        <v>1305</v>
      </c>
      <c r="B257" t="s">
        <v>1306</v>
      </c>
      <c r="C257" t="s">
        <v>1386</v>
      </c>
      <c r="D257" t="s">
        <v>1387</v>
      </c>
    </row>
    <row r="258" spans="1:65" x14ac:dyDescent="0.2">
      <c r="A258" t="s">
        <v>1307</v>
      </c>
      <c r="B258" t="s">
        <v>1308</v>
      </c>
      <c r="C258" t="s">
        <v>1386</v>
      </c>
      <c r="D258" t="s">
        <v>1387</v>
      </c>
    </row>
    <row r="259" spans="1:65" x14ac:dyDescent="0.2">
      <c r="A259" t="s">
        <v>910</v>
      </c>
      <c r="B259" t="s">
        <v>1309</v>
      </c>
      <c r="C259" t="s">
        <v>1386</v>
      </c>
      <c r="D259" t="s">
        <v>1387</v>
      </c>
      <c r="AK259">
        <v>35.700000000000003</v>
      </c>
      <c r="AP259">
        <v>35.4</v>
      </c>
      <c r="AU259">
        <v>37</v>
      </c>
      <c r="AW259">
        <v>36.799999999999997</v>
      </c>
      <c r="AY259">
        <v>35.799999999999997</v>
      </c>
      <c r="BA259">
        <v>35.6</v>
      </c>
      <c r="BC259">
        <v>39.299999999999997</v>
      </c>
      <c r="BE259">
        <v>35.6</v>
      </c>
      <c r="BG259">
        <v>34.799999999999997</v>
      </c>
      <c r="BI259">
        <v>35.299999999999997</v>
      </c>
      <c r="BK259">
        <v>35.700000000000003</v>
      </c>
      <c r="BM259">
        <v>36.799999999999997</v>
      </c>
    </row>
    <row r="260" spans="1:65" x14ac:dyDescent="0.2">
      <c r="A260" t="s">
        <v>839</v>
      </c>
      <c r="B260" t="s">
        <v>1310</v>
      </c>
      <c r="C260" t="s">
        <v>1386</v>
      </c>
      <c r="D260" t="s">
        <v>1387</v>
      </c>
      <c r="BC260">
        <v>37.4</v>
      </c>
      <c r="BL260">
        <v>32.299999999999997</v>
      </c>
    </row>
    <row r="261" spans="1:65" x14ac:dyDescent="0.2">
      <c r="A261" t="s">
        <v>911</v>
      </c>
      <c r="B261" t="s">
        <v>1311</v>
      </c>
      <c r="C261" t="s">
        <v>1386</v>
      </c>
      <c r="D261" t="s">
        <v>1387</v>
      </c>
    </row>
    <row r="262" spans="1:65" x14ac:dyDescent="0.2">
      <c r="A262" t="s">
        <v>662</v>
      </c>
      <c r="B262" t="s">
        <v>1312</v>
      </c>
      <c r="C262" t="s">
        <v>1386</v>
      </c>
      <c r="D262" t="s">
        <v>1387</v>
      </c>
      <c r="AU262">
        <v>40.700000000000003</v>
      </c>
      <c r="BA262">
        <v>42</v>
      </c>
      <c r="BF262">
        <v>38.700000000000003</v>
      </c>
    </row>
    <row r="263" spans="1:65" x14ac:dyDescent="0.2">
      <c r="A263" t="s">
        <v>1313</v>
      </c>
      <c r="B263" t="s">
        <v>1314</v>
      </c>
      <c r="C263" t="s">
        <v>1386</v>
      </c>
      <c r="D263" t="s">
        <v>1387</v>
      </c>
      <c r="AV263">
        <v>29</v>
      </c>
      <c r="AX263">
        <v>31.2</v>
      </c>
      <c r="AY263">
        <v>30.3</v>
      </c>
      <c r="BB263">
        <v>31.8</v>
      </c>
      <c r="BC263">
        <v>33.299999999999997</v>
      </c>
      <c r="BD263">
        <v>27.8</v>
      </c>
      <c r="BE263">
        <v>29</v>
      </c>
      <c r="BF263">
        <v>26.3</v>
      </c>
      <c r="BG263">
        <v>27.3</v>
      </c>
      <c r="BH263">
        <v>26.5</v>
      </c>
      <c r="BI263">
        <v>26.7</v>
      </c>
      <c r="BJ263">
        <v>29</v>
      </c>
    </row>
    <row r="264" spans="1:65" x14ac:dyDescent="0.2">
      <c r="A264" t="s">
        <v>1315</v>
      </c>
      <c r="B264" t="s">
        <v>1316</v>
      </c>
      <c r="C264" t="s">
        <v>1386</v>
      </c>
      <c r="D264" t="s">
        <v>1387</v>
      </c>
      <c r="AQ264">
        <v>35</v>
      </c>
      <c r="AX264">
        <v>34.700000000000003</v>
      </c>
      <c r="BG264">
        <v>36.700000000000003</v>
      </c>
    </row>
    <row r="265" spans="1:65" x14ac:dyDescent="0.2">
      <c r="A265" t="s">
        <v>714</v>
      </c>
      <c r="B265" t="s">
        <v>1317</v>
      </c>
      <c r="C265" t="s">
        <v>1386</v>
      </c>
      <c r="D265" t="s">
        <v>1387</v>
      </c>
      <c r="AL265">
        <v>59.3</v>
      </c>
      <c r="AS265">
        <v>57.8</v>
      </c>
      <c r="AX265">
        <v>64.8</v>
      </c>
      <c r="BA265">
        <v>63</v>
      </c>
      <c r="BC265">
        <v>63.4</v>
      </c>
      <c r="BG265">
        <v>63</v>
      </c>
    </row>
    <row r="266" spans="1:65" x14ac:dyDescent="0.2">
      <c r="A266" t="s">
        <v>857</v>
      </c>
      <c r="B266" t="s">
        <v>1318</v>
      </c>
      <c r="C266" t="s">
        <v>1386</v>
      </c>
      <c r="D266" t="s">
        <v>1387</v>
      </c>
      <c r="AJ266">
        <v>60.5</v>
      </c>
      <c r="AL266">
        <v>52.6</v>
      </c>
      <c r="AO266">
        <v>48.3</v>
      </c>
      <c r="AQ266">
        <v>49.1</v>
      </c>
      <c r="AU266">
        <v>42.1</v>
      </c>
      <c r="AW266">
        <v>54.3</v>
      </c>
      <c r="AY266">
        <v>54.6</v>
      </c>
      <c r="BC266">
        <v>52</v>
      </c>
      <c r="BH266">
        <v>55.9</v>
      </c>
    </row>
    <row r="267" spans="1:65" x14ac:dyDescent="0.2">
      <c r="A267" t="s">
        <v>861</v>
      </c>
      <c r="B267" t="s">
        <v>1319</v>
      </c>
      <c r="C267" t="s">
        <v>1386</v>
      </c>
      <c r="D267" t="s">
        <v>1387</v>
      </c>
      <c r="BD267">
        <v>43.2</v>
      </c>
      <c r="BJ267">
        <v>44.3</v>
      </c>
      <c r="BL267">
        <v>50.3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B819-C5EF-7E4B-9A37-BE98D6B48062}">
  <sheetPr codeName="Sheet15"/>
  <dimension ref="A1:AGV196"/>
  <sheetViews>
    <sheetView topLeftCell="B1" workbookViewId="0">
      <pane xSplit="1" topLeftCell="E1" activePane="topRight" state="frozen"/>
      <selection activeCell="B1" sqref="B1"/>
      <selection pane="topRight" activeCell="AK7" sqref="AK7"/>
    </sheetView>
  </sheetViews>
  <sheetFormatPr baseColWidth="10" defaultRowHeight="16" x14ac:dyDescent="0.2"/>
  <cols>
    <col min="1" max="1" width="0" hidden="1" customWidth="1"/>
    <col min="4" max="4" width="0" hidden="1" customWidth="1"/>
    <col min="5" max="5" width="24.6640625" customWidth="1"/>
    <col min="6" max="36" width="0" hidden="1" customWidth="1"/>
    <col min="37" max="37" width="30.33203125" customWidth="1"/>
    <col min="38" max="587" width="0" hidden="1" customWidth="1"/>
    <col min="588" max="589" width="7.83203125" hidden="1" customWidth="1"/>
    <col min="590" max="590" width="24.1640625" customWidth="1"/>
    <col min="591" max="847" width="0" hidden="1" customWidth="1"/>
    <col min="848" max="848" width="55.5" customWidth="1"/>
    <col min="849" max="880" width="0" hidden="1" customWidth="1"/>
  </cols>
  <sheetData>
    <row r="1" spans="1:880" x14ac:dyDescent="0.2">
      <c r="A1" t="s">
        <v>1388</v>
      </c>
      <c r="B1" t="s">
        <v>0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  <c r="T1" t="s">
        <v>1406</v>
      </c>
      <c r="U1" t="s">
        <v>1407</v>
      </c>
      <c r="V1" t="s">
        <v>1408</v>
      </c>
      <c r="W1" t="s">
        <v>1409</v>
      </c>
      <c r="X1" t="s">
        <v>1410</v>
      </c>
      <c r="Y1" t="s">
        <v>1411</v>
      </c>
      <c r="Z1" t="s">
        <v>1412</v>
      </c>
      <c r="AA1" t="s">
        <v>1413</v>
      </c>
      <c r="AB1" t="s">
        <v>1414</v>
      </c>
      <c r="AC1" t="s">
        <v>1415</v>
      </c>
      <c r="AD1" t="s">
        <v>1416</v>
      </c>
      <c r="AE1" t="s">
        <v>1417</v>
      </c>
      <c r="AF1" t="s">
        <v>1418</v>
      </c>
      <c r="AG1" t="s">
        <v>1419</v>
      </c>
      <c r="AH1" t="s">
        <v>1420</v>
      </c>
      <c r="AI1" t="s">
        <v>1421</v>
      </c>
      <c r="AJ1" t="s">
        <v>1422</v>
      </c>
      <c r="AK1" t="s">
        <v>1423</v>
      </c>
      <c r="AL1" t="s">
        <v>1424</v>
      </c>
      <c r="AM1" t="s">
        <v>1425</v>
      </c>
      <c r="AN1" t="s">
        <v>1426</v>
      </c>
      <c r="AO1" t="s">
        <v>1427</v>
      </c>
      <c r="AP1" t="s">
        <v>1428</v>
      </c>
      <c r="AQ1" t="s">
        <v>1429</v>
      </c>
      <c r="AR1" t="s">
        <v>1430</v>
      </c>
      <c r="AS1" t="s">
        <v>1431</v>
      </c>
      <c r="AT1" t="s">
        <v>1432</v>
      </c>
      <c r="AU1" t="s">
        <v>1433</v>
      </c>
      <c r="AV1" t="s">
        <v>1434</v>
      </c>
      <c r="AW1" t="s">
        <v>1435</v>
      </c>
      <c r="AX1" t="s">
        <v>1436</v>
      </c>
      <c r="AY1" t="s">
        <v>1437</v>
      </c>
      <c r="AZ1" t="s">
        <v>1438</v>
      </c>
      <c r="BA1" t="s">
        <v>1439</v>
      </c>
      <c r="BB1" t="s">
        <v>1440</v>
      </c>
      <c r="BC1" t="s">
        <v>1441</v>
      </c>
      <c r="BD1" t="s">
        <v>1442</v>
      </c>
      <c r="BE1" t="s">
        <v>1443</v>
      </c>
      <c r="BF1" t="s">
        <v>1444</v>
      </c>
      <c r="BG1" t="s">
        <v>1445</v>
      </c>
      <c r="BH1" t="s">
        <v>1446</v>
      </c>
      <c r="BI1" t="s">
        <v>1447</v>
      </c>
      <c r="BJ1" t="s">
        <v>1448</v>
      </c>
      <c r="BK1" t="s">
        <v>1449</v>
      </c>
      <c r="BL1" t="s">
        <v>1450</v>
      </c>
      <c r="BM1" t="s">
        <v>1451</v>
      </c>
      <c r="BN1" t="s">
        <v>1452</v>
      </c>
      <c r="BO1" t="s">
        <v>1453</v>
      </c>
      <c r="BP1" t="s">
        <v>1454</v>
      </c>
      <c r="BQ1" t="s">
        <v>1455</v>
      </c>
      <c r="BR1" t="s">
        <v>1456</v>
      </c>
      <c r="BS1" t="s">
        <v>1457</v>
      </c>
      <c r="BT1" t="s">
        <v>1458</v>
      </c>
      <c r="BU1" t="s">
        <v>1459</v>
      </c>
      <c r="BV1" t="s">
        <v>1460</v>
      </c>
      <c r="BW1" t="s">
        <v>1461</v>
      </c>
      <c r="BX1" t="s">
        <v>1462</v>
      </c>
      <c r="BY1" t="s">
        <v>1463</v>
      </c>
      <c r="BZ1" t="s">
        <v>1464</v>
      </c>
      <c r="CA1" t="s">
        <v>1465</v>
      </c>
      <c r="CB1" t="s">
        <v>1466</v>
      </c>
      <c r="CC1" t="s">
        <v>1467</v>
      </c>
      <c r="CD1" t="s">
        <v>1468</v>
      </c>
      <c r="CE1" t="s">
        <v>1469</v>
      </c>
      <c r="CF1" t="s">
        <v>1470</v>
      </c>
      <c r="CG1" t="s">
        <v>1471</v>
      </c>
      <c r="CH1" t="s">
        <v>1472</v>
      </c>
      <c r="CI1" t="s">
        <v>1473</v>
      </c>
      <c r="CJ1" t="s">
        <v>1474</v>
      </c>
      <c r="CK1" t="s">
        <v>1475</v>
      </c>
      <c r="CL1" t="s">
        <v>1476</v>
      </c>
      <c r="CM1" t="s">
        <v>1477</v>
      </c>
      <c r="CN1" t="s">
        <v>1478</v>
      </c>
      <c r="CO1" t="s">
        <v>1479</v>
      </c>
      <c r="CP1" t="s">
        <v>1480</v>
      </c>
      <c r="CQ1" t="s">
        <v>1481</v>
      </c>
      <c r="CR1" t="s">
        <v>1482</v>
      </c>
      <c r="CS1" t="s">
        <v>1483</v>
      </c>
      <c r="CT1" t="s">
        <v>1484</v>
      </c>
      <c r="CU1" t="s">
        <v>1485</v>
      </c>
      <c r="CV1" t="s">
        <v>1486</v>
      </c>
      <c r="CW1" t="s">
        <v>1487</v>
      </c>
      <c r="CX1" t="s">
        <v>1488</v>
      </c>
      <c r="CY1" t="s">
        <v>1489</v>
      </c>
      <c r="CZ1" t="s">
        <v>1490</v>
      </c>
      <c r="DA1" t="s">
        <v>1491</v>
      </c>
      <c r="DB1" t="s">
        <v>1492</v>
      </c>
      <c r="DC1" t="s">
        <v>1493</v>
      </c>
      <c r="DD1" t="s">
        <v>1494</v>
      </c>
      <c r="DE1" t="s">
        <v>1495</v>
      </c>
      <c r="DF1" t="s">
        <v>1496</v>
      </c>
      <c r="DG1" t="s">
        <v>1497</v>
      </c>
      <c r="DH1" t="s">
        <v>1498</v>
      </c>
      <c r="DI1" t="s">
        <v>1499</v>
      </c>
      <c r="DJ1" t="s">
        <v>1500</v>
      </c>
      <c r="DK1" t="s">
        <v>1501</v>
      </c>
      <c r="DL1" t="s">
        <v>1502</v>
      </c>
      <c r="DM1" t="s">
        <v>1503</v>
      </c>
      <c r="DN1" t="s">
        <v>1504</v>
      </c>
      <c r="DO1" t="s">
        <v>1505</v>
      </c>
      <c r="DP1" t="s">
        <v>1506</v>
      </c>
      <c r="DQ1" t="s">
        <v>1507</v>
      </c>
      <c r="DR1" t="s">
        <v>1508</v>
      </c>
      <c r="DS1" t="s">
        <v>1509</v>
      </c>
      <c r="DT1" t="s">
        <v>1510</v>
      </c>
      <c r="DU1" t="s">
        <v>1511</v>
      </c>
      <c r="DV1" t="s">
        <v>1512</v>
      </c>
      <c r="DW1" t="s">
        <v>1513</v>
      </c>
      <c r="DX1" t="s">
        <v>1514</v>
      </c>
      <c r="DY1" t="s">
        <v>1515</v>
      </c>
      <c r="DZ1" t="s">
        <v>1516</v>
      </c>
      <c r="EA1" t="s">
        <v>1517</v>
      </c>
      <c r="EB1" t="s">
        <v>1518</v>
      </c>
      <c r="EC1" t="s">
        <v>1519</v>
      </c>
      <c r="ED1" t="s">
        <v>1520</v>
      </c>
      <c r="EE1" t="s">
        <v>1521</v>
      </c>
      <c r="EF1" t="s">
        <v>1522</v>
      </c>
      <c r="EG1" t="s">
        <v>1523</v>
      </c>
      <c r="EH1" t="s">
        <v>1524</v>
      </c>
      <c r="EI1" t="s">
        <v>1525</v>
      </c>
      <c r="EJ1" t="s">
        <v>1526</v>
      </c>
      <c r="EK1" t="s">
        <v>1527</v>
      </c>
      <c r="EL1" t="s">
        <v>1528</v>
      </c>
      <c r="EM1" t="s">
        <v>1529</v>
      </c>
      <c r="EN1" t="s">
        <v>1530</v>
      </c>
      <c r="EO1" t="s">
        <v>1531</v>
      </c>
      <c r="EP1" t="s">
        <v>1532</v>
      </c>
      <c r="EQ1" t="s">
        <v>1533</v>
      </c>
      <c r="ER1" t="s">
        <v>1534</v>
      </c>
      <c r="ES1" t="s">
        <v>1535</v>
      </c>
      <c r="ET1" t="s">
        <v>1536</v>
      </c>
      <c r="EU1" t="s">
        <v>1537</v>
      </c>
      <c r="EV1" t="s">
        <v>1538</v>
      </c>
      <c r="EW1" t="s">
        <v>1539</v>
      </c>
      <c r="EX1" t="s">
        <v>1540</v>
      </c>
      <c r="EY1" t="s">
        <v>1541</v>
      </c>
      <c r="EZ1" t="s">
        <v>1542</v>
      </c>
      <c r="FA1" t="s">
        <v>1543</v>
      </c>
      <c r="FB1" t="s">
        <v>1544</v>
      </c>
      <c r="FC1" t="s">
        <v>1545</v>
      </c>
      <c r="FD1" t="s">
        <v>1546</v>
      </c>
      <c r="FE1" t="s">
        <v>1547</v>
      </c>
      <c r="FF1" t="s">
        <v>1548</v>
      </c>
      <c r="FG1" t="s">
        <v>1549</v>
      </c>
      <c r="FH1" t="s">
        <v>1550</v>
      </c>
      <c r="FI1" t="s">
        <v>1551</v>
      </c>
      <c r="FJ1" t="s">
        <v>1552</v>
      </c>
      <c r="FK1" t="s">
        <v>1553</v>
      </c>
      <c r="FL1" t="s">
        <v>1554</v>
      </c>
      <c r="FM1" t="s">
        <v>1555</v>
      </c>
      <c r="FN1" t="s">
        <v>1556</v>
      </c>
      <c r="FO1" t="s">
        <v>1557</v>
      </c>
      <c r="FP1" t="s">
        <v>1558</v>
      </c>
      <c r="FQ1" t="s">
        <v>1559</v>
      </c>
      <c r="FR1" t="s">
        <v>1560</v>
      </c>
      <c r="FS1" t="s">
        <v>1561</v>
      </c>
      <c r="FT1" t="s">
        <v>1562</v>
      </c>
      <c r="FU1" t="s">
        <v>1563</v>
      </c>
      <c r="FV1" t="s">
        <v>1564</v>
      </c>
      <c r="FW1" t="s">
        <v>1565</v>
      </c>
      <c r="FX1" t="s">
        <v>1566</v>
      </c>
      <c r="FY1" t="s">
        <v>1567</v>
      </c>
      <c r="FZ1" t="s">
        <v>1568</v>
      </c>
      <c r="GA1" t="s">
        <v>1569</v>
      </c>
      <c r="GB1" t="s">
        <v>1570</v>
      </c>
      <c r="GC1" t="s">
        <v>1571</v>
      </c>
      <c r="GD1" t="s">
        <v>1572</v>
      </c>
      <c r="GE1" t="s">
        <v>1573</v>
      </c>
      <c r="GF1" t="s">
        <v>1574</v>
      </c>
      <c r="GG1" t="s">
        <v>1575</v>
      </c>
      <c r="GH1" t="s">
        <v>1576</v>
      </c>
      <c r="GI1" t="s">
        <v>1577</v>
      </c>
      <c r="GJ1" t="s">
        <v>1578</v>
      </c>
      <c r="GK1" t="s">
        <v>1579</v>
      </c>
      <c r="GL1" t="s">
        <v>1580</v>
      </c>
      <c r="GM1" t="s">
        <v>1581</v>
      </c>
      <c r="GN1" t="s">
        <v>1582</v>
      </c>
      <c r="GO1" t="s">
        <v>1583</v>
      </c>
      <c r="GP1" t="s">
        <v>1584</v>
      </c>
      <c r="GQ1" t="s">
        <v>1585</v>
      </c>
      <c r="GR1" t="s">
        <v>1586</v>
      </c>
      <c r="GS1" t="s">
        <v>1587</v>
      </c>
      <c r="GT1" t="s">
        <v>1588</v>
      </c>
      <c r="GU1" t="s">
        <v>1589</v>
      </c>
      <c r="GV1" t="s">
        <v>1590</v>
      </c>
      <c r="GW1" t="s">
        <v>1591</v>
      </c>
      <c r="GX1" t="s">
        <v>1592</v>
      </c>
      <c r="GY1" t="s">
        <v>1593</v>
      </c>
      <c r="GZ1" t="s">
        <v>1594</v>
      </c>
      <c r="HA1" t="s">
        <v>1595</v>
      </c>
      <c r="HB1" t="s">
        <v>1596</v>
      </c>
      <c r="HC1" t="s">
        <v>1597</v>
      </c>
      <c r="HD1" t="s">
        <v>1598</v>
      </c>
      <c r="HE1" t="s">
        <v>1599</v>
      </c>
      <c r="HF1" t="s">
        <v>1600</v>
      </c>
      <c r="HG1" t="s">
        <v>1601</v>
      </c>
      <c r="HH1" t="s">
        <v>1602</v>
      </c>
      <c r="HI1" t="s">
        <v>1603</v>
      </c>
      <c r="HJ1" t="s">
        <v>1604</v>
      </c>
      <c r="HK1" t="s">
        <v>1605</v>
      </c>
      <c r="HL1" t="s">
        <v>1606</v>
      </c>
      <c r="HM1" t="s">
        <v>1607</v>
      </c>
      <c r="HN1" t="s">
        <v>1608</v>
      </c>
      <c r="HO1" t="s">
        <v>1609</v>
      </c>
      <c r="HP1" t="s">
        <v>1610</v>
      </c>
      <c r="HQ1" t="s">
        <v>1611</v>
      </c>
      <c r="HR1" t="s">
        <v>1612</v>
      </c>
      <c r="HS1" t="s">
        <v>1613</v>
      </c>
      <c r="HT1" t="s">
        <v>1614</v>
      </c>
      <c r="HU1" t="s">
        <v>1615</v>
      </c>
      <c r="HV1" t="s">
        <v>1616</v>
      </c>
      <c r="HW1" t="s">
        <v>1617</v>
      </c>
      <c r="HX1" t="s">
        <v>1618</v>
      </c>
      <c r="HY1" t="s">
        <v>1619</v>
      </c>
      <c r="HZ1" t="s">
        <v>1620</v>
      </c>
      <c r="IA1" t="s">
        <v>1621</v>
      </c>
      <c r="IB1" t="s">
        <v>1622</v>
      </c>
      <c r="IC1" t="s">
        <v>1623</v>
      </c>
      <c r="ID1" t="s">
        <v>1624</v>
      </c>
      <c r="IE1" t="s">
        <v>1625</v>
      </c>
      <c r="IF1" t="s">
        <v>1626</v>
      </c>
      <c r="IG1" t="s">
        <v>1627</v>
      </c>
      <c r="IH1" t="s">
        <v>1628</v>
      </c>
      <c r="II1" t="s">
        <v>1629</v>
      </c>
      <c r="IJ1" t="s">
        <v>1630</v>
      </c>
      <c r="IK1" t="s">
        <v>1631</v>
      </c>
      <c r="IL1" t="s">
        <v>1632</v>
      </c>
      <c r="IM1" t="s">
        <v>1633</v>
      </c>
      <c r="IN1" t="s">
        <v>1634</v>
      </c>
      <c r="IO1" t="s">
        <v>1635</v>
      </c>
      <c r="IP1" t="s">
        <v>1636</v>
      </c>
      <c r="IQ1" t="s">
        <v>1637</v>
      </c>
      <c r="IR1" t="s">
        <v>1638</v>
      </c>
      <c r="IS1" t="s">
        <v>1639</v>
      </c>
      <c r="IT1" t="s">
        <v>1640</v>
      </c>
      <c r="IU1" t="s">
        <v>1641</v>
      </c>
      <c r="IV1" t="s">
        <v>1642</v>
      </c>
      <c r="IW1" t="s">
        <v>1643</v>
      </c>
      <c r="IX1" t="s">
        <v>1644</v>
      </c>
      <c r="IY1" t="s">
        <v>1645</v>
      </c>
      <c r="IZ1" t="s">
        <v>1646</v>
      </c>
      <c r="JA1" t="s">
        <v>1647</v>
      </c>
      <c r="JB1" t="s">
        <v>1648</v>
      </c>
      <c r="JC1" t="s">
        <v>1649</v>
      </c>
      <c r="JD1" t="s">
        <v>1650</v>
      </c>
      <c r="JE1" t="s">
        <v>1651</v>
      </c>
      <c r="JF1" t="s">
        <v>1652</v>
      </c>
      <c r="JG1" t="s">
        <v>1653</v>
      </c>
      <c r="JH1" t="s">
        <v>1654</v>
      </c>
      <c r="JI1" t="s">
        <v>1655</v>
      </c>
      <c r="JJ1" t="s">
        <v>1656</v>
      </c>
      <c r="JK1" t="s">
        <v>1657</v>
      </c>
      <c r="JL1" t="s">
        <v>1658</v>
      </c>
      <c r="JM1" t="s">
        <v>1659</v>
      </c>
      <c r="JN1" t="s">
        <v>1660</v>
      </c>
      <c r="JO1" t="s">
        <v>1661</v>
      </c>
      <c r="JP1" t="s">
        <v>1662</v>
      </c>
      <c r="JQ1" t="s">
        <v>1663</v>
      </c>
      <c r="JR1" t="s">
        <v>1664</v>
      </c>
      <c r="JS1" t="s">
        <v>1665</v>
      </c>
      <c r="JT1" t="s">
        <v>1666</v>
      </c>
      <c r="JU1" t="s">
        <v>1667</v>
      </c>
      <c r="JV1" t="s">
        <v>1668</v>
      </c>
      <c r="JW1" t="s">
        <v>1669</v>
      </c>
      <c r="JX1" t="s">
        <v>1670</v>
      </c>
      <c r="JY1" t="s">
        <v>1671</v>
      </c>
      <c r="JZ1" t="s">
        <v>1672</v>
      </c>
      <c r="KA1" t="s">
        <v>1673</v>
      </c>
      <c r="KB1" t="s">
        <v>1674</v>
      </c>
      <c r="KC1" t="s">
        <v>1675</v>
      </c>
      <c r="KD1" t="s">
        <v>1676</v>
      </c>
      <c r="KE1" t="s">
        <v>1677</v>
      </c>
      <c r="KF1" t="s">
        <v>1678</v>
      </c>
      <c r="KG1" t="s">
        <v>1679</v>
      </c>
      <c r="KH1" t="s">
        <v>1680</v>
      </c>
      <c r="KI1" t="s">
        <v>1681</v>
      </c>
      <c r="KJ1" t="s">
        <v>1682</v>
      </c>
      <c r="KK1" t="s">
        <v>1683</v>
      </c>
      <c r="KL1" t="s">
        <v>1684</v>
      </c>
      <c r="KM1" t="s">
        <v>1685</v>
      </c>
      <c r="KN1" t="s">
        <v>1686</v>
      </c>
      <c r="KO1" t="s">
        <v>1687</v>
      </c>
      <c r="KP1" t="s">
        <v>1688</v>
      </c>
      <c r="KQ1" t="s">
        <v>1689</v>
      </c>
      <c r="KR1" t="s">
        <v>1690</v>
      </c>
      <c r="KS1" t="s">
        <v>1691</v>
      </c>
      <c r="KT1" t="s">
        <v>1692</v>
      </c>
      <c r="KU1" t="s">
        <v>1693</v>
      </c>
      <c r="KV1" t="s">
        <v>1694</v>
      </c>
      <c r="KW1" t="s">
        <v>1695</v>
      </c>
      <c r="KX1" t="s">
        <v>1696</v>
      </c>
      <c r="KY1" t="s">
        <v>1697</v>
      </c>
      <c r="KZ1" t="s">
        <v>1698</v>
      </c>
      <c r="LA1" t="s">
        <v>1699</v>
      </c>
      <c r="LB1" t="s">
        <v>1700</v>
      </c>
      <c r="LC1" t="s">
        <v>1701</v>
      </c>
      <c r="LD1" t="s">
        <v>1702</v>
      </c>
      <c r="LE1" t="s">
        <v>1703</v>
      </c>
      <c r="LF1" t="s">
        <v>1704</v>
      </c>
      <c r="LG1" t="s">
        <v>1705</v>
      </c>
      <c r="LH1" t="s">
        <v>1706</v>
      </c>
      <c r="LI1" t="s">
        <v>1707</v>
      </c>
      <c r="LJ1" t="s">
        <v>1708</v>
      </c>
      <c r="LK1" t="s">
        <v>1709</v>
      </c>
      <c r="LL1" t="s">
        <v>1710</v>
      </c>
      <c r="LM1" t="s">
        <v>1711</v>
      </c>
      <c r="LN1" t="s">
        <v>1712</v>
      </c>
      <c r="LO1" t="s">
        <v>1713</v>
      </c>
      <c r="LP1" t="s">
        <v>1714</v>
      </c>
      <c r="LQ1" t="s">
        <v>1715</v>
      </c>
      <c r="LR1" t="s">
        <v>1716</v>
      </c>
      <c r="LS1" t="s">
        <v>1717</v>
      </c>
      <c r="LT1" t="s">
        <v>1718</v>
      </c>
      <c r="LU1" t="s">
        <v>1719</v>
      </c>
      <c r="LV1" t="s">
        <v>1720</v>
      </c>
      <c r="LW1" t="s">
        <v>1721</v>
      </c>
      <c r="LX1" t="s">
        <v>1722</v>
      </c>
      <c r="LY1" t="s">
        <v>1723</v>
      </c>
      <c r="LZ1" t="s">
        <v>1724</v>
      </c>
      <c r="MA1" t="s">
        <v>1725</v>
      </c>
      <c r="MB1" t="s">
        <v>1726</v>
      </c>
      <c r="MC1" t="s">
        <v>1727</v>
      </c>
      <c r="MD1" t="s">
        <v>1728</v>
      </c>
      <c r="ME1" t="s">
        <v>1729</v>
      </c>
      <c r="MF1" t="s">
        <v>1730</v>
      </c>
      <c r="MG1" t="s">
        <v>1731</v>
      </c>
      <c r="MH1" t="s">
        <v>1732</v>
      </c>
      <c r="MI1" t="s">
        <v>1733</v>
      </c>
      <c r="MJ1" t="s">
        <v>1734</v>
      </c>
      <c r="MK1" t="s">
        <v>1735</v>
      </c>
      <c r="ML1" t="s">
        <v>1736</v>
      </c>
      <c r="MM1" t="s">
        <v>1737</v>
      </c>
      <c r="MN1" t="s">
        <v>1738</v>
      </c>
      <c r="MO1" t="s">
        <v>1739</v>
      </c>
      <c r="MP1" t="s">
        <v>1740</v>
      </c>
      <c r="MQ1" t="s">
        <v>1741</v>
      </c>
      <c r="MR1" t="s">
        <v>1742</v>
      </c>
      <c r="MS1" t="s">
        <v>1743</v>
      </c>
      <c r="MT1" t="s">
        <v>1744</v>
      </c>
      <c r="MU1" t="s">
        <v>1745</v>
      </c>
      <c r="MV1" t="s">
        <v>1746</v>
      </c>
      <c r="MW1" t="s">
        <v>1747</v>
      </c>
      <c r="MX1" t="s">
        <v>1748</v>
      </c>
      <c r="MY1" t="s">
        <v>1749</v>
      </c>
      <c r="MZ1" t="s">
        <v>1750</v>
      </c>
      <c r="NA1" t="s">
        <v>1751</v>
      </c>
      <c r="NB1" t="s">
        <v>1752</v>
      </c>
      <c r="NC1" t="s">
        <v>1753</v>
      </c>
      <c r="ND1" t="s">
        <v>1754</v>
      </c>
      <c r="NE1" t="s">
        <v>1755</v>
      </c>
      <c r="NF1" t="s">
        <v>1756</v>
      </c>
      <c r="NG1" t="s">
        <v>1757</v>
      </c>
      <c r="NH1" t="s">
        <v>1758</v>
      </c>
      <c r="NI1" t="s">
        <v>1759</v>
      </c>
      <c r="NJ1" t="s">
        <v>1760</v>
      </c>
      <c r="NK1" t="s">
        <v>1761</v>
      </c>
      <c r="NL1" t="s">
        <v>1762</v>
      </c>
      <c r="NM1" t="s">
        <v>1763</v>
      </c>
      <c r="NN1" t="s">
        <v>1764</v>
      </c>
      <c r="NO1" t="s">
        <v>1765</v>
      </c>
      <c r="NP1" t="s">
        <v>1766</v>
      </c>
      <c r="NQ1" t="s">
        <v>1767</v>
      </c>
      <c r="NR1" t="s">
        <v>1768</v>
      </c>
      <c r="NS1" t="s">
        <v>1769</v>
      </c>
      <c r="NT1" t="s">
        <v>1770</v>
      </c>
      <c r="NU1" t="s">
        <v>1771</v>
      </c>
      <c r="NV1" t="s">
        <v>1772</v>
      </c>
      <c r="NW1" t="s">
        <v>1773</v>
      </c>
      <c r="NX1" t="s">
        <v>1774</v>
      </c>
      <c r="NY1" t="s">
        <v>1775</v>
      </c>
      <c r="NZ1" t="s">
        <v>1776</v>
      </c>
      <c r="OA1" t="s">
        <v>1777</v>
      </c>
      <c r="OB1" t="s">
        <v>1778</v>
      </c>
      <c r="OC1" t="s">
        <v>1779</v>
      </c>
      <c r="OD1" t="s">
        <v>1780</v>
      </c>
      <c r="OE1" t="s">
        <v>1781</v>
      </c>
      <c r="OF1" t="s">
        <v>1782</v>
      </c>
      <c r="OG1" t="s">
        <v>1783</v>
      </c>
      <c r="OH1" t="s">
        <v>1784</v>
      </c>
      <c r="OI1" t="s">
        <v>1785</v>
      </c>
      <c r="OJ1" t="s">
        <v>1786</v>
      </c>
      <c r="OK1" t="s">
        <v>1787</v>
      </c>
      <c r="OL1" t="s">
        <v>1788</v>
      </c>
      <c r="OM1" t="s">
        <v>1789</v>
      </c>
      <c r="ON1" t="s">
        <v>1790</v>
      </c>
      <c r="OO1" t="s">
        <v>1791</v>
      </c>
      <c r="OP1" t="s">
        <v>1792</v>
      </c>
      <c r="OQ1" t="s">
        <v>1793</v>
      </c>
      <c r="OR1" t="s">
        <v>1794</v>
      </c>
      <c r="OS1" t="s">
        <v>1795</v>
      </c>
      <c r="OT1" t="s">
        <v>1796</v>
      </c>
      <c r="OU1" t="s">
        <v>1797</v>
      </c>
      <c r="OV1" t="s">
        <v>1798</v>
      </c>
      <c r="OW1" t="s">
        <v>1799</v>
      </c>
      <c r="OX1" t="s">
        <v>1800</v>
      </c>
      <c r="OY1" t="s">
        <v>1801</v>
      </c>
      <c r="OZ1" t="s">
        <v>1802</v>
      </c>
      <c r="PA1" t="s">
        <v>1803</v>
      </c>
      <c r="PB1" t="s">
        <v>1804</v>
      </c>
      <c r="PC1" t="s">
        <v>1805</v>
      </c>
      <c r="PD1" t="s">
        <v>1806</v>
      </c>
      <c r="PE1" t="s">
        <v>1807</v>
      </c>
      <c r="PF1" t="s">
        <v>1808</v>
      </c>
      <c r="PG1" t="s">
        <v>1809</v>
      </c>
      <c r="PH1" t="s">
        <v>1810</v>
      </c>
      <c r="PI1" t="s">
        <v>1811</v>
      </c>
      <c r="PJ1" t="s">
        <v>1812</v>
      </c>
      <c r="PK1" t="s">
        <v>1813</v>
      </c>
      <c r="PL1" t="s">
        <v>1814</v>
      </c>
      <c r="PM1" t="s">
        <v>1815</v>
      </c>
      <c r="PN1" t="s">
        <v>1816</v>
      </c>
      <c r="PO1" t="s">
        <v>1817</v>
      </c>
      <c r="PP1" t="s">
        <v>1818</v>
      </c>
      <c r="PQ1" t="s">
        <v>1819</v>
      </c>
      <c r="PR1" t="s">
        <v>1820</v>
      </c>
      <c r="PS1" t="s">
        <v>1821</v>
      </c>
      <c r="PT1" t="s">
        <v>1822</v>
      </c>
      <c r="PU1" t="s">
        <v>1823</v>
      </c>
      <c r="PV1" t="s">
        <v>1824</v>
      </c>
      <c r="PW1" t="s">
        <v>1825</v>
      </c>
      <c r="PX1" t="s">
        <v>1826</v>
      </c>
      <c r="PY1" t="s">
        <v>1827</v>
      </c>
      <c r="PZ1" t="s">
        <v>1828</v>
      </c>
      <c r="QA1" t="s">
        <v>1829</v>
      </c>
      <c r="QB1" t="s">
        <v>1830</v>
      </c>
      <c r="QC1" t="s">
        <v>1831</v>
      </c>
      <c r="QD1" t="s">
        <v>1832</v>
      </c>
      <c r="QE1" t="s">
        <v>1833</v>
      </c>
      <c r="QF1" t="s">
        <v>1834</v>
      </c>
      <c r="QG1" t="s">
        <v>1835</v>
      </c>
      <c r="QH1" t="s">
        <v>1836</v>
      </c>
      <c r="QI1" t="s">
        <v>1837</v>
      </c>
      <c r="QJ1" t="s">
        <v>1838</v>
      </c>
      <c r="QK1" t="s">
        <v>1839</v>
      </c>
      <c r="QL1" t="s">
        <v>1840</v>
      </c>
      <c r="QM1" t="s">
        <v>1841</v>
      </c>
      <c r="QN1" t="s">
        <v>1842</v>
      </c>
      <c r="QO1" t="s">
        <v>1843</v>
      </c>
      <c r="QP1" t="s">
        <v>1844</v>
      </c>
      <c r="QQ1" t="s">
        <v>1845</v>
      </c>
      <c r="QR1" t="s">
        <v>1846</v>
      </c>
      <c r="QS1" t="s">
        <v>1847</v>
      </c>
      <c r="QT1" t="s">
        <v>1848</v>
      </c>
      <c r="QU1" t="s">
        <v>1849</v>
      </c>
      <c r="QV1" t="s">
        <v>1850</v>
      </c>
      <c r="QW1" t="s">
        <v>1851</v>
      </c>
      <c r="QX1" t="s">
        <v>1852</v>
      </c>
      <c r="QY1" t="s">
        <v>1853</v>
      </c>
      <c r="QZ1" t="s">
        <v>1854</v>
      </c>
      <c r="RA1" t="s">
        <v>1855</v>
      </c>
      <c r="RB1" t="s">
        <v>1856</v>
      </c>
      <c r="RC1" t="s">
        <v>1857</v>
      </c>
      <c r="RD1" t="s">
        <v>1858</v>
      </c>
      <c r="RE1" t="s">
        <v>1859</v>
      </c>
      <c r="RF1" t="s">
        <v>1860</v>
      </c>
      <c r="RG1" t="s">
        <v>1861</v>
      </c>
      <c r="RH1" t="s">
        <v>1862</v>
      </c>
      <c r="RI1" t="s">
        <v>1863</v>
      </c>
      <c r="RJ1" t="s">
        <v>1864</v>
      </c>
      <c r="RK1" t="s">
        <v>1865</v>
      </c>
      <c r="RL1" t="s">
        <v>1866</v>
      </c>
      <c r="RM1" t="s">
        <v>1867</v>
      </c>
      <c r="RN1" t="s">
        <v>1868</v>
      </c>
      <c r="RO1" t="s">
        <v>1869</v>
      </c>
      <c r="RP1" t="s">
        <v>1870</v>
      </c>
      <c r="RQ1" t="s">
        <v>1871</v>
      </c>
      <c r="RR1" t="s">
        <v>1872</v>
      </c>
      <c r="RS1" t="s">
        <v>1873</v>
      </c>
      <c r="RT1" t="s">
        <v>1874</v>
      </c>
      <c r="RU1" t="s">
        <v>1875</v>
      </c>
      <c r="RV1" t="s">
        <v>1876</v>
      </c>
      <c r="RW1" t="s">
        <v>1877</v>
      </c>
      <c r="RX1" t="s">
        <v>1878</v>
      </c>
      <c r="RY1" t="s">
        <v>1879</v>
      </c>
      <c r="RZ1" t="s">
        <v>1880</v>
      </c>
      <c r="SA1" t="s">
        <v>1881</v>
      </c>
      <c r="SB1" t="s">
        <v>1882</v>
      </c>
      <c r="SC1" t="s">
        <v>1883</v>
      </c>
      <c r="SD1" t="s">
        <v>1884</v>
      </c>
      <c r="SE1" t="s">
        <v>1885</v>
      </c>
      <c r="SF1" t="s">
        <v>1886</v>
      </c>
      <c r="SG1" t="s">
        <v>1887</v>
      </c>
      <c r="SH1" t="s">
        <v>1888</v>
      </c>
      <c r="SI1" t="s">
        <v>1889</v>
      </c>
      <c r="SJ1" t="s">
        <v>1890</v>
      </c>
      <c r="SK1" t="s">
        <v>1891</v>
      </c>
      <c r="SL1" t="s">
        <v>1892</v>
      </c>
      <c r="SM1" t="s">
        <v>1893</v>
      </c>
      <c r="SN1" t="s">
        <v>1894</v>
      </c>
      <c r="SO1" t="s">
        <v>1895</v>
      </c>
      <c r="SP1" t="s">
        <v>1896</v>
      </c>
      <c r="SQ1" t="s">
        <v>1897</v>
      </c>
      <c r="SR1" t="s">
        <v>1898</v>
      </c>
      <c r="SS1" t="s">
        <v>1899</v>
      </c>
      <c r="ST1" t="s">
        <v>1900</v>
      </c>
      <c r="SU1" t="s">
        <v>1901</v>
      </c>
      <c r="SV1" t="s">
        <v>1902</v>
      </c>
      <c r="SW1" t="s">
        <v>1903</v>
      </c>
      <c r="SX1" t="s">
        <v>1904</v>
      </c>
      <c r="SY1" t="s">
        <v>1905</v>
      </c>
      <c r="SZ1" t="s">
        <v>1906</v>
      </c>
      <c r="TA1" t="s">
        <v>1907</v>
      </c>
      <c r="TB1" t="s">
        <v>1908</v>
      </c>
      <c r="TC1" t="s">
        <v>1909</v>
      </c>
      <c r="TD1" t="s">
        <v>1910</v>
      </c>
      <c r="TE1" t="s">
        <v>1911</v>
      </c>
      <c r="TF1" t="s">
        <v>1912</v>
      </c>
      <c r="TG1" t="s">
        <v>1913</v>
      </c>
      <c r="TH1" t="s">
        <v>1914</v>
      </c>
      <c r="TI1" t="s">
        <v>1915</v>
      </c>
      <c r="TJ1" t="s">
        <v>1916</v>
      </c>
      <c r="TK1" t="s">
        <v>1917</v>
      </c>
      <c r="TL1" t="s">
        <v>1918</v>
      </c>
      <c r="TM1" t="s">
        <v>1919</v>
      </c>
      <c r="TN1" t="s">
        <v>1920</v>
      </c>
      <c r="TO1" t="s">
        <v>1921</v>
      </c>
      <c r="TP1" t="s">
        <v>1922</v>
      </c>
      <c r="TQ1" t="s">
        <v>1923</v>
      </c>
      <c r="TR1" t="s">
        <v>1924</v>
      </c>
      <c r="TS1" t="s">
        <v>1925</v>
      </c>
      <c r="TT1" t="s">
        <v>1926</v>
      </c>
      <c r="TU1" t="s">
        <v>1927</v>
      </c>
      <c r="TV1" t="s">
        <v>1928</v>
      </c>
      <c r="TW1" t="s">
        <v>1929</v>
      </c>
      <c r="TX1" t="s">
        <v>1930</v>
      </c>
      <c r="TY1" t="s">
        <v>1931</v>
      </c>
      <c r="TZ1" t="s">
        <v>1932</v>
      </c>
      <c r="UA1" t="s">
        <v>1933</v>
      </c>
      <c r="UB1" t="s">
        <v>1934</v>
      </c>
      <c r="UC1" t="s">
        <v>1935</v>
      </c>
      <c r="UD1" t="s">
        <v>1936</v>
      </c>
      <c r="UE1" t="s">
        <v>1937</v>
      </c>
      <c r="UF1" t="s">
        <v>1938</v>
      </c>
      <c r="UG1" t="s">
        <v>1939</v>
      </c>
      <c r="UH1" t="s">
        <v>1940</v>
      </c>
      <c r="UI1" t="s">
        <v>1941</v>
      </c>
      <c r="UJ1" t="s">
        <v>1942</v>
      </c>
      <c r="UK1" t="s">
        <v>1943</v>
      </c>
      <c r="UL1" t="s">
        <v>1944</v>
      </c>
      <c r="UM1" t="s">
        <v>1945</v>
      </c>
      <c r="UN1" t="s">
        <v>1946</v>
      </c>
      <c r="UO1" t="s">
        <v>1947</v>
      </c>
      <c r="UP1" t="s">
        <v>1948</v>
      </c>
      <c r="UQ1" t="s">
        <v>1949</v>
      </c>
      <c r="UR1" t="s">
        <v>1950</v>
      </c>
      <c r="US1" t="s">
        <v>1951</v>
      </c>
      <c r="UT1" t="s">
        <v>1952</v>
      </c>
      <c r="UU1" t="s">
        <v>1953</v>
      </c>
      <c r="UV1" t="s">
        <v>1954</v>
      </c>
      <c r="UW1" t="s">
        <v>1955</v>
      </c>
      <c r="UX1" t="s">
        <v>1956</v>
      </c>
      <c r="UY1" t="s">
        <v>1957</v>
      </c>
      <c r="UZ1" t="s">
        <v>1958</v>
      </c>
      <c r="VA1" t="s">
        <v>1959</v>
      </c>
      <c r="VB1" t="s">
        <v>1960</v>
      </c>
      <c r="VC1" t="s">
        <v>1961</v>
      </c>
      <c r="VD1" t="s">
        <v>1962</v>
      </c>
      <c r="VE1" t="s">
        <v>1963</v>
      </c>
      <c r="VF1" t="s">
        <v>1964</v>
      </c>
      <c r="VG1" t="s">
        <v>1965</v>
      </c>
      <c r="VH1" t="s">
        <v>1966</v>
      </c>
      <c r="VI1" t="s">
        <v>1967</v>
      </c>
      <c r="VJ1" t="s">
        <v>1968</v>
      </c>
      <c r="VK1" t="s">
        <v>1969</v>
      </c>
      <c r="VL1" t="s">
        <v>1970</v>
      </c>
      <c r="VM1" t="s">
        <v>1971</v>
      </c>
      <c r="VN1" t="s">
        <v>1972</v>
      </c>
      <c r="VO1" t="s">
        <v>1973</v>
      </c>
      <c r="VP1" t="s">
        <v>1974</v>
      </c>
      <c r="VQ1" t="s">
        <v>1975</v>
      </c>
      <c r="VR1" t="s">
        <v>1976</v>
      </c>
      <c r="VS1" t="s">
        <v>1977</v>
      </c>
      <c r="VT1" t="s">
        <v>1978</v>
      </c>
      <c r="VU1" t="s">
        <v>1979</v>
      </c>
      <c r="VV1" t="s">
        <v>1980</v>
      </c>
      <c r="VW1" t="s">
        <v>1981</v>
      </c>
      <c r="VX1" t="s">
        <v>1982</v>
      </c>
      <c r="VY1" t="s">
        <v>1983</v>
      </c>
      <c r="VZ1" t="s">
        <v>1984</v>
      </c>
      <c r="WA1" t="s">
        <v>1985</v>
      </c>
      <c r="WB1" t="s">
        <v>1986</v>
      </c>
      <c r="WC1" t="s">
        <v>1987</v>
      </c>
      <c r="WD1" t="s">
        <v>1988</v>
      </c>
      <c r="WE1" t="s">
        <v>1989</v>
      </c>
      <c r="WF1" t="s">
        <v>1990</v>
      </c>
      <c r="WG1" t="s">
        <v>1991</v>
      </c>
      <c r="WH1" t="s">
        <v>1992</v>
      </c>
      <c r="WI1" t="s">
        <v>1993</v>
      </c>
      <c r="WJ1" t="s">
        <v>1994</v>
      </c>
      <c r="WK1" t="s">
        <v>1995</v>
      </c>
      <c r="WL1" t="s">
        <v>1996</v>
      </c>
      <c r="WM1" t="s">
        <v>1997</v>
      </c>
      <c r="WN1" t="s">
        <v>1998</v>
      </c>
      <c r="WO1" t="s">
        <v>1999</v>
      </c>
      <c r="WP1" t="s">
        <v>2000</v>
      </c>
      <c r="WQ1" t="s">
        <v>2001</v>
      </c>
      <c r="WR1" t="s">
        <v>2002</v>
      </c>
      <c r="WS1" t="s">
        <v>2003</v>
      </c>
      <c r="WT1" t="s">
        <v>2004</v>
      </c>
      <c r="WU1" t="s">
        <v>2005</v>
      </c>
      <c r="WV1" t="s">
        <v>2006</v>
      </c>
      <c r="WW1" t="s">
        <v>2007</v>
      </c>
      <c r="WX1" t="s">
        <v>2008</v>
      </c>
      <c r="WY1" t="s">
        <v>2009</v>
      </c>
      <c r="WZ1" t="s">
        <v>2010</v>
      </c>
      <c r="XA1" t="s">
        <v>2011</v>
      </c>
      <c r="XB1" t="s">
        <v>2012</v>
      </c>
      <c r="XC1" t="s">
        <v>2013</v>
      </c>
      <c r="XD1" t="s">
        <v>2014</v>
      </c>
      <c r="XE1" t="s">
        <v>2015</v>
      </c>
      <c r="XF1" t="s">
        <v>2016</v>
      </c>
      <c r="XG1" t="s">
        <v>2017</v>
      </c>
      <c r="XH1" t="s">
        <v>2018</v>
      </c>
      <c r="XI1" t="s">
        <v>2019</v>
      </c>
      <c r="XJ1" t="s">
        <v>2020</v>
      </c>
      <c r="XK1" t="s">
        <v>2021</v>
      </c>
      <c r="XL1" t="s">
        <v>2022</v>
      </c>
      <c r="XM1" t="s">
        <v>2023</v>
      </c>
      <c r="XN1" t="s">
        <v>2024</v>
      </c>
      <c r="XO1" t="s">
        <v>2025</v>
      </c>
      <c r="XP1" t="s">
        <v>2026</v>
      </c>
      <c r="XQ1" t="s">
        <v>2027</v>
      </c>
      <c r="XR1" t="s">
        <v>2028</v>
      </c>
      <c r="XS1" t="s">
        <v>2029</v>
      </c>
      <c r="XT1" t="s">
        <v>2030</v>
      </c>
      <c r="XU1" t="s">
        <v>2031</v>
      </c>
      <c r="XV1" t="s">
        <v>2032</v>
      </c>
      <c r="XW1" t="s">
        <v>2033</v>
      </c>
      <c r="XX1" t="s">
        <v>2034</v>
      </c>
      <c r="XY1" t="s">
        <v>2035</v>
      </c>
      <c r="XZ1" t="s">
        <v>2036</v>
      </c>
      <c r="YA1" t="s">
        <v>2037</v>
      </c>
      <c r="YB1" t="s">
        <v>2038</v>
      </c>
      <c r="YC1" t="s">
        <v>2039</v>
      </c>
      <c r="YD1" t="s">
        <v>2040</v>
      </c>
      <c r="YE1" t="s">
        <v>2041</v>
      </c>
      <c r="YF1" t="s">
        <v>2042</v>
      </c>
      <c r="YG1" t="s">
        <v>2043</v>
      </c>
      <c r="YH1" t="s">
        <v>2044</v>
      </c>
      <c r="YI1" t="s">
        <v>2045</v>
      </c>
      <c r="YJ1" t="s">
        <v>2046</v>
      </c>
      <c r="YK1" t="s">
        <v>2047</v>
      </c>
      <c r="YL1" t="s">
        <v>2048</v>
      </c>
      <c r="YM1" t="s">
        <v>2049</v>
      </c>
      <c r="YN1" t="s">
        <v>2050</v>
      </c>
      <c r="YO1" t="s">
        <v>2051</v>
      </c>
      <c r="YP1" t="s">
        <v>2052</v>
      </c>
      <c r="YQ1" t="s">
        <v>2053</v>
      </c>
      <c r="YR1" t="s">
        <v>2054</v>
      </c>
      <c r="YS1" t="s">
        <v>2055</v>
      </c>
      <c r="YT1" t="s">
        <v>2056</v>
      </c>
      <c r="YU1" t="s">
        <v>2057</v>
      </c>
      <c r="YV1" t="s">
        <v>2058</v>
      </c>
      <c r="YW1" t="s">
        <v>2059</v>
      </c>
      <c r="YX1" t="s">
        <v>2060</v>
      </c>
      <c r="YY1" t="s">
        <v>2061</v>
      </c>
      <c r="YZ1" t="s">
        <v>2062</v>
      </c>
      <c r="ZA1" t="s">
        <v>2063</v>
      </c>
      <c r="ZB1" t="s">
        <v>2064</v>
      </c>
      <c r="ZC1" t="s">
        <v>2065</v>
      </c>
      <c r="ZD1" t="s">
        <v>2066</v>
      </c>
      <c r="ZE1" t="s">
        <v>2067</v>
      </c>
      <c r="ZF1" t="s">
        <v>2068</v>
      </c>
      <c r="ZG1" t="s">
        <v>2069</v>
      </c>
      <c r="ZH1" t="s">
        <v>2070</v>
      </c>
      <c r="ZI1" t="s">
        <v>2071</v>
      </c>
      <c r="ZJ1" t="s">
        <v>2072</v>
      </c>
      <c r="ZK1" t="s">
        <v>2073</v>
      </c>
      <c r="ZL1" t="s">
        <v>2074</v>
      </c>
      <c r="ZM1" t="s">
        <v>2075</v>
      </c>
      <c r="ZN1" t="s">
        <v>2076</v>
      </c>
      <c r="ZO1" t="s">
        <v>2077</v>
      </c>
      <c r="ZP1" t="s">
        <v>2078</v>
      </c>
      <c r="ZQ1" t="s">
        <v>2079</v>
      </c>
      <c r="ZR1" t="s">
        <v>2080</v>
      </c>
      <c r="ZS1" t="s">
        <v>2081</v>
      </c>
      <c r="ZT1" t="s">
        <v>2082</v>
      </c>
      <c r="ZU1" t="s">
        <v>2083</v>
      </c>
      <c r="ZV1" t="s">
        <v>2084</v>
      </c>
      <c r="ZW1" t="s">
        <v>2085</v>
      </c>
      <c r="ZX1" t="s">
        <v>2086</v>
      </c>
      <c r="ZY1" t="s">
        <v>2087</v>
      </c>
      <c r="ZZ1" t="s">
        <v>2088</v>
      </c>
      <c r="AAA1" t="s">
        <v>2089</v>
      </c>
      <c r="AAB1" t="s">
        <v>2090</v>
      </c>
      <c r="AAC1" t="s">
        <v>2091</v>
      </c>
      <c r="AAD1" t="s">
        <v>2092</v>
      </c>
      <c r="AAE1" t="s">
        <v>2093</v>
      </c>
      <c r="AAF1" t="s">
        <v>2094</v>
      </c>
      <c r="AAG1" t="s">
        <v>2095</v>
      </c>
      <c r="AAH1" t="s">
        <v>2096</v>
      </c>
      <c r="AAI1" t="s">
        <v>2097</v>
      </c>
      <c r="AAJ1" t="s">
        <v>2098</v>
      </c>
      <c r="AAK1" t="s">
        <v>2099</v>
      </c>
      <c r="AAL1" t="s">
        <v>2100</v>
      </c>
      <c r="AAM1" t="s">
        <v>2101</v>
      </c>
      <c r="AAN1" t="s">
        <v>2102</v>
      </c>
      <c r="AAO1" t="s">
        <v>2103</v>
      </c>
      <c r="AAP1" t="s">
        <v>2104</v>
      </c>
      <c r="AAQ1" t="s">
        <v>2105</v>
      </c>
      <c r="AAR1" t="s">
        <v>2106</v>
      </c>
      <c r="AAS1" t="s">
        <v>2107</v>
      </c>
      <c r="AAT1" t="s">
        <v>2108</v>
      </c>
      <c r="AAU1" t="s">
        <v>2109</v>
      </c>
      <c r="AAV1" t="s">
        <v>2110</v>
      </c>
      <c r="AAW1" t="s">
        <v>2111</v>
      </c>
      <c r="AAX1" t="s">
        <v>2112</v>
      </c>
      <c r="AAY1" t="s">
        <v>2113</v>
      </c>
      <c r="AAZ1" t="s">
        <v>2114</v>
      </c>
      <c r="ABA1" t="s">
        <v>2115</v>
      </c>
      <c r="ABB1" t="s">
        <v>2116</v>
      </c>
      <c r="ABC1" t="s">
        <v>2117</v>
      </c>
      <c r="ABD1" t="s">
        <v>2118</v>
      </c>
      <c r="ABE1" t="s">
        <v>2119</v>
      </c>
      <c r="ABF1" t="s">
        <v>2120</v>
      </c>
      <c r="ABG1" t="s">
        <v>2121</v>
      </c>
      <c r="ABH1" t="s">
        <v>2122</v>
      </c>
      <c r="ABI1" t="s">
        <v>2123</v>
      </c>
      <c r="ABJ1" t="s">
        <v>2124</v>
      </c>
      <c r="ABK1" t="s">
        <v>2125</v>
      </c>
      <c r="ABL1" t="s">
        <v>2126</v>
      </c>
      <c r="ABM1" t="s">
        <v>2127</v>
      </c>
      <c r="ABN1" t="s">
        <v>2128</v>
      </c>
      <c r="ABO1" t="s">
        <v>2129</v>
      </c>
      <c r="ABP1" t="s">
        <v>2130</v>
      </c>
      <c r="ABQ1" t="s">
        <v>2131</v>
      </c>
      <c r="ABR1" t="s">
        <v>2132</v>
      </c>
      <c r="ABS1" t="s">
        <v>2133</v>
      </c>
      <c r="ABT1" t="s">
        <v>2134</v>
      </c>
      <c r="ABU1" t="s">
        <v>2135</v>
      </c>
      <c r="ABV1" t="s">
        <v>2136</v>
      </c>
      <c r="ABW1" t="s">
        <v>2137</v>
      </c>
      <c r="ABX1" t="s">
        <v>2138</v>
      </c>
      <c r="ABY1" t="s">
        <v>2139</v>
      </c>
      <c r="ABZ1" t="s">
        <v>2140</v>
      </c>
      <c r="ACA1" t="s">
        <v>2141</v>
      </c>
      <c r="ACB1" t="s">
        <v>2142</v>
      </c>
      <c r="ACC1" t="s">
        <v>2143</v>
      </c>
      <c r="ACD1" t="s">
        <v>2144</v>
      </c>
      <c r="ACE1" t="s">
        <v>2145</v>
      </c>
      <c r="ACF1" t="s">
        <v>2146</v>
      </c>
      <c r="ACG1" t="s">
        <v>2147</v>
      </c>
      <c r="ACH1" t="s">
        <v>2148</v>
      </c>
      <c r="ACI1" t="s">
        <v>2149</v>
      </c>
      <c r="ACJ1" t="s">
        <v>2150</v>
      </c>
      <c r="ACK1" t="s">
        <v>2151</v>
      </c>
      <c r="ACL1" t="s">
        <v>2152</v>
      </c>
      <c r="ACM1" t="s">
        <v>2153</v>
      </c>
      <c r="ACN1" t="s">
        <v>2154</v>
      </c>
      <c r="ACO1" t="s">
        <v>2155</v>
      </c>
      <c r="ACP1" t="s">
        <v>2156</v>
      </c>
      <c r="ACQ1" t="s">
        <v>2157</v>
      </c>
      <c r="ACR1" t="s">
        <v>2158</v>
      </c>
      <c r="ACS1" t="s">
        <v>2159</v>
      </c>
      <c r="ACT1" t="s">
        <v>2160</v>
      </c>
      <c r="ACU1" t="s">
        <v>2161</v>
      </c>
      <c r="ACV1" t="s">
        <v>2162</v>
      </c>
      <c r="ACW1" t="s">
        <v>2163</v>
      </c>
      <c r="ACX1" t="s">
        <v>2164</v>
      </c>
      <c r="ACY1" t="s">
        <v>2165</v>
      </c>
      <c r="ACZ1" t="s">
        <v>2166</v>
      </c>
      <c r="ADA1" t="s">
        <v>2167</v>
      </c>
      <c r="ADB1" t="s">
        <v>2168</v>
      </c>
      <c r="ADC1" t="s">
        <v>2169</v>
      </c>
      <c r="ADD1" t="s">
        <v>2170</v>
      </c>
      <c r="ADE1" t="s">
        <v>2171</v>
      </c>
      <c r="ADF1" t="s">
        <v>2172</v>
      </c>
      <c r="ADG1" t="s">
        <v>2173</v>
      </c>
      <c r="ADH1" t="s">
        <v>2174</v>
      </c>
      <c r="ADI1" t="s">
        <v>2175</v>
      </c>
      <c r="ADJ1" t="s">
        <v>2176</v>
      </c>
      <c r="ADK1" t="s">
        <v>2177</v>
      </c>
      <c r="ADL1" t="s">
        <v>2178</v>
      </c>
      <c r="ADM1" t="s">
        <v>2179</v>
      </c>
      <c r="ADN1" t="s">
        <v>2180</v>
      </c>
      <c r="ADO1" t="s">
        <v>2181</v>
      </c>
      <c r="ADP1" t="s">
        <v>2182</v>
      </c>
      <c r="ADQ1" t="s">
        <v>2183</v>
      </c>
      <c r="ADR1" t="s">
        <v>2184</v>
      </c>
      <c r="ADS1" t="s">
        <v>2185</v>
      </c>
      <c r="ADT1" t="s">
        <v>2186</v>
      </c>
      <c r="ADU1" t="s">
        <v>2187</v>
      </c>
      <c r="ADV1" t="s">
        <v>2188</v>
      </c>
      <c r="ADW1" t="s">
        <v>2189</v>
      </c>
      <c r="ADX1" t="s">
        <v>2190</v>
      </c>
      <c r="ADY1" t="s">
        <v>2191</v>
      </c>
      <c r="ADZ1" t="s">
        <v>2192</v>
      </c>
      <c r="AEA1" t="s">
        <v>2193</v>
      </c>
      <c r="AEB1" t="s">
        <v>2194</v>
      </c>
      <c r="AEC1" t="s">
        <v>2195</v>
      </c>
      <c r="AED1" t="s">
        <v>2196</v>
      </c>
      <c r="AEE1" t="s">
        <v>2197</v>
      </c>
      <c r="AEF1" t="s">
        <v>2198</v>
      </c>
      <c r="AEG1" t="s">
        <v>2199</v>
      </c>
      <c r="AEH1" t="s">
        <v>2200</v>
      </c>
      <c r="AEI1" t="s">
        <v>2201</v>
      </c>
      <c r="AEJ1" t="s">
        <v>2202</v>
      </c>
      <c r="AEK1" t="s">
        <v>2203</v>
      </c>
      <c r="AEL1" t="s">
        <v>2204</v>
      </c>
      <c r="AEM1" t="s">
        <v>2205</v>
      </c>
      <c r="AEN1" t="s">
        <v>2206</v>
      </c>
      <c r="AEO1" t="s">
        <v>2207</v>
      </c>
      <c r="AEP1" t="s">
        <v>2208</v>
      </c>
      <c r="AEQ1" t="s">
        <v>2209</v>
      </c>
      <c r="AER1" t="s">
        <v>2210</v>
      </c>
      <c r="AES1" t="s">
        <v>2211</v>
      </c>
      <c r="AET1" t="s">
        <v>2212</v>
      </c>
      <c r="AEU1" t="s">
        <v>2213</v>
      </c>
      <c r="AEV1" t="s">
        <v>2214</v>
      </c>
      <c r="AEW1" t="s">
        <v>2215</v>
      </c>
      <c r="AEX1" t="s">
        <v>2216</v>
      </c>
      <c r="AEY1" t="s">
        <v>2217</v>
      </c>
      <c r="AEZ1" t="s">
        <v>2218</v>
      </c>
      <c r="AFA1" t="s">
        <v>2219</v>
      </c>
      <c r="AFB1" t="s">
        <v>2220</v>
      </c>
      <c r="AFC1" t="s">
        <v>2221</v>
      </c>
      <c r="AFD1" t="s">
        <v>2222</v>
      </c>
      <c r="AFE1" t="s">
        <v>2223</v>
      </c>
      <c r="AFF1" t="s">
        <v>2224</v>
      </c>
      <c r="AFG1" t="s">
        <v>2225</v>
      </c>
      <c r="AFH1" t="s">
        <v>2226</v>
      </c>
      <c r="AFI1" t="s">
        <v>2227</v>
      </c>
      <c r="AFJ1" t="s">
        <v>2228</v>
      </c>
      <c r="AFK1" t="s">
        <v>2229</v>
      </c>
      <c r="AFL1" t="s">
        <v>2230</v>
      </c>
      <c r="AFM1" t="s">
        <v>2231</v>
      </c>
      <c r="AFN1" t="s">
        <v>2232</v>
      </c>
      <c r="AFO1" t="s">
        <v>2233</v>
      </c>
      <c r="AFP1" t="s">
        <v>2234</v>
      </c>
      <c r="AFQ1" t="s">
        <v>2235</v>
      </c>
      <c r="AFR1" t="s">
        <v>2236</v>
      </c>
      <c r="AFS1" t="s">
        <v>2237</v>
      </c>
      <c r="AFT1" t="s">
        <v>2238</v>
      </c>
      <c r="AFU1" t="s">
        <v>2239</v>
      </c>
      <c r="AFV1" t="s">
        <v>2240</v>
      </c>
      <c r="AFW1" t="s">
        <v>2241</v>
      </c>
      <c r="AFX1" t="s">
        <v>2242</v>
      </c>
      <c r="AFY1" t="s">
        <v>2243</v>
      </c>
      <c r="AFZ1" t="s">
        <v>2244</v>
      </c>
      <c r="AGA1" t="s">
        <v>2245</v>
      </c>
      <c r="AGB1" t="s">
        <v>2246</v>
      </c>
      <c r="AGC1" t="s">
        <v>2247</v>
      </c>
      <c r="AGD1" t="s">
        <v>2248</v>
      </c>
      <c r="AGE1" t="s">
        <v>2249</v>
      </c>
      <c r="AGF1" t="s">
        <v>2250</v>
      </c>
      <c r="AGG1" t="s">
        <v>2251</v>
      </c>
      <c r="AGH1" t="s">
        <v>2252</v>
      </c>
      <c r="AGI1" t="s">
        <v>2253</v>
      </c>
      <c r="AGJ1" t="s">
        <v>2254</v>
      </c>
      <c r="AGK1" t="s">
        <v>2255</v>
      </c>
      <c r="AGL1" t="s">
        <v>2256</v>
      </c>
      <c r="AGM1" t="s">
        <v>2257</v>
      </c>
      <c r="AGN1" t="s">
        <v>2258</v>
      </c>
      <c r="AGO1" t="s">
        <v>2259</v>
      </c>
      <c r="AGP1" t="s">
        <v>2260</v>
      </c>
      <c r="AGQ1" t="s">
        <v>2261</v>
      </c>
      <c r="AGR1" t="s">
        <v>2262</v>
      </c>
      <c r="AGS1" t="s">
        <v>2263</v>
      </c>
      <c r="AGT1" t="s">
        <v>2264</v>
      </c>
      <c r="AGU1" t="s">
        <v>2265</v>
      </c>
      <c r="AGV1" t="s">
        <v>2266</v>
      </c>
    </row>
    <row r="2" spans="1:880" x14ac:dyDescent="0.2">
      <c r="A2" t="s">
        <v>975</v>
      </c>
      <c r="B2" t="s">
        <v>35</v>
      </c>
      <c r="C2" t="s">
        <v>2267</v>
      </c>
      <c r="D2" t="s">
        <v>674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 s="16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 x14ac:dyDescent="0.2">
      <c r="A3" t="s">
        <v>978</v>
      </c>
      <c r="B3" t="s">
        <v>55</v>
      </c>
      <c r="C3" t="s">
        <v>2268</v>
      </c>
      <c r="D3" t="s">
        <v>1251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 s="16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 x14ac:dyDescent="0.2">
      <c r="A4" t="s">
        <v>979</v>
      </c>
      <c r="B4" t="s">
        <v>40</v>
      </c>
      <c r="C4" t="s">
        <v>2269</v>
      </c>
      <c r="D4" t="s">
        <v>1052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 s="16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 x14ac:dyDescent="0.2">
      <c r="A5" t="s">
        <v>980</v>
      </c>
      <c r="B5" t="s">
        <v>50</v>
      </c>
      <c r="C5" t="s">
        <v>2270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 s="16">
        <v>6.0349446709999999</v>
      </c>
    </row>
    <row r="6" spans="1:880" x14ac:dyDescent="0.2">
      <c r="A6" t="s">
        <v>983</v>
      </c>
      <c r="B6" t="s">
        <v>817</v>
      </c>
      <c r="C6" t="s">
        <v>2270</v>
      </c>
      <c r="D6" t="s">
        <v>2271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 s="1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 x14ac:dyDescent="0.2">
      <c r="A7" t="s">
        <v>984</v>
      </c>
      <c r="B7" t="s">
        <v>65</v>
      </c>
      <c r="C7" t="s">
        <v>2270</v>
      </c>
      <c r="D7" t="s">
        <v>1141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 s="16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 x14ac:dyDescent="0.2">
      <c r="A8" t="s">
        <v>985</v>
      </c>
      <c r="B8" t="s">
        <v>70</v>
      </c>
      <c r="C8" t="s">
        <v>2269</v>
      </c>
      <c r="D8" t="s">
        <v>1052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 s="16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 x14ac:dyDescent="0.2">
      <c r="A9" t="s">
        <v>987</v>
      </c>
      <c r="B9" t="s">
        <v>60</v>
      </c>
      <c r="C9" t="s">
        <v>2269</v>
      </c>
      <c r="D9" t="s">
        <v>1141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 s="16">
        <v>4.3951229969999996</v>
      </c>
    </row>
    <row r="10" spans="1:880" x14ac:dyDescent="0.2">
      <c r="A10" t="s">
        <v>988</v>
      </c>
      <c r="B10" t="s">
        <v>75</v>
      </c>
      <c r="C10" t="s">
        <v>2270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 s="16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 x14ac:dyDescent="0.2">
      <c r="A11" t="s">
        <v>989</v>
      </c>
      <c r="B11" t="s">
        <v>81</v>
      </c>
      <c r="C11" t="s">
        <v>2270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 s="16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 x14ac:dyDescent="0.2">
      <c r="A12" t="s">
        <v>990</v>
      </c>
      <c r="B12" t="s">
        <v>85</v>
      </c>
      <c r="C12" t="s">
        <v>2269</v>
      </c>
      <c r="D12" t="s">
        <v>1052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 s="16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 x14ac:dyDescent="0.2">
      <c r="A13" t="s">
        <v>991</v>
      </c>
      <c r="B13" t="s">
        <v>164</v>
      </c>
      <c r="C13" t="s">
        <v>2267</v>
      </c>
      <c r="D13" t="s">
        <v>1251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 s="16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 x14ac:dyDescent="0.2">
      <c r="A14" t="s">
        <v>992</v>
      </c>
      <c r="B14" t="s">
        <v>112</v>
      </c>
      <c r="C14" t="s">
        <v>2270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 s="16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 x14ac:dyDescent="0.2">
      <c r="A15" t="s">
        <v>993</v>
      </c>
      <c r="B15" t="s">
        <v>122</v>
      </c>
      <c r="C15" t="s">
        <v>2267</v>
      </c>
      <c r="D15" t="s">
        <v>1251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 s="16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 x14ac:dyDescent="0.2">
      <c r="A16" t="s">
        <v>994</v>
      </c>
      <c r="B16" t="s">
        <v>161</v>
      </c>
      <c r="C16" t="s">
        <v>2267</v>
      </c>
      <c r="D16" t="s">
        <v>1251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 s="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 x14ac:dyDescent="0.2">
      <c r="A17" t="s">
        <v>995</v>
      </c>
      <c r="B17" t="s">
        <v>98</v>
      </c>
      <c r="C17" t="s">
        <v>2268</v>
      </c>
      <c r="D17" t="s">
        <v>674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 s="16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 x14ac:dyDescent="0.2">
      <c r="A18" t="s">
        <v>996</v>
      </c>
      <c r="B18" t="s">
        <v>156</v>
      </c>
      <c r="C18" t="s">
        <v>2269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 s="16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 x14ac:dyDescent="0.2">
      <c r="A19" t="s">
        <v>997</v>
      </c>
      <c r="B19" t="s">
        <v>93</v>
      </c>
      <c r="C19" t="s">
        <v>2270</v>
      </c>
      <c r="D19" t="s">
        <v>2271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 s="16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 x14ac:dyDescent="0.2">
      <c r="A20" t="s">
        <v>999</v>
      </c>
      <c r="B20" t="s">
        <v>872</v>
      </c>
      <c r="C20" t="s">
        <v>2270</v>
      </c>
      <c r="D20" t="s">
        <v>1141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 s="16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 x14ac:dyDescent="0.2">
      <c r="A21" t="s">
        <v>1000</v>
      </c>
      <c r="B21" t="s">
        <v>136</v>
      </c>
      <c r="C21" t="s">
        <v>2269</v>
      </c>
      <c r="D21" t="s">
        <v>1052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 s="16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 x14ac:dyDescent="0.2">
      <c r="A22" t="s">
        <v>1001</v>
      </c>
      <c r="B22" t="s">
        <v>107</v>
      </c>
      <c r="C22" t="s">
        <v>2270</v>
      </c>
      <c r="D22" t="s">
        <v>1052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 s="16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 x14ac:dyDescent="0.2">
      <c r="A23" t="s">
        <v>1002</v>
      </c>
      <c r="B23" t="s">
        <v>117</v>
      </c>
      <c r="C23" t="s">
        <v>2268</v>
      </c>
      <c r="D23" t="s">
        <v>1141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 s="16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 x14ac:dyDescent="0.2">
      <c r="A24" t="s">
        <v>1004</v>
      </c>
      <c r="B24" t="s">
        <v>131</v>
      </c>
      <c r="C24" t="s">
        <v>2268</v>
      </c>
      <c r="D24" t="s">
        <v>1141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 s="16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 x14ac:dyDescent="0.2">
      <c r="A25" t="s">
        <v>1005</v>
      </c>
      <c r="B25" t="s">
        <v>146</v>
      </c>
      <c r="C25" t="s">
        <v>2269</v>
      </c>
      <c r="D25" t="s">
        <v>1141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 s="16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 x14ac:dyDescent="0.2">
      <c r="A26" t="s">
        <v>1006</v>
      </c>
      <c r="B26" t="s">
        <v>103</v>
      </c>
      <c r="C26" t="s">
        <v>2269</v>
      </c>
      <c r="D26" t="s">
        <v>1141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 s="16">
        <v>3.7814702040000001</v>
      </c>
    </row>
    <row r="27" spans="1:880" x14ac:dyDescent="0.2">
      <c r="A27" t="s">
        <v>1007</v>
      </c>
      <c r="B27" t="s">
        <v>151</v>
      </c>
      <c r="C27" t="s">
        <v>2270</v>
      </c>
      <c r="D27" t="s">
        <v>1046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 s="16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 x14ac:dyDescent="0.2">
      <c r="A28" t="s">
        <v>1008</v>
      </c>
      <c r="B28" t="s">
        <v>127</v>
      </c>
      <c r="C28" t="s">
        <v>2268</v>
      </c>
      <c r="D28" t="s">
        <v>674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 s="16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 x14ac:dyDescent="0.2">
      <c r="A29" t="s">
        <v>1009</v>
      </c>
      <c r="B29" t="s">
        <v>142</v>
      </c>
      <c r="C29" t="s">
        <v>2268</v>
      </c>
      <c r="D29" t="s">
        <v>1251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 s="16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 x14ac:dyDescent="0.2">
      <c r="A30" t="s">
        <v>1010</v>
      </c>
      <c r="B30" t="s">
        <v>191</v>
      </c>
      <c r="C30" t="s">
        <v>2267</v>
      </c>
      <c r="D30" t="s">
        <v>1251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 s="16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 x14ac:dyDescent="0.2">
      <c r="A31" t="s">
        <v>1011</v>
      </c>
      <c r="B31" t="s">
        <v>186</v>
      </c>
      <c r="C31" t="s">
        <v>2270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 s="16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 x14ac:dyDescent="0.2">
      <c r="A32" t="s">
        <v>1014</v>
      </c>
      <c r="B32" t="s">
        <v>750</v>
      </c>
      <c r="C32" t="s">
        <v>2270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 s="16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 x14ac:dyDescent="0.2">
      <c r="A33" t="s">
        <v>1017</v>
      </c>
      <c r="B33" t="s">
        <v>197</v>
      </c>
      <c r="C33" t="s">
        <v>2270</v>
      </c>
      <c r="D33" t="s">
        <v>1141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 s="16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 x14ac:dyDescent="0.2">
      <c r="A34" t="s">
        <v>1018</v>
      </c>
      <c r="B34" t="s">
        <v>201</v>
      </c>
      <c r="C34" t="s">
        <v>2269</v>
      </c>
      <c r="D34" t="s">
        <v>1046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 s="16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 x14ac:dyDescent="0.2">
      <c r="A35" t="s">
        <v>1020</v>
      </c>
      <c r="B35" t="s">
        <v>169</v>
      </c>
      <c r="C35" t="s">
        <v>2268</v>
      </c>
      <c r="D35" t="s">
        <v>1251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 s="16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 x14ac:dyDescent="0.2">
      <c r="A36" t="s">
        <v>1021</v>
      </c>
      <c r="B36" t="s">
        <v>181</v>
      </c>
      <c r="C36" t="s">
        <v>2268</v>
      </c>
      <c r="D36" t="s">
        <v>1251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 s="1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 x14ac:dyDescent="0.2">
      <c r="A37" t="s">
        <v>1023</v>
      </c>
      <c r="B37" t="s">
        <v>2272</v>
      </c>
      <c r="C37" t="s">
        <v>2267</v>
      </c>
      <c r="D37" t="s">
        <v>1251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 s="16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 x14ac:dyDescent="0.2">
      <c r="A38" t="s">
        <v>1025</v>
      </c>
      <c r="B38" t="s">
        <v>881</v>
      </c>
      <c r="C38" t="s">
        <v>2268</v>
      </c>
      <c r="D38" t="s">
        <v>1251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 s="16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 x14ac:dyDescent="0.2">
      <c r="A39" t="s">
        <v>1026</v>
      </c>
      <c r="B39" t="s">
        <v>208</v>
      </c>
      <c r="C39" t="s">
        <v>2269</v>
      </c>
      <c r="D39" t="s">
        <v>1141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 s="16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 x14ac:dyDescent="0.2">
      <c r="A40" t="s">
        <v>1027</v>
      </c>
      <c r="B40" t="s">
        <v>212</v>
      </c>
      <c r="C40" t="s">
        <v>2268</v>
      </c>
      <c r="D40" t="s">
        <v>1251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 s="16">
        <v>0.29721677000000002</v>
      </c>
    </row>
    <row r="41" spans="1:880" x14ac:dyDescent="0.2">
      <c r="A41" t="s">
        <v>1028</v>
      </c>
      <c r="B41" t="s">
        <v>876</v>
      </c>
      <c r="C41" t="s">
        <v>2268</v>
      </c>
      <c r="D41" t="s">
        <v>1251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 s="16">
        <v>0.98910586</v>
      </c>
    </row>
    <row r="42" spans="1:880" x14ac:dyDescent="0.2">
      <c r="A42" t="s">
        <v>1029</v>
      </c>
      <c r="B42" t="s">
        <v>218</v>
      </c>
      <c r="C42" t="s">
        <v>2270</v>
      </c>
      <c r="D42" t="s">
        <v>1141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 s="16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 x14ac:dyDescent="0.2">
      <c r="A43" t="s">
        <v>1032</v>
      </c>
      <c r="B43" t="s">
        <v>227</v>
      </c>
      <c r="C43" t="s">
        <v>2269</v>
      </c>
      <c r="D43" t="s">
        <v>1141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 s="16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 x14ac:dyDescent="0.2">
      <c r="A44" t="s">
        <v>1037</v>
      </c>
      <c r="B44" t="s">
        <v>231</v>
      </c>
      <c r="C44" t="s">
        <v>2270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 s="16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 x14ac:dyDescent="0.2">
      <c r="A45" t="s">
        <v>1038</v>
      </c>
      <c r="B45" t="s">
        <v>884</v>
      </c>
      <c r="C45" t="s">
        <v>2270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 s="16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 x14ac:dyDescent="0.2">
      <c r="A46" t="s">
        <v>1039</v>
      </c>
      <c r="B46" t="s">
        <v>317</v>
      </c>
      <c r="C46" t="s">
        <v>2270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 s="1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 x14ac:dyDescent="0.2">
      <c r="A47" t="s">
        <v>1040</v>
      </c>
      <c r="B47" t="s">
        <v>250</v>
      </c>
      <c r="C47" t="s">
        <v>2267</v>
      </c>
      <c r="D47" t="s">
        <v>2271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 s="16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 x14ac:dyDescent="0.2">
      <c r="A48" t="s">
        <v>1041</v>
      </c>
      <c r="B48" t="s">
        <v>254</v>
      </c>
      <c r="C48" t="s">
        <v>2269</v>
      </c>
      <c r="D48" t="s">
        <v>1141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 s="16">
        <v>1.9344039120000001</v>
      </c>
    </row>
    <row r="49" spans="1:880" x14ac:dyDescent="0.2">
      <c r="A49" t="s">
        <v>1042</v>
      </c>
      <c r="B49" t="s">
        <v>245</v>
      </c>
      <c r="C49" t="s">
        <v>2270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 s="16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 x14ac:dyDescent="0.2">
      <c r="A50" t="s">
        <v>1043</v>
      </c>
      <c r="B50" t="s">
        <v>257</v>
      </c>
      <c r="C50" t="s">
        <v>2269</v>
      </c>
      <c r="D50" t="s">
        <v>1141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 s="16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 x14ac:dyDescent="0.2">
      <c r="A51" t="s">
        <v>1044</v>
      </c>
      <c r="B51" t="s">
        <v>45</v>
      </c>
      <c r="C51" t="s">
        <v>2269</v>
      </c>
      <c r="D51" t="s">
        <v>2271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 s="16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 x14ac:dyDescent="0.2">
      <c r="A52" t="s">
        <v>1055</v>
      </c>
      <c r="B52" t="s">
        <v>261</v>
      </c>
      <c r="C52" t="s">
        <v>2269</v>
      </c>
      <c r="D52" t="s">
        <v>1141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 s="16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 x14ac:dyDescent="0.2">
      <c r="A53" t="s">
        <v>1057</v>
      </c>
      <c r="B53" t="s">
        <v>265</v>
      </c>
      <c r="C53" t="s">
        <v>2269</v>
      </c>
      <c r="D53" t="s">
        <v>2271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 s="16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 x14ac:dyDescent="0.2">
      <c r="A54" t="s">
        <v>1060</v>
      </c>
      <c r="B54" t="s">
        <v>276</v>
      </c>
      <c r="C54" t="s">
        <v>2267</v>
      </c>
      <c r="D54" t="s">
        <v>1251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 s="16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 x14ac:dyDescent="0.2">
      <c r="A55" t="s">
        <v>1061</v>
      </c>
      <c r="B55" t="s">
        <v>728</v>
      </c>
      <c r="C55" t="s">
        <v>2270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 s="16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 x14ac:dyDescent="0.2">
      <c r="A56" t="s">
        <v>1062</v>
      </c>
      <c r="B56" t="s">
        <v>281</v>
      </c>
      <c r="C56" t="s">
        <v>2270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 s="1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 x14ac:dyDescent="0.2">
      <c r="A57" t="s">
        <v>1063</v>
      </c>
      <c r="B57" t="s">
        <v>287</v>
      </c>
      <c r="C57" t="s">
        <v>2267</v>
      </c>
      <c r="D57" t="s">
        <v>1251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 s="16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 x14ac:dyDescent="0.2">
      <c r="A58" t="s">
        <v>1068</v>
      </c>
      <c r="B58" t="s">
        <v>297</v>
      </c>
      <c r="C58" t="s">
        <v>2270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 s="16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 x14ac:dyDescent="0.2">
      <c r="A59" t="s">
        <v>1069</v>
      </c>
      <c r="B59" t="s">
        <v>292</v>
      </c>
      <c r="C59" t="s">
        <v>2269</v>
      </c>
      <c r="D59" t="s">
        <v>1046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 s="16">
        <v>1.554361952</v>
      </c>
    </row>
    <row r="60" spans="1:880" x14ac:dyDescent="0.2">
      <c r="A60" t="s">
        <v>1070</v>
      </c>
      <c r="B60" t="s">
        <v>301</v>
      </c>
      <c r="C60" t="s">
        <v>2270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 s="16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 x14ac:dyDescent="0.2">
      <c r="A61" t="s">
        <v>1074</v>
      </c>
      <c r="B61" t="s">
        <v>945</v>
      </c>
      <c r="C61" t="s">
        <v>2268</v>
      </c>
      <c r="D61" t="s">
        <v>1046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 s="16">
        <v>1.2823522249999999</v>
      </c>
    </row>
    <row r="62" spans="1:880" x14ac:dyDescent="0.2">
      <c r="A62" t="s">
        <v>1075</v>
      </c>
      <c r="B62" t="s">
        <v>304</v>
      </c>
      <c r="C62" t="s">
        <v>2269</v>
      </c>
      <c r="D62" t="s">
        <v>1251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 s="16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 x14ac:dyDescent="0.2">
      <c r="A63" t="s">
        <v>1076</v>
      </c>
      <c r="B63" t="s">
        <v>822</v>
      </c>
      <c r="C63" t="s">
        <v>2270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 s="16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 x14ac:dyDescent="0.2">
      <c r="A64" t="s">
        <v>1077</v>
      </c>
      <c r="B64" t="s">
        <v>312</v>
      </c>
      <c r="C64" t="s">
        <v>2270</v>
      </c>
      <c r="D64" t="s">
        <v>1052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 s="16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 x14ac:dyDescent="0.2">
      <c r="A65" t="s">
        <v>1078</v>
      </c>
      <c r="B65" t="s">
        <v>320</v>
      </c>
      <c r="C65" t="s">
        <v>2268</v>
      </c>
      <c r="D65" t="s">
        <v>1251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 s="16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 x14ac:dyDescent="0.2">
      <c r="A66" t="s">
        <v>1081</v>
      </c>
      <c r="B66" t="s">
        <v>335</v>
      </c>
      <c r="C66" t="s">
        <v>2267</v>
      </c>
      <c r="D66" t="s">
        <v>1251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 s="1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 x14ac:dyDescent="0.2">
      <c r="A67" t="s">
        <v>1083</v>
      </c>
      <c r="B67" t="s">
        <v>887</v>
      </c>
      <c r="C67" t="s">
        <v>2267</v>
      </c>
      <c r="D67" t="s">
        <v>1251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 s="16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 x14ac:dyDescent="0.2">
      <c r="A68" t="s">
        <v>1084</v>
      </c>
      <c r="B68" t="s">
        <v>340</v>
      </c>
      <c r="C68" t="s">
        <v>2267</v>
      </c>
      <c r="D68" t="s">
        <v>1251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 s="16">
        <v>0.145716389</v>
      </c>
    </row>
    <row r="69" spans="1:880" x14ac:dyDescent="0.2">
      <c r="A69" t="s">
        <v>1085</v>
      </c>
      <c r="B69" t="s">
        <v>273</v>
      </c>
      <c r="C69" t="s">
        <v>2268</v>
      </c>
      <c r="D69" t="s">
        <v>1251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 s="16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 x14ac:dyDescent="0.2">
      <c r="A70" t="s">
        <v>1086</v>
      </c>
      <c r="B70" t="s">
        <v>324</v>
      </c>
      <c r="C70" t="s">
        <v>2270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 s="16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 x14ac:dyDescent="0.2">
      <c r="A71" t="s">
        <v>1087</v>
      </c>
      <c r="B71" t="s">
        <v>328</v>
      </c>
      <c r="C71" t="s">
        <v>2269</v>
      </c>
      <c r="D71" t="s">
        <v>1141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 s="16">
        <v>2.6201754309999998</v>
      </c>
    </row>
    <row r="72" spans="1:880" x14ac:dyDescent="0.2">
      <c r="A72" t="s">
        <v>1089</v>
      </c>
      <c r="B72" t="s">
        <v>331</v>
      </c>
      <c r="C72" t="s">
        <v>2268</v>
      </c>
      <c r="D72" t="s">
        <v>1141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 s="16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 x14ac:dyDescent="0.2">
      <c r="A73" t="s">
        <v>1092</v>
      </c>
      <c r="B73" t="s">
        <v>343</v>
      </c>
      <c r="C73" t="s">
        <v>2269</v>
      </c>
      <c r="D73" t="s">
        <v>1141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 s="16">
        <v>2.8131642920000002</v>
      </c>
    </row>
    <row r="74" spans="1:880" x14ac:dyDescent="0.2">
      <c r="A74" t="s">
        <v>1096</v>
      </c>
      <c r="B74" t="s">
        <v>2273</v>
      </c>
      <c r="C74" t="s">
        <v>2270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 s="16">
        <v>4.1668506299999999</v>
      </c>
    </row>
    <row r="75" spans="1:880" x14ac:dyDescent="0.2">
      <c r="A75" t="s">
        <v>1097</v>
      </c>
      <c r="B75" t="s">
        <v>353</v>
      </c>
      <c r="C75" t="s">
        <v>2268</v>
      </c>
      <c r="D75" t="s">
        <v>1141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 s="16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 x14ac:dyDescent="0.2">
      <c r="A76" t="s">
        <v>1100</v>
      </c>
      <c r="B76" t="s">
        <v>222</v>
      </c>
      <c r="C76" t="s">
        <v>2270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 s="1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 x14ac:dyDescent="0.2">
      <c r="A77" t="s">
        <v>1101</v>
      </c>
      <c r="B77" t="s">
        <v>347</v>
      </c>
      <c r="C77" t="s">
        <v>2267</v>
      </c>
      <c r="D77" t="s">
        <v>1141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 s="16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 x14ac:dyDescent="0.2">
      <c r="A78" t="s">
        <v>1102</v>
      </c>
      <c r="B78" t="s">
        <v>357</v>
      </c>
      <c r="C78" t="s">
        <v>2270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 s="16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 x14ac:dyDescent="0.2">
      <c r="A79" t="s">
        <v>1111</v>
      </c>
      <c r="B79" t="s">
        <v>373</v>
      </c>
      <c r="C79" t="s">
        <v>2269</v>
      </c>
      <c r="D79" t="s">
        <v>1046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 s="16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 x14ac:dyDescent="0.2">
      <c r="A80" t="s">
        <v>1116</v>
      </c>
      <c r="B80" t="s">
        <v>367</v>
      </c>
      <c r="C80" t="s">
        <v>2268</v>
      </c>
      <c r="D80" t="s">
        <v>674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 s="16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 x14ac:dyDescent="0.2">
      <c r="A81" t="s">
        <v>1119</v>
      </c>
      <c r="B81" t="s">
        <v>890</v>
      </c>
      <c r="C81" t="s">
        <v>2270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 s="16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 x14ac:dyDescent="0.2">
      <c r="A82" t="s">
        <v>1121</v>
      </c>
      <c r="B82" t="s">
        <v>379</v>
      </c>
      <c r="C82" t="s">
        <v>2269</v>
      </c>
      <c r="D82" t="s">
        <v>674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 s="16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 x14ac:dyDescent="0.2">
      <c r="A83" t="s">
        <v>1122</v>
      </c>
      <c r="B83" t="s">
        <v>384</v>
      </c>
      <c r="C83" t="s">
        <v>2268</v>
      </c>
      <c r="D83" t="s">
        <v>2271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 s="16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 x14ac:dyDescent="0.2">
      <c r="A84" t="s">
        <v>1123</v>
      </c>
      <c r="B84" t="s">
        <v>362</v>
      </c>
      <c r="C84" t="s">
        <v>2270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 s="16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 x14ac:dyDescent="0.2">
      <c r="A85" t="s">
        <v>1124</v>
      </c>
      <c r="B85" t="s">
        <v>392</v>
      </c>
      <c r="C85" t="s">
        <v>2270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 s="16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 x14ac:dyDescent="0.2">
      <c r="A86" t="s">
        <v>1125</v>
      </c>
      <c r="B86" t="s">
        <v>397</v>
      </c>
      <c r="C86" t="s">
        <v>2270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 s="1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 x14ac:dyDescent="0.2">
      <c r="A87" t="s">
        <v>1126</v>
      </c>
      <c r="B87" t="s">
        <v>400</v>
      </c>
      <c r="C87" t="s">
        <v>2269</v>
      </c>
      <c r="D87" t="s">
        <v>1141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 s="16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 x14ac:dyDescent="0.2">
      <c r="A88" t="s">
        <v>1127</v>
      </c>
      <c r="B88" t="s">
        <v>408</v>
      </c>
      <c r="C88" t="s">
        <v>2269</v>
      </c>
      <c r="D88" t="s">
        <v>2271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 s="16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 x14ac:dyDescent="0.2">
      <c r="A89" t="s">
        <v>1128</v>
      </c>
      <c r="B89" t="s">
        <v>405</v>
      </c>
      <c r="C89" t="s">
        <v>2270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 s="16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 x14ac:dyDescent="0.2">
      <c r="A90" t="s">
        <v>1129</v>
      </c>
      <c r="B90" t="s">
        <v>412</v>
      </c>
      <c r="C90" t="s">
        <v>2270</v>
      </c>
      <c r="D90" t="s">
        <v>1052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 s="16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 x14ac:dyDescent="0.2">
      <c r="A91" t="s">
        <v>1130</v>
      </c>
      <c r="B91" t="s">
        <v>417</v>
      </c>
      <c r="C91" t="s">
        <v>2268</v>
      </c>
      <c r="D91" t="s">
        <v>1251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 s="16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 x14ac:dyDescent="0.2">
      <c r="A92" t="s">
        <v>1132</v>
      </c>
      <c r="B92" t="s">
        <v>429</v>
      </c>
      <c r="C92" t="s">
        <v>2268</v>
      </c>
      <c r="D92" t="s">
        <v>1052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 s="16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 x14ac:dyDescent="0.2">
      <c r="A93" t="s">
        <v>1133</v>
      </c>
      <c r="B93" t="s">
        <v>177</v>
      </c>
      <c r="C93" t="s">
        <v>2268</v>
      </c>
      <c r="D93" t="s">
        <v>1046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 s="16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 x14ac:dyDescent="0.2">
      <c r="A94" t="s">
        <v>1134</v>
      </c>
      <c r="B94" t="s">
        <v>422</v>
      </c>
      <c r="C94" t="s">
        <v>2268</v>
      </c>
      <c r="D94" t="s">
        <v>1046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 s="16">
        <v>0.56992524</v>
      </c>
    </row>
    <row r="95" spans="1:880" x14ac:dyDescent="0.2">
      <c r="A95" t="s">
        <v>1136</v>
      </c>
      <c r="B95" t="s">
        <v>652</v>
      </c>
      <c r="C95" t="s">
        <v>2269</v>
      </c>
      <c r="D95" t="s">
        <v>1141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 s="16">
        <v>3.9857892069999998</v>
      </c>
    </row>
    <row r="96" spans="1:880" x14ac:dyDescent="0.2">
      <c r="A96" t="s">
        <v>1138</v>
      </c>
      <c r="B96" t="s">
        <v>720</v>
      </c>
      <c r="C96" t="s">
        <v>2270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 s="1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 x14ac:dyDescent="0.2">
      <c r="A97" t="s">
        <v>1139</v>
      </c>
      <c r="B97" t="s">
        <v>425</v>
      </c>
      <c r="C97" t="s">
        <v>2270</v>
      </c>
      <c r="D97" t="s">
        <v>2271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 s="16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 x14ac:dyDescent="0.2">
      <c r="A98" t="s">
        <v>1143</v>
      </c>
      <c r="B98" t="s">
        <v>437</v>
      </c>
      <c r="C98" t="s">
        <v>2268</v>
      </c>
      <c r="D98" t="s">
        <v>1046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 s="16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 x14ac:dyDescent="0.2">
      <c r="A99" t="s">
        <v>1144</v>
      </c>
      <c r="B99" t="s">
        <v>442</v>
      </c>
      <c r="C99" t="s">
        <v>2269</v>
      </c>
      <c r="D99" t="s">
        <v>2271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 s="16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 x14ac:dyDescent="0.2">
      <c r="A100" t="s">
        <v>1145</v>
      </c>
      <c r="B100" t="s">
        <v>450</v>
      </c>
      <c r="C100" t="s">
        <v>2267</v>
      </c>
      <c r="D100" t="s">
        <v>1251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 s="16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 x14ac:dyDescent="0.2">
      <c r="A101" t="s">
        <v>1146</v>
      </c>
      <c r="B101" t="s">
        <v>453</v>
      </c>
      <c r="C101" t="s">
        <v>2269</v>
      </c>
      <c r="D101" t="s">
        <v>2271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 s="16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 x14ac:dyDescent="0.2">
      <c r="A102" t="s">
        <v>1148</v>
      </c>
      <c r="B102" t="s">
        <v>655</v>
      </c>
      <c r="C102" t="s">
        <v>2269</v>
      </c>
      <c r="D102" t="s">
        <v>1141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 s="16">
        <v>2.3956172019999999</v>
      </c>
    </row>
    <row r="103" spans="1:880" x14ac:dyDescent="0.2">
      <c r="A103" t="s">
        <v>1155</v>
      </c>
      <c r="B103" t="s">
        <v>456</v>
      </c>
      <c r="C103" t="s">
        <v>2270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 s="16">
        <v>3.6983319350000001</v>
      </c>
    </row>
    <row r="104" spans="1:880" x14ac:dyDescent="0.2">
      <c r="A104" t="s">
        <v>1156</v>
      </c>
      <c r="B104" t="s">
        <v>731</v>
      </c>
      <c r="C104" t="s">
        <v>2269</v>
      </c>
      <c r="D104" t="s">
        <v>674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 s="16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 x14ac:dyDescent="0.2">
      <c r="A105" t="s">
        <v>1161</v>
      </c>
      <c r="B105" t="s">
        <v>447</v>
      </c>
      <c r="C105" t="s">
        <v>2267</v>
      </c>
      <c r="D105" t="s">
        <v>1251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 s="16">
        <v>1.019209252</v>
      </c>
    </row>
    <row r="106" spans="1:880" x14ac:dyDescent="0.2">
      <c r="A106" t="s">
        <v>1164</v>
      </c>
      <c r="B106" t="s">
        <v>461</v>
      </c>
      <c r="C106" t="s">
        <v>2270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 s="1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 x14ac:dyDescent="0.2">
      <c r="A107" t="s">
        <v>1165</v>
      </c>
      <c r="B107" t="s">
        <v>465</v>
      </c>
      <c r="C107" t="s">
        <v>2270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 s="16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 x14ac:dyDescent="0.2">
      <c r="A108" t="s">
        <v>1166</v>
      </c>
      <c r="B108" t="s">
        <v>438</v>
      </c>
      <c r="C108" t="s">
        <v>2270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 s="16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 x14ac:dyDescent="0.2">
      <c r="A109" t="s">
        <v>1171</v>
      </c>
      <c r="B109" t="s">
        <v>531</v>
      </c>
      <c r="C109" t="s">
        <v>2268</v>
      </c>
      <c r="D109" t="s">
        <v>2271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 s="16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 x14ac:dyDescent="0.2">
      <c r="A110" t="s">
        <v>1172</v>
      </c>
      <c r="B110" t="s">
        <v>519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FP110" s="16"/>
    </row>
    <row r="111" spans="1:880" x14ac:dyDescent="0.2">
      <c r="A111" t="s">
        <v>1173</v>
      </c>
      <c r="B111" t="s">
        <v>514</v>
      </c>
      <c r="C111" t="s">
        <v>2269</v>
      </c>
      <c r="D111" t="s">
        <v>1052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 s="16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 x14ac:dyDescent="0.2">
      <c r="A112" t="s">
        <v>1174</v>
      </c>
      <c r="B112" t="s">
        <v>469</v>
      </c>
      <c r="C112" t="s">
        <v>2267</v>
      </c>
      <c r="D112" t="s">
        <v>1251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 s="16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 x14ac:dyDescent="0.2">
      <c r="A113" t="s">
        <v>1175</v>
      </c>
      <c r="B113" t="s">
        <v>483</v>
      </c>
      <c r="C113" t="s">
        <v>2269</v>
      </c>
      <c r="D113" t="s">
        <v>674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 s="16">
        <v>3.3235037300000001</v>
      </c>
    </row>
    <row r="114" spans="1:880" x14ac:dyDescent="0.2">
      <c r="A114" t="s">
        <v>1178</v>
      </c>
      <c r="B114" t="s">
        <v>507</v>
      </c>
      <c r="C114" t="s">
        <v>2269</v>
      </c>
      <c r="D114" t="s">
        <v>1141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 s="16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 x14ac:dyDescent="0.2">
      <c r="A115" t="s">
        <v>1179</v>
      </c>
      <c r="B115" t="s">
        <v>495</v>
      </c>
      <c r="C115" t="s">
        <v>2268</v>
      </c>
      <c r="D115" t="s">
        <v>1046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 s="16">
        <v>2.555837135</v>
      </c>
    </row>
    <row r="116" spans="1:880" x14ac:dyDescent="0.2">
      <c r="A116" t="s">
        <v>584</v>
      </c>
      <c r="B116" t="s">
        <v>582</v>
      </c>
      <c r="C116" t="s">
        <v>2269</v>
      </c>
      <c r="D116" t="s">
        <v>1052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 s="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 x14ac:dyDescent="0.2">
      <c r="A117" t="s">
        <v>1182</v>
      </c>
      <c r="B117" t="s">
        <v>487</v>
      </c>
      <c r="C117" t="s">
        <v>2267</v>
      </c>
      <c r="D117" t="s">
        <v>1251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 s="16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 x14ac:dyDescent="0.2">
      <c r="A118" t="s">
        <v>1183</v>
      </c>
      <c r="B118" t="s">
        <v>490</v>
      </c>
      <c r="C118" t="s">
        <v>2270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 s="16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 x14ac:dyDescent="0.2">
      <c r="A119" t="s">
        <v>1184</v>
      </c>
      <c r="B119" t="s">
        <v>540</v>
      </c>
      <c r="C119" t="s">
        <v>2268</v>
      </c>
      <c r="D119" t="s">
        <v>1046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 s="16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 x14ac:dyDescent="0.2">
      <c r="A120" t="s">
        <v>1187</v>
      </c>
      <c r="B120" t="s">
        <v>527</v>
      </c>
      <c r="C120" t="s">
        <v>2270</v>
      </c>
      <c r="D120" t="s">
        <v>1052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 s="16">
        <v>3.6777981930000001</v>
      </c>
    </row>
    <row r="121" spans="1:880" x14ac:dyDescent="0.2">
      <c r="A121" t="s">
        <v>1188</v>
      </c>
      <c r="B121" t="s">
        <v>522</v>
      </c>
      <c r="C121" t="s">
        <v>2269</v>
      </c>
      <c r="D121" t="s">
        <v>1046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 s="16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 x14ac:dyDescent="0.2">
      <c r="A122" t="s">
        <v>1191</v>
      </c>
      <c r="B122" t="s">
        <v>536</v>
      </c>
      <c r="C122" t="s">
        <v>2267</v>
      </c>
      <c r="D122" t="s">
        <v>1251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 s="16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 x14ac:dyDescent="0.2">
      <c r="A123" t="s">
        <v>1192</v>
      </c>
      <c r="B123" t="s">
        <v>499</v>
      </c>
      <c r="C123" t="s">
        <v>2268</v>
      </c>
      <c r="D123" t="s">
        <v>1251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 s="16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 x14ac:dyDescent="0.2">
      <c r="A124" t="s">
        <v>1193</v>
      </c>
      <c r="B124" t="s">
        <v>503</v>
      </c>
      <c r="C124" t="s">
        <v>2270</v>
      </c>
      <c r="D124" t="s">
        <v>1251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 s="16">
        <v>3.1290298230000002</v>
      </c>
    </row>
    <row r="125" spans="1:880" x14ac:dyDescent="0.2">
      <c r="A125" t="s">
        <v>1194</v>
      </c>
      <c r="B125" t="s">
        <v>473</v>
      </c>
      <c r="C125" t="s">
        <v>2267</v>
      </c>
      <c r="D125" t="s">
        <v>1251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 s="16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 x14ac:dyDescent="0.2">
      <c r="A126" t="s">
        <v>1195</v>
      </c>
      <c r="B126" t="s">
        <v>477</v>
      </c>
      <c r="C126" t="s">
        <v>2270</v>
      </c>
      <c r="D126" t="s">
        <v>1046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 s="1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 x14ac:dyDescent="0.2">
      <c r="A127" t="s">
        <v>1198</v>
      </c>
      <c r="B127" t="s">
        <v>546</v>
      </c>
      <c r="C127" t="s">
        <v>2268</v>
      </c>
      <c r="D127" t="s">
        <v>1251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 s="16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 x14ac:dyDescent="0.2">
      <c r="A128" t="s">
        <v>1200</v>
      </c>
      <c r="B128" t="s">
        <v>569</v>
      </c>
      <c r="C128" t="s">
        <v>2267</v>
      </c>
      <c r="D128" t="s">
        <v>1251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 s="16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 x14ac:dyDescent="0.2">
      <c r="A129" t="s">
        <v>1201</v>
      </c>
      <c r="B129" t="s">
        <v>572</v>
      </c>
      <c r="C129" t="s">
        <v>2267</v>
      </c>
      <c r="D129" t="s">
        <v>1251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 s="16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 x14ac:dyDescent="0.2">
      <c r="A130" t="s">
        <v>1202</v>
      </c>
      <c r="B130" t="s">
        <v>565</v>
      </c>
      <c r="C130" t="s">
        <v>2268</v>
      </c>
      <c r="D130" t="s">
        <v>1141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 s="16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 x14ac:dyDescent="0.2">
      <c r="A131" t="s">
        <v>1203</v>
      </c>
      <c r="B131" t="s">
        <v>556</v>
      </c>
      <c r="C131" t="s">
        <v>2270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 s="16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 x14ac:dyDescent="0.2">
      <c r="A132" t="s">
        <v>1204</v>
      </c>
      <c r="B132" t="s">
        <v>586</v>
      </c>
      <c r="C132" t="s">
        <v>2270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 s="16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 x14ac:dyDescent="0.2">
      <c r="A133" t="s">
        <v>1205</v>
      </c>
      <c r="B133" t="s">
        <v>551</v>
      </c>
      <c r="C133" t="s">
        <v>2268</v>
      </c>
      <c r="D133" t="s">
        <v>674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 s="16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 x14ac:dyDescent="0.2">
      <c r="A134" t="s">
        <v>1206</v>
      </c>
      <c r="B134" t="s">
        <v>548</v>
      </c>
      <c r="D134" t="s">
        <v>1046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 s="16">
        <v>5.2412232080000001</v>
      </c>
    </row>
    <row r="135" spans="1:880" x14ac:dyDescent="0.2">
      <c r="A135" t="s">
        <v>1207</v>
      </c>
      <c r="B135" t="s">
        <v>560</v>
      </c>
      <c r="C135" t="s">
        <v>2270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 s="16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 x14ac:dyDescent="0.2">
      <c r="A136" t="s">
        <v>1210</v>
      </c>
      <c r="B136" t="s">
        <v>591</v>
      </c>
      <c r="C136" t="s">
        <v>2270</v>
      </c>
      <c r="D136" t="s">
        <v>2271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 s="1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 x14ac:dyDescent="0.2">
      <c r="A137" t="s">
        <v>1213</v>
      </c>
      <c r="B137" t="s">
        <v>596</v>
      </c>
      <c r="C137" t="s">
        <v>2267</v>
      </c>
      <c r="D137" t="s">
        <v>674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 s="16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 x14ac:dyDescent="0.2">
      <c r="A138" t="s">
        <v>1214</v>
      </c>
      <c r="B138" t="s">
        <v>607</v>
      </c>
      <c r="C138" t="s">
        <v>2270</v>
      </c>
      <c r="D138" t="s">
        <v>1141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 s="16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 x14ac:dyDescent="0.2">
      <c r="A139" t="s">
        <v>1215</v>
      </c>
      <c r="B139" t="s">
        <v>620</v>
      </c>
      <c r="C139" t="s">
        <v>2269</v>
      </c>
      <c r="D139" t="s">
        <v>1141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 s="16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 x14ac:dyDescent="0.2">
      <c r="A140" t="s">
        <v>1216</v>
      </c>
      <c r="B140" t="s">
        <v>624</v>
      </c>
      <c r="C140" t="s">
        <v>2268</v>
      </c>
      <c r="D140" t="s">
        <v>1046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 s="16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 x14ac:dyDescent="0.2">
      <c r="A141" t="s">
        <v>1217</v>
      </c>
      <c r="B141" t="s">
        <v>602</v>
      </c>
      <c r="C141" t="s">
        <v>2269</v>
      </c>
      <c r="D141" t="s">
        <v>1046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 s="16">
        <v>12.12335581</v>
      </c>
    </row>
    <row r="142" spans="1:880" x14ac:dyDescent="0.2">
      <c r="A142" t="s">
        <v>1218</v>
      </c>
      <c r="B142" t="s">
        <v>610</v>
      </c>
      <c r="C142" t="s">
        <v>2268</v>
      </c>
      <c r="D142" t="s">
        <v>1046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 s="16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 x14ac:dyDescent="0.2">
      <c r="A143" t="s">
        <v>1219</v>
      </c>
      <c r="B143" t="s">
        <v>628</v>
      </c>
      <c r="C143" t="s">
        <v>2270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 s="16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 x14ac:dyDescent="0.2">
      <c r="A144" t="s">
        <v>1224</v>
      </c>
      <c r="B144" t="s">
        <v>577</v>
      </c>
      <c r="D144" t="s">
        <v>1046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 s="16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 x14ac:dyDescent="0.2">
      <c r="A145" t="s">
        <v>1225</v>
      </c>
      <c r="B145" t="s">
        <v>633</v>
      </c>
      <c r="C145" t="s">
        <v>2270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 s="16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 x14ac:dyDescent="0.2">
      <c r="A146" t="s">
        <v>1226</v>
      </c>
      <c r="B146" t="s">
        <v>615</v>
      </c>
      <c r="C146" t="s">
        <v>2269</v>
      </c>
      <c r="D146" t="s">
        <v>1141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 s="1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 x14ac:dyDescent="0.2">
      <c r="A147" t="s">
        <v>1228</v>
      </c>
      <c r="B147" t="s">
        <v>2274</v>
      </c>
      <c r="C147" t="s">
        <v>2269</v>
      </c>
      <c r="D147" t="s">
        <v>2271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 s="16">
        <v>0.56823461099999995</v>
      </c>
    </row>
    <row r="148" spans="1:880" x14ac:dyDescent="0.2">
      <c r="A148" t="s">
        <v>1234</v>
      </c>
      <c r="B148" t="s">
        <v>636</v>
      </c>
      <c r="C148" t="s">
        <v>2270</v>
      </c>
      <c r="D148" t="s">
        <v>2271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 s="16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 x14ac:dyDescent="0.2">
      <c r="A149" t="s">
        <v>1235</v>
      </c>
      <c r="B149" t="s">
        <v>640</v>
      </c>
      <c r="C149" t="s">
        <v>2270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 s="16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 x14ac:dyDescent="0.2">
      <c r="A150" t="s">
        <v>1236</v>
      </c>
      <c r="B150" t="s">
        <v>900</v>
      </c>
      <c r="C150" t="s">
        <v>2270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 s="16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 x14ac:dyDescent="0.2">
      <c r="A151" t="s">
        <v>1237</v>
      </c>
      <c r="B151" t="s">
        <v>648</v>
      </c>
      <c r="C151" t="s">
        <v>2267</v>
      </c>
      <c r="D151" t="s">
        <v>1251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 s="16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 x14ac:dyDescent="0.2">
      <c r="A152" t="s">
        <v>1240</v>
      </c>
      <c r="B152" t="s">
        <v>673</v>
      </c>
      <c r="C152" t="s">
        <v>2270</v>
      </c>
      <c r="D152" t="s">
        <v>2271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 s="16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 x14ac:dyDescent="0.2">
      <c r="A153" t="s">
        <v>1241</v>
      </c>
      <c r="B153" t="s">
        <v>736</v>
      </c>
      <c r="C153" t="s">
        <v>2267</v>
      </c>
      <c r="D153" t="s">
        <v>2271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 s="16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 x14ac:dyDescent="0.2">
      <c r="A154" t="s">
        <v>1242</v>
      </c>
      <c r="B154" t="s">
        <v>677</v>
      </c>
      <c r="C154" t="s">
        <v>2267</v>
      </c>
      <c r="D154" t="s">
        <v>1251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 s="16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 x14ac:dyDescent="0.2">
      <c r="A155" t="s">
        <v>1243</v>
      </c>
      <c r="B155" t="s">
        <v>694</v>
      </c>
      <c r="C155" t="s">
        <v>2270</v>
      </c>
      <c r="D155" t="s">
        <v>1046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 s="16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 x14ac:dyDescent="0.2">
      <c r="A156" t="s">
        <v>1244</v>
      </c>
      <c r="B156" t="s">
        <v>705</v>
      </c>
      <c r="C156" t="s">
        <v>2268</v>
      </c>
      <c r="D156" t="s">
        <v>1046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 s="16">
        <v>0.43497883199999998</v>
      </c>
    </row>
    <row r="157" spans="1:880" x14ac:dyDescent="0.2">
      <c r="A157" t="s">
        <v>1245</v>
      </c>
      <c r="B157" t="s">
        <v>690</v>
      </c>
      <c r="C157" t="s">
        <v>2267</v>
      </c>
      <c r="D157" t="s">
        <v>1251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 s="16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 x14ac:dyDescent="0.2">
      <c r="A158" t="s">
        <v>1246</v>
      </c>
      <c r="B158" t="s">
        <v>270</v>
      </c>
      <c r="C158" t="s">
        <v>2268</v>
      </c>
      <c r="D158" t="s">
        <v>1141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 s="16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 x14ac:dyDescent="0.2">
      <c r="A159" t="s">
        <v>1247</v>
      </c>
      <c r="B159" t="s">
        <v>667</v>
      </c>
      <c r="C159" t="s">
        <v>2270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FP159" s="16"/>
    </row>
    <row r="160" spans="1:880" x14ac:dyDescent="0.2">
      <c r="A160" t="s">
        <v>1248</v>
      </c>
      <c r="B160" t="s">
        <v>709</v>
      </c>
      <c r="D160" t="s">
        <v>2271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 s="16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 x14ac:dyDescent="0.2">
      <c r="A161" t="s">
        <v>1249</v>
      </c>
      <c r="B161" t="s">
        <v>681</v>
      </c>
      <c r="C161" t="s">
        <v>2270</v>
      </c>
      <c r="D161" t="s">
        <v>1052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 s="16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 x14ac:dyDescent="0.2">
      <c r="A162" t="s">
        <v>1252</v>
      </c>
      <c r="B162" t="s">
        <v>724</v>
      </c>
      <c r="C162" t="s">
        <v>2267</v>
      </c>
      <c r="D162" t="s">
        <v>1251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 s="16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 x14ac:dyDescent="0.2">
      <c r="A163" t="s">
        <v>1256</v>
      </c>
      <c r="B163" t="s">
        <v>901</v>
      </c>
      <c r="C163" t="s">
        <v>2268</v>
      </c>
      <c r="D163" t="s">
        <v>1251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 s="16">
        <v>0.51442103699999997</v>
      </c>
    </row>
    <row r="164" spans="1:880" x14ac:dyDescent="0.2">
      <c r="A164" t="s">
        <v>1257</v>
      </c>
      <c r="B164" t="s">
        <v>741</v>
      </c>
      <c r="C164" t="s">
        <v>2269</v>
      </c>
      <c r="D164" t="s">
        <v>1141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 s="16">
        <v>3.7914740419999999</v>
      </c>
    </row>
    <row r="165" spans="1:880" x14ac:dyDescent="0.2">
      <c r="A165" t="s">
        <v>1259</v>
      </c>
      <c r="B165" t="s">
        <v>697</v>
      </c>
      <c r="C165" t="s">
        <v>2270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 s="16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 x14ac:dyDescent="0.2">
      <c r="A166" t="s">
        <v>1260</v>
      </c>
      <c r="B166" t="s">
        <v>701</v>
      </c>
      <c r="C166" t="s">
        <v>2270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 s="1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 x14ac:dyDescent="0.2">
      <c r="A167" t="s">
        <v>1261</v>
      </c>
      <c r="B167" t="s">
        <v>745</v>
      </c>
      <c r="C167" t="s">
        <v>2270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 s="16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 x14ac:dyDescent="0.2">
      <c r="A168" t="s">
        <v>1262</v>
      </c>
      <c r="B168" t="s">
        <v>285</v>
      </c>
      <c r="C168" t="s">
        <v>2268</v>
      </c>
      <c r="D168" t="s">
        <v>1251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 s="16">
        <v>0.82383180300000003</v>
      </c>
    </row>
    <row r="169" spans="1:880" x14ac:dyDescent="0.2">
      <c r="A169" t="s">
        <v>1265</v>
      </c>
      <c r="B169" t="s">
        <v>686</v>
      </c>
      <c r="C169" t="s">
        <v>2269</v>
      </c>
      <c r="D169" t="s">
        <v>1251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 s="16">
        <v>4.9932382280000001</v>
      </c>
    </row>
    <row r="170" spans="1:880" x14ac:dyDescent="0.2">
      <c r="A170" t="s">
        <v>1266</v>
      </c>
      <c r="B170" t="s">
        <v>902</v>
      </c>
      <c r="C170" t="s">
        <v>2268</v>
      </c>
      <c r="D170" t="s">
        <v>2271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 s="16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 x14ac:dyDescent="0.2">
      <c r="A171" t="s">
        <v>1269</v>
      </c>
      <c r="B171" t="s">
        <v>194</v>
      </c>
      <c r="C171" t="s">
        <v>2267</v>
      </c>
      <c r="D171" t="s">
        <v>1251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 s="16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 x14ac:dyDescent="0.2">
      <c r="A172" t="s">
        <v>1274</v>
      </c>
      <c r="B172" t="s">
        <v>775</v>
      </c>
      <c r="C172" t="s">
        <v>2267</v>
      </c>
      <c r="D172" t="s">
        <v>1251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 s="16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 x14ac:dyDescent="0.2">
      <c r="A173" t="s">
        <v>1275</v>
      </c>
      <c r="B173" t="s">
        <v>767</v>
      </c>
      <c r="C173" t="s">
        <v>2270</v>
      </c>
      <c r="D173" t="s">
        <v>1046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 s="16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 x14ac:dyDescent="0.2">
      <c r="A174" t="s">
        <v>1276</v>
      </c>
      <c r="B174" t="s">
        <v>758</v>
      </c>
      <c r="C174" t="s">
        <v>2268</v>
      </c>
      <c r="D174" t="s">
        <v>1052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 s="16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 x14ac:dyDescent="0.2">
      <c r="A175" t="s">
        <v>1277</v>
      </c>
      <c r="B175" t="s">
        <v>798</v>
      </c>
      <c r="C175" t="s">
        <v>2269</v>
      </c>
      <c r="D175" t="s">
        <v>1052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 s="16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 x14ac:dyDescent="0.2">
      <c r="A176" t="s">
        <v>1280</v>
      </c>
      <c r="B176" t="s">
        <v>903</v>
      </c>
      <c r="C176" t="s">
        <v>2268</v>
      </c>
      <c r="D176" t="s">
        <v>1046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 s="16">
        <v>0.39872728899999998</v>
      </c>
    </row>
    <row r="177" spans="1:880" x14ac:dyDescent="0.2">
      <c r="A177" t="s">
        <v>1283</v>
      </c>
      <c r="B177" t="s">
        <v>778</v>
      </c>
      <c r="C177" t="s">
        <v>2269</v>
      </c>
      <c r="D177" t="s">
        <v>1046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 s="16">
        <v>1.3597615780000001</v>
      </c>
    </row>
    <row r="178" spans="1:880" x14ac:dyDescent="0.2">
      <c r="A178" t="s">
        <v>1288</v>
      </c>
      <c r="B178" t="s">
        <v>783</v>
      </c>
      <c r="C178" t="s">
        <v>2270</v>
      </c>
      <c r="D178" t="s">
        <v>1141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 s="16">
        <v>25.373136460000001</v>
      </c>
    </row>
    <row r="179" spans="1:880" x14ac:dyDescent="0.2">
      <c r="A179" t="s">
        <v>1289</v>
      </c>
      <c r="B179" t="s">
        <v>788</v>
      </c>
      <c r="C179" t="s">
        <v>2269</v>
      </c>
      <c r="D179" t="s">
        <v>2271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 s="16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 x14ac:dyDescent="0.2">
      <c r="A180" t="s">
        <v>1291</v>
      </c>
      <c r="B180" t="s">
        <v>792</v>
      </c>
      <c r="C180" t="s">
        <v>2270</v>
      </c>
      <c r="D180" t="s">
        <v>1052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 s="16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 x14ac:dyDescent="0.2">
      <c r="A181" t="s">
        <v>1292</v>
      </c>
      <c r="B181" t="s">
        <v>803</v>
      </c>
      <c r="C181" t="s">
        <v>2268</v>
      </c>
      <c r="D181" t="s">
        <v>1046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 s="16">
        <v>0.64146031199999998</v>
      </c>
    </row>
    <row r="182" spans="1:880" x14ac:dyDescent="0.2">
      <c r="A182" t="s">
        <v>1293</v>
      </c>
      <c r="B182" t="s">
        <v>762</v>
      </c>
      <c r="C182" t="s">
        <v>2267</v>
      </c>
      <c r="D182" t="s">
        <v>1251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 s="16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 x14ac:dyDescent="0.2">
      <c r="A183" t="s">
        <v>1294</v>
      </c>
      <c r="B183" t="s">
        <v>807</v>
      </c>
      <c r="C183" t="s">
        <v>2267</v>
      </c>
      <c r="D183" t="s">
        <v>1251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 s="16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 x14ac:dyDescent="0.2">
      <c r="A184" t="s">
        <v>1295</v>
      </c>
      <c r="B184" t="s">
        <v>812</v>
      </c>
      <c r="C184" t="s">
        <v>2269</v>
      </c>
      <c r="D184" t="s">
        <v>1052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 s="16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 x14ac:dyDescent="0.2">
      <c r="A185" t="s">
        <v>1298</v>
      </c>
      <c r="B185" t="s">
        <v>830</v>
      </c>
      <c r="C185" t="s">
        <v>2270</v>
      </c>
      <c r="D185" t="s">
        <v>1141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 s="16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 x14ac:dyDescent="0.2">
      <c r="A186" t="s">
        <v>1299</v>
      </c>
      <c r="B186" t="s">
        <v>826</v>
      </c>
      <c r="C186" t="s">
        <v>2270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 s="1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 x14ac:dyDescent="0.2">
      <c r="A187" t="s">
        <v>1300</v>
      </c>
      <c r="B187" t="s">
        <v>834</v>
      </c>
      <c r="C187" t="s">
        <v>2269</v>
      </c>
      <c r="D187" t="s">
        <v>1052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 s="16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 x14ac:dyDescent="0.2">
      <c r="A188" t="s">
        <v>1302</v>
      </c>
      <c r="B188" t="s">
        <v>658</v>
      </c>
      <c r="C188" t="s">
        <v>2269</v>
      </c>
      <c r="D188" t="s">
        <v>1141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 s="16">
        <v>1.882819542</v>
      </c>
    </row>
    <row r="189" spans="1:880" x14ac:dyDescent="0.2">
      <c r="A189" t="s">
        <v>1304</v>
      </c>
      <c r="B189" t="s">
        <v>843</v>
      </c>
      <c r="C189" t="s">
        <v>2268</v>
      </c>
      <c r="D189" t="s">
        <v>1141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 s="16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 x14ac:dyDescent="0.2">
      <c r="A190" t="s">
        <v>1309</v>
      </c>
      <c r="B190" t="s">
        <v>910</v>
      </c>
      <c r="C190" t="s">
        <v>2269</v>
      </c>
      <c r="D190" t="s">
        <v>1046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 s="16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 x14ac:dyDescent="0.2">
      <c r="A191" t="s">
        <v>1310</v>
      </c>
      <c r="B191" t="s">
        <v>839</v>
      </c>
      <c r="C191" t="s">
        <v>2268</v>
      </c>
      <c r="D191" t="s">
        <v>1046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 s="16">
        <v>0.59105634100000004</v>
      </c>
    </row>
    <row r="192" spans="1:880" x14ac:dyDescent="0.2">
      <c r="A192" t="s">
        <v>1312</v>
      </c>
      <c r="B192" t="s">
        <v>662</v>
      </c>
      <c r="C192" t="s">
        <v>2269</v>
      </c>
      <c r="D192" t="s">
        <v>1046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 s="16">
        <v>1.2389750719999999</v>
      </c>
    </row>
    <row r="193" spans="1:880" x14ac:dyDescent="0.2">
      <c r="A193" t="s">
        <v>1316</v>
      </c>
      <c r="B193" t="s">
        <v>853</v>
      </c>
      <c r="C193" t="s">
        <v>2267</v>
      </c>
      <c r="D193" t="s">
        <v>2271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 s="16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 x14ac:dyDescent="0.2">
      <c r="A194" t="s">
        <v>1317</v>
      </c>
      <c r="B194" t="s">
        <v>714</v>
      </c>
      <c r="C194" t="s">
        <v>2269</v>
      </c>
      <c r="D194" t="s">
        <v>1251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 s="16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 x14ac:dyDescent="0.2">
      <c r="A195" t="s">
        <v>1318</v>
      </c>
      <c r="B195" t="s">
        <v>857</v>
      </c>
      <c r="C195" t="s">
        <v>2268</v>
      </c>
      <c r="D195" t="s">
        <v>1251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 s="16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 x14ac:dyDescent="0.2">
      <c r="A196" t="s">
        <v>1319</v>
      </c>
      <c r="B196" t="s">
        <v>861</v>
      </c>
      <c r="C196" t="s">
        <v>2268</v>
      </c>
      <c r="D196" t="s">
        <v>1251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 s="1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5B9B-72AD-084B-ADA1-D192A7AED0B5}">
  <sheetPr codeName="Sheet16"/>
  <dimension ref="A1:AI196"/>
  <sheetViews>
    <sheetView topLeftCell="T1" workbookViewId="0">
      <selection activeCell="F2" sqref="F2"/>
    </sheetView>
  </sheetViews>
  <sheetFormatPr baseColWidth="10" defaultRowHeight="16" x14ac:dyDescent="0.2"/>
  <cols>
    <col min="1" max="1" width="22.83203125" customWidth="1"/>
    <col min="2" max="2" width="10.83203125" customWidth="1"/>
    <col min="3" max="3" width="12.5" customWidth="1"/>
    <col min="4" max="4" width="20" customWidth="1"/>
    <col min="5" max="5" width="15.6640625" customWidth="1"/>
    <col min="6" max="6" width="17" customWidth="1"/>
    <col min="7" max="7" width="10.83203125" customWidth="1"/>
    <col min="9" max="9" width="19.5" customWidth="1"/>
    <col min="10" max="10" width="13.83203125" customWidth="1"/>
    <col min="12" max="12" width="13.83203125" customWidth="1"/>
    <col min="13" max="13" width="14.5" customWidth="1"/>
    <col min="14" max="14" width="15.5" customWidth="1"/>
    <col min="15" max="15" width="18.83203125" customWidth="1"/>
    <col min="16" max="16" width="18" customWidth="1"/>
    <col min="17" max="17" width="20" customWidth="1"/>
    <col min="18" max="18" width="35.1640625" customWidth="1"/>
    <col min="19" max="19" width="36.33203125" customWidth="1"/>
    <col min="20" max="20" width="16.6640625" customWidth="1"/>
    <col min="21" max="21" width="22.6640625" customWidth="1"/>
    <col min="22" max="22" width="14.1640625" customWidth="1"/>
    <col min="23" max="23" width="24.5" customWidth="1"/>
    <col min="24" max="24" width="15" customWidth="1"/>
    <col min="25" max="25" width="20.5" customWidth="1"/>
    <col min="26" max="26" width="29.6640625" customWidth="1"/>
    <col min="27" max="27" width="21.5" customWidth="1"/>
    <col min="28" max="28" width="16" customWidth="1"/>
    <col min="29" max="29" width="35" customWidth="1"/>
    <col min="30" max="30" width="16" customWidth="1"/>
    <col min="31" max="31" width="17.5" customWidth="1"/>
    <col min="32" max="32" width="18.33203125" customWidth="1"/>
    <col min="33" max="33" width="18.83203125" customWidth="1"/>
    <col min="34" max="34" width="13.83203125" customWidth="1"/>
    <col min="35" max="35" width="13.1640625" customWidth="1"/>
  </cols>
  <sheetData>
    <row r="1" spans="1:35" ht="34" x14ac:dyDescent="0.2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</row>
    <row r="2" spans="1:35" x14ac:dyDescent="0.2">
      <c r="A2" s="8" t="s">
        <v>35</v>
      </c>
      <c r="B2" s="2">
        <v>60</v>
      </c>
      <c r="C2" s="2" t="s">
        <v>36</v>
      </c>
      <c r="D2" s="3">
        <v>0.58099999999999996</v>
      </c>
      <c r="E2" s="4">
        <v>652230</v>
      </c>
      <c r="F2" s="4">
        <v>323000</v>
      </c>
      <c r="G2" s="2">
        <v>32.49</v>
      </c>
      <c r="H2" s="2">
        <v>93</v>
      </c>
      <c r="I2" s="2" t="s">
        <v>37</v>
      </c>
      <c r="J2" s="4">
        <v>8672</v>
      </c>
      <c r="K2" s="2">
        <v>149.9</v>
      </c>
      <c r="L2" s="3">
        <v>2.3E-2</v>
      </c>
      <c r="M2" s="2" t="s">
        <v>38</v>
      </c>
      <c r="N2" s="2">
        <v>4.47</v>
      </c>
      <c r="O2" s="3">
        <v>2.1000000000000001E-2</v>
      </c>
      <c r="P2" s="5">
        <v>0.7</v>
      </c>
      <c r="Q2" s="6">
        <v>19101353833</v>
      </c>
      <c r="R2" s="3">
        <v>1.04</v>
      </c>
      <c r="S2" s="3">
        <v>9.7000000000000003E-2</v>
      </c>
      <c r="T2" s="2">
        <v>47.9</v>
      </c>
      <c r="U2" s="2" t="s">
        <v>37</v>
      </c>
      <c r="V2" s="2">
        <v>64.5</v>
      </c>
      <c r="W2" s="2">
        <v>638</v>
      </c>
      <c r="X2" s="5">
        <v>0.43</v>
      </c>
      <c r="Y2" s="2" t="s">
        <v>39</v>
      </c>
      <c r="Z2" s="3">
        <v>0.78400000000000003</v>
      </c>
      <c r="AA2" s="2">
        <v>0.28000000000000003</v>
      </c>
      <c r="AB2" s="4">
        <v>38041754</v>
      </c>
      <c r="AC2" s="3">
        <v>0.48899999999999999</v>
      </c>
      <c r="AD2" s="3">
        <v>9.2999999999999999E-2</v>
      </c>
      <c r="AE2" s="3">
        <v>0.71399999999999997</v>
      </c>
      <c r="AF2" s="3">
        <v>0.11119999999999999</v>
      </c>
      <c r="AG2" s="4">
        <v>9797273</v>
      </c>
      <c r="AH2" s="2">
        <v>33.939109999999999</v>
      </c>
      <c r="AI2" s="2">
        <v>67.709952999999999</v>
      </c>
    </row>
    <row r="3" spans="1:35" x14ac:dyDescent="0.2">
      <c r="A3" s="8" t="s">
        <v>40</v>
      </c>
      <c r="B3" s="2">
        <v>105</v>
      </c>
      <c r="C3" s="2" t="s">
        <v>41</v>
      </c>
      <c r="D3" s="3">
        <v>0.43099999999999999</v>
      </c>
      <c r="E3" s="4">
        <v>28748</v>
      </c>
      <c r="F3" s="4">
        <v>9000</v>
      </c>
      <c r="G3" s="2">
        <v>11.78</v>
      </c>
      <c r="H3" s="2">
        <v>355</v>
      </c>
      <c r="I3" s="2" t="s">
        <v>42</v>
      </c>
      <c r="J3" s="4">
        <v>4536</v>
      </c>
      <c r="K3" s="2">
        <v>119.05</v>
      </c>
      <c r="L3" s="3">
        <v>1.4E-2</v>
      </c>
      <c r="M3" s="2" t="s">
        <v>43</v>
      </c>
      <c r="N3" s="2">
        <v>1.62</v>
      </c>
      <c r="O3" s="3">
        <v>0.28100000000000003</v>
      </c>
      <c r="P3" s="5">
        <v>1.36</v>
      </c>
      <c r="Q3" s="6">
        <v>15278077447</v>
      </c>
      <c r="R3" s="3">
        <v>1.07</v>
      </c>
      <c r="S3" s="3">
        <v>0.55000000000000004</v>
      </c>
      <c r="T3" s="2">
        <v>7.8</v>
      </c>
      <c r="U3" s="2" t="s">
        <v>42</v>
      </c>
      <c r="V3" s="2">
        <v>78.5</v>
      </c>
      <c r="W3" s="2">
        <v>15</v>
      </c>
      <c r="X3" s="5">
        <v>1.1200000000000001</v>
      </c>
      <c r="Y3" s="2" t="s">
        <v>44</v>
      </c>
      <c r="Z3" s="3">
        <v>0.56899999999999995</v>
      </c>
      <c r="AA3" s="2">
        <v>1.2</v>
      </c>
      <c r="AB3" s="4">
        <v>2854191</v>
      </c>
      <c r="AC3" s="3">
        <v>0.55700000000000005</v>
      </c>
      <c r="AD3" s="3">
        <v>0.186</v>
      </c>
      <c r="AE3" s="3">
        <v>0.36599999999999999</v>
      </c>
      <c r="AF3" s="3">
        <v>0.12330000000000001</v>
      </c>
      <c r="AG3" s="4">
        <v>1747593</v>
      </c>
      <c r="AH3" s="2">
        <v>41.153331999999999</v>
      </c>
      <c r="AI3" s="2">
        <v>20.168330999999998</v>
      </c>
    </row>
    <row r="4" spans="1:35" x14ac:dyDescent="0.2">
      <c r="A4" s="8" t="s">
        <v>45</v>
      </c>
      <c r="B4" s="2">
        <v>18</v>
      </c>
      <c r="C4" s="2" t="s">
        <v>46</v>
      </c>
      <c r="D4" s="3">
        <v>0.17399999999999999</v>
      </c>
      <c r="E4" s="4">
        <v>2381741</v>
      </c>
      <c r="F4" s="4">
        <v>317000</v>
      </c>
      <c r="G4" s="2">
        <v>24.28</v>
      </c>
      <c r="H4" s="2">
        <v>213</v>
      </c>
      <c r="I4" s="2" t="s">
        <v>47</v>
      </c>
      <c r="J4" s="4">
        <v>150006</v>
      </c>
      <c r="K4" s="2">
        <v>151.36000000000001</v>
      </c>
      <c r="L4" s="3">
        <v>0.02</v>
      </c>
      <c r="M4" s="2" t="s">
        <v>48</v>
      </c>
      <c r="N4" s="2">
        <v>3.02</v>
      </c>
      <c r="O4" s="3">
        <v>8.0000000000000002E-3</v>
      </c>
      <c r="P4" s="5">
        <v>0.28000000000000003</v>
      </c>
      <c r="Q4" s="6">
        <v>169988236398</v>
      </c>
      <c r="R4" s="3">
        <v>1.099</v>
      </c>
      <c r="S4" s="3">
        <v>0.51400000000000001</v>
      </c>
      <c r="T4" s="2">
        <v>20.100000000000001</v>
      </c>
      <c r="U4" s="2" t="s">
        <v>47</v>
      </c>
      <c r="V4" s="2">
        <v>76.7</v>
      </c>
      <c r="W4" s="2">
        <v>112</v>
      </c>
      <c r="X4" s="5">
        <v>0.95</v>
      </c>
      <c r="Y4" s="2" t="s">
        <v>49</v>
      </c>
      <c r="Z4" s="3">
        <v>0.28100000000000003</v>
      </c>
      <c r="AA4" s="2">
        <v>1.72</v>
      </c>
      <c r="AB4" s="4">
        <v>43053054</v>
      </c>
      <c r="AC4" s="3">
        <v>0.41199999999999998</v>
      </c>
      <c r="AD4" s="3">
        <v>0.372</v>
      </c>
      <c r="AE4" s="3">
        <v>0.66100000000000003</v>
      </c>
      <c r="AF4" s="3">
        <v>0.11700000000000001</v>
      </c>
      <c r="AG4" s="4">
        <v>31510100</v>
      </c>
      <c r="AH4" s="2">
        <v>28.033885999999999</v>
      </c>
      <c r="AI4" s="2">
        <v>1.659626</v>
      </c>
    </row>
    <row r="5" spans="1:35" x14ac:dyDescent="0.2">
      <c r="A5" s="8" t="s">
        <v>50</v>
      </c>
      <c r="B5" s="2">
        <v>164</v>
      </c>
      <c r="C5" s="2" t="s">
        <v>51</v>
      </c>
      <c r="D5" s="3">
        <v>0.4</v>
      </c>
      <c r="E5" s="2">
        <v>468</v>
      </c>
      <c r="F5" s="2"/>
      <c r="G5" s="2">
        <v>7.2</v>
      </c>
      <c r="H5" s="2">
        <v>376</v>
      </c>
      <c r="I5" s="2" t="s">
        <v>52</v>
      </c>
      <c r="J5" s="2">
        <v>469</v>
      </c>
      <c r="K5" s="2"/>
      <c r="L5" s="2"/>
      <c r="M5" s="2" t="s">
        <v>53</v>
      </c>
      <c r="N5" s="2">
        <v>1.27</v>
      </c>
      <c r="O5" s="3">
        <v>0.34</v>
      </c>
      <c r="P5" s="5">
        <v>1.51</v>
      </c>
      <c r="Q5" s="6">
        <v>3154057987</v>
      </c>
      <c r="R5" s="3">
        <v>1.0640000000000001</v>
      </c>
      <c r="S5" s="2"/>
      <c r="T5" s="2">
        <v>2.7</v>
      </c>
      <c r="U5" s="2" t="s">
        <v>52</v>
      </c>
      <c r="V5" s="2"/>
      <c r="W5" s="2"/>
      <c r="X5" s="5">
        <v>6.63</v>
      </c>
      <c r="Y5" s="2" t="s">
        <v>54</v>
      </c>
      <c r="Z5" s="3">
        <v>0.36399999999999999</v>
      </c>
      <c r="AA5" s="2">
        <v>3.33</v>
      </c>
      <c r="AB5" s="4">
        <v>77142</v>
      </c>
      <c r="AC5" s="2"/>
      <c r="AD5" s="2"/>
      <c r="AE5" s="2"/>
      <c r="AF5" s="2"/>
      <c r="AG5" s="4">
        <v>67873</v>
      </c>
      <c r="AH5" s="2">
        <v>42.506284999999998</v>
      </c>
      <c r="AI5" s="2">
        <v>1.521801</v>
      </c>
    </row>
    <row r="6" spans="1:35" x14ac:dyDescent="0.2">
      <c r="A6" s="8" t="s">
        <v>55</v>
      </c>
      <c r="B6" s="2">
        <v>26</v>
      </c>
      <c r="C6" s="2" t="s">
        <v>56</v>
      </c>
      <c r="D6" s="3">
        <v>0.47499999999999998</v>
      </c>
      <c r="E6" s="4">
        <v>1246700</v>
      </c>
      <c r="F6" s="4">
        <v>117000</v>
      </c>
      <c r="G6" s="2">
        <v>40.729999999999997</v>
      </c>
      <c r="H6" s="2">
        <v>244</v>
      </c>
      <c r="I6" s="2" t="s">
        <v>57</v>
      </c>
      <c r="J6" s="4">
        <v>34693</v>
      </c>
      <c r="K6" s="2">
        <v>261.73</v>
      </c>
      <c r="L6" s="3">
        <v>0.17100000000000001</v>
      </c>
      <c r="M6" s="2" t="s">
        <v>58</v>
      </c>
      <c r="N6" s="2">
        <v>5.52</v>
      </c>
      <c r="O6" s="3">
        <v>0.46300000000000002</v>
      </c>
      <c r="P6" s="5">
        <v>0.97</v>
      </c>
      <c r="Q6" s="6">
        <v>94635415870</v>
      </c>
      <c r="R6" s="3">
        <v>1.135</v>
      </c>
      <c r="S6" s="3">
        <v>9.2999999999999999E-2</v>
      </c>
      <c r="T6" s="2">
        <v>51.6</v>
      </c>
      <c r="U6" s="2" t="s">
        <v>57</v>
      </c>
      <c r="V6" s="2">
        <v>60.8</v>
      </c>
      <c r="W6" s="2">
        <v>241</v>
      </c>
      <c r="X6" s="5">
        <v>0.71</v>
      </c>
      <c r="Y6" s="2" t="s">
        <v>59</v>
      </c>
      <c r="Z6" s="3">
        <v>0.33400000000000002</v>
      </c>
      <c r="AA6" s="2">
        <v>0.21</v>
      </c>
      <c r="AB6" s="4">
        <v>31825295</v>
      </c>
      <c r="AC6" s="3">
        <v>0.77500000000000002</v>
      </c>
      <c r="AD6" s="3">
        <v>9.1999999999999998E-2</v>
      </c>
      <c r="AE6" s="3">
        <v>0.49099999999999999</v>
      </c>
      <c r="AF6" s="3">
        <v>6.8900000000000003E-2</v>
      </c>
      <c r="AG6" s="4">
        <v>21061025</v>
      </c>
      <c r="AH6" s="2">
        <v>-11.202692000000001</v>
      </c>
      <c r="AI6" s="2">
        <v>17.873887</v>
      </c>
    </row>
    <row r="7" spans="1:35" x14ac:dyDescent="0.2">
      <c r="A7" s="8" t="s">
        <v>60</v>
      </c>
      <c r="B7" s="2">
        <v>223</v>
      </c>
      <c r="C7" s="2" t="s">
        <v>61</v>
      </c>
      <c r="D7" s="3">
        <v>0.20499999999999999</v>
      </c>
      <c r="E7" s="2">
        <v>443</v>
      </c>
      <c r="F7" s="2">
        <v>0</v>
      </c>
      <c r="G7" s="2">
        <v>15.33</v>
      </c>
      <c r="H7" s="2">
        <v>1</v>
      </c>
      <c r="I7" s="2" t="s">
        <v>62</v>
      </c>
      <c r="J7" s="2">
        <v>557</v>
      </c>
      <c r="K7" s="2">
        <v>113.81</v>
      </c>
      <c r="L7" s="3">
        <v>1.2E-2</v>
      </c>
      <c r="M7" s="2" t="s">
        <v>63</v>
      </c>
      <c r="N7" s="2">
        <v>1.99</v>
      </c>
      <c r="O7" s="3">
        <v>0.223</v>
      </c>
      <c r="P7" s="5">
        <v>0.99</v>
      </c>
      <c r="Q7" s="6">
        <v>1727759259</v>
      </c>
      <c r="R7" s="3">
        <v>1.05</v>
      </c>
      <c r="S7" s="3">
        <v>0.248</v>
      </c>
      <c r="T7" s="2">
        <v>5</v>
      </c>
      <c r="U7" s="2" t="s">
        <v>62</v>
      </c>
      <c r="V7" s="2">
        <v>76.900000000000006</v>
      </c>
      <c r="W7" s="2">
        <v>42</v>
      </c>
      <c r="X7" s="5">
        <v>3.04</v>
      </c>
      <c r="Y7" s="2" t="s">
        <v>64</v>
      </c>
      <c r="Z7" s="3">
        <v>0.24299999999999999</v>
      </c>
      <c r="AA7" s="2">
        <v>2.76</v>
      </c>
      <c r="AB7" s="4">
        <v>97118</v>
      </c>
      <c r="AC7" s="2"/>
      <c r="AD7" s="3">
        <v>0.16500000000000001</v>
      </c>
      <c r="AE7" s="3">
        <v>0.43</v>
      </c>
      <c r="AF7" s="2"/>
      <c r="AG7" s="4">
        <v>23800</v>
      </c>
      <c r="AH7" s="2">
        <v>17.060815999999999</v>
      </c>
      <c r="AI7" s="2">
        <v>-61.796427999999999</v>
      </c>
    </row>
    <row r="8" spans="1:35" x14ac:dyDescent="0.2">
      <c r="A8" s="8" t="s">
        <v>65</v>
      </c>
      <c r="B8" s="2">
        <v>17</v>
      </c>
      <c r="C8" s="2" t="s">
        <v>66</v>
      </c>
      <c r="D8" s="3">
        <v>0.54300000000000004</v>
      </c>
      <c r="E8" s="4">
        <v>2780400</v>
      </c>
      <c r="F8" s="4">
        <v>105000</v>
      </c>
      <c r="G8" s="2">
        <v>17.02</v>
      </c>
      <c r="H8" s="2">
        <v>54</v>
      </c>
      <c r="I8" s="2" t="s">
        <v>67</v>
      </c>
      <c r="J8" s="4">
        <v>201348</v>
      </c>
      <c r="K8" s="2">
        <v>232.75</v>
      </c>
      <c r="L8" s="3">
        <v>0.53500000000000003</v>
      </c>
      <c r="M8" s="2" t="s">
        <v>68</v>
      </c>
      <c r="N8" s="2">
        <v>2.2599999999999998</v>
      </c>
      <c r="O8" s="3">
        <v>9.8000000000000004E-2</v>
      </c>
      <c r="P8" s="5">
        <v>1.1000000000000001</v>
      </c>
      <c r="Q8" s="6">
        <v>449663446954</v>
      </c>
      <c r="R8" s="3">
        <v>1.097</v>
      </c>
      <c r="S8" s="3">
        <v>0.9</v>
      </c>
      <c r="T8" s="2">
        <v>8.8000000000000007</v>
      </c>
      <c r="U8" s="2" t="s">
        <v>67</v>
      </c>
      <c r="V8" s="2">
        <v>76.5</v>
      </c>
      <c r="W8" s="2">
        <v>39</v>
      </c>
      <c r="X8" s="5">
        <v>3.35</v>
      </c>
      <c r="Y8" s="2" t="s">
        <v>69</v>
      </c>
      <c r="Z8" s="3">
        <v>0.17599999999999999</v>
      </c>
      <c r="AA8" s="2">
        <v>3.96</v>
      </c>
      <c r="AB8" s="4">
        <v>44938712</v>
      </c>
      <c r="AC8" s="3">
        <v>0.61299999999999999</v>
      </c>
      <c r="AD8" s="3">
        <v>0.10100000000000001</v>
      </c>
      <c r="AE8" s="3">
        <v>1.0629999999999999</v>
      </c>
      <c r="AF8" s="3">
        <v>9.7900000000000001E-2</v>
      </c>
      <c r="AG8" s="4">
        <v>41339571</v>
      </c>
      <c r="AH8" s="2">
        <v>-38.416097000000001</v>
      </c>
      <c r="AI8" s="2">
        <v>-63.616672000000001</v>
      </c>
    </row>
    <row r="9" spans="1:35" x14ac:dyDescent="0.2">
      <c r="A9" s="8" t="s">
        <v>70</v>
      </c>
      <c r="B9" s="2">
        <v>104</v>
      </c>
      <c r="C9" s="2" t="s">
        <v>71</v>
      </c>
      <c r="D9" s="3">
        <v>0.58899999999999997</v>
      </c>
      <c r="E9" s="4">
        <v>29743</v>
      </c>
      <c r="F9" s="4">
        <v>49000</v>
      </c>
      <c r="G9" s="2">
        <v>13.99</v>
      </c>
      <c r="H9" s="2">
        <v>374</v>
      </c>
      <c r="I9" s="2" t="s">
        <v>72</v>
      </c>
      <c r="J9" s="4">
        <v>5156</v>
      </c>
      <c r="K9" s="2">
        <v>129.18</v>
      </c>
      <c r="L9" s="3">
        <v>1.4E-2</v>
      </c>
      <c r="M9" s="2" t="s">
        <v>73</v>
      </c>
      <c r="N9" s="2">
        <v>1.76</v>
      </c>
      <c r="O9" s="3">
        <v>0.11700000000000001</v>
      </c>
      <c r="P9" s="5">
        <v>0.77</v>
      </c>
      <c r="Q9" s="6">
        <v>13672802158</v>
      </c>
      <c r="R9" s="3">
        <v>0.92700000000000005</v>
      </c>
      <c r="S9" s="3">
        <v>0.54600000000000004</v>
      </c>
      <c r="T9" s="2">
        <v>11</v>
      </c>
      <c r="U9" s="2" t="s">
        <v>72</v>
      </c>
      <c r="V9" s="2">
        <v>74.900000000000006</v>
      </c>
      <c r="W9" s="2">
        <v>26</v>
      </c>
      <c r="X9" s="5">
        <v>0.66</v>
      </c>
      <c r="Y9" s="2" t="s">
        <v>74</v>
      </c>
      <c r="Z9" s="3">
        <v>0.81599999999999995</v>
      </c>
      <c r="AA9" s="2">
        <v>4.4000000000000004</v>
      </c>
      <c r="AB9" s="4">
        <v>2957731</v>
      </c>
      <c r="AC9" s="3">
        <v>0.55600000000000005</v>
      </c>
      <c r="AD9" s="3">
        <v>0.20899999999999999</v>
      </c>
      <c r="AE9" s="3">
        <v>0.22600000000000001</v>
      </c>
      <c r="AF9" s="3">
        <v>0.1699</v>
      </c>
      <c r="AG9" s="4">
        <v>1869848</v>
      </c>
      <c r="AH9" s="2">
        <v>40.069099000000001</v>
      </c>
      <c r="AI9" s="2">
        <v>45.038189000000003</v>
      </c>
    </row>
    <row r="10" spans="1:35" x14ac:dyDescent="0.2">
      <c r="A10" s="8" t="s">
        <v>75</v>
      </c>
      <c r="B10" s="2">
        <v>3</v>
      </c>
      <c r="C10" s="2" t="s">
        <v>76</v>
      </c>
      <c r="D10" s="3">
        <v>0.48199999999999998</v>
      </c>
      <c r="E10" s="4">
        <v>7741220</v>
      </c>
      <c r="F10" s="4">
        <v>58000</v>
      </c>
      <c r="G10" s="2">
        <v>12.6</v>
      </c>
      <c r="H10" s="2">
        <v>61</v>
      </c>
      <c r="I10" s="2" t="s">
        <v>77</v>
      </c>
      <c r="J10" s="4">
        <v>375908</v>
      </c>
      <c r="K10" s="2">
        <v>119.8</v>
      </c>
      <c r="L10" s="3">
        <v>1.6E-2</v>
      </c>
      <c r="M10" s="2" t="s">
        <v>78</v>
      </c>
      <c r="N10" s="2">
        <v>1.74</v>
      </c>
      <c r="O10" s="3">
        <v>0.16300000000000001</v>
      </c>
      <c r="P10" s="5">
        <v>0.93</v>
      </c>
      <c r="Q10" s="6">
        <v>1392680589329</v>
      </c>
      <c r="R10" s="3">
        <v>1.0029999999999999</v>
      </c>
      <c r="S10" s="3">
        <v>1.131</v>
      </c>
      <c r="T10" s="2">
        <v>3.1</v>
      </c>
      <c r="U10" s="2" t="s">
        <v>79</v>
      </c>
      <c r="V10" s="2">
        <v>82.7</v>
      </c>
      <c r="W10" s="2">
        <v>6</v>
      </c>
      <c r="X10" s="5">
        <v>13.59</v>
      </c>
      <c r="Y10" s="2" t="s">
        <v>80</v>
      </c>
      <c r="Z10" s="3">
        <v>0.19600000000000001</v>
      </c>
      <c r="AA10" s="2">
        <v>3.68</v>
      </c>
      <c r="AB10" s="4">
        <v>25766605</v>
      </c>
      <c r="AC10" s="3">
        <v>0.65500000000000003</v>
      </c>
      <c r="AD10" s="3">
        <v>0.23</v>
      </c>
      <c r="AE10" s="3">
        <v>0.47399999999999998</v>
      </c>
      <c r="AF10" s="3">
        <v>5.2699999999999997E-2</v>
      </c>
      <c r="AG10" s="4">
        <v>21844756</v>
      </c>
      <c r="AH10" s="2">
        <v>-25.274398000000001</v>
      </c>
      <c r="AI10" s="2">
        <v>133.775136</v>
      </c>
    </row>
    <row r="11" spans="1:35" x14ac:dyDescent="0.2">
      <c r="A11" s="8" t="s">
        <v>81</v>
      </c>
      <c r="B11" s="2">
        <v>109</v>
      </c>
      <c r="C11" s="2" t="s">
        <v>82</v>
      </c>
      <c r="D11" s="3">
        <v>0.32400000000000001</v>
      </c>
      <c r="E11" s="4">
        <v>83871</v>
      </c>
      <c r="F11" s="4">
        <v>21000</v>
      </c>
      <c r="G11" s="2">
        <v>9.6999999999999993</v>
      </c>
      <c r="H11" s="2">
        <v>43</v>
      </c>
      <c r="I11" s="2" t="s">
        <v>83</v>
      </c>
      <c r="J11" s="4">
        <v>61448</v>
      </c>
      <c r="K11" s="2">
        <v>118.06</v>
      </c>
      <c r="L11" s="3">
        <v>1.4999999999999999E-2</v>
      </c>
      <c r="M11" s="2" t="s">
        <v>53</v>
      </c>
      <c r="N11" s="2">
        <v>1.47</v>
      </c>
      <c r="O11" s="3">
        <v>0.46899999999999997</v>
      </c>
      <c r="P11" s="5">
        <v>1.2</v>
      </c>
      <c r="Q11" s="6">
        <v>446314739528</v>
      </c>
      <c r="R11" s="3">
        <v>1.0309999999999999</v>
      </c>
      <c r="S11" s="3">
        <v>0.85099999999999998</v>
      </c>
      <c r="T11" s="2">
        <v>2.9</v>
      </c>
      <c r="U11" s="2" t="s">
        <v>83</v>
      </c>
      <c r="V11" s="2">
        <v>81.599999999999994</v>
      </c>
      <c r="W11" s="2">
        <v>5</v>
      </c>
      <c r="X11" s="2"/>
      <c r="Y11" s="2" t="s">
        <v>84</v>
      </c>
      <c r="Z11" s="3">
        <v>0.17899999999999999</v>
      </c>
      <c r="AA11" s="2">
        <v>5.17</v>
      </c>
      <c r="AB11" s="4">
        <v>8877067</v>
      </c>
      <c r="AC11" s="3">
        <v>0.60699999999999998</v>
      </c>
      <c r="AD11" s="3">
        <v>0.254</v>
      </c>
      <c r="AE11" s="3">
        <v>0.51400000000000001</v>
      </c>
      <c r="AF11" s="3">
        <v>4.6699999999999998E-2</v>
      </c>
      <c r="AG11" s="4">
        <v>5194416</v>
      </c>
      <c r="AH11" s="2">
        <v>47.516230999999998</v>
      </c>
      <c r="AI11" s="2">
        <v>14.550072</v>
      </c>
    </row>
    <row r="12" spans="1:35" x14ac:dyDescent="0.2">
      <c r="A12" s="8" t="s">
        <v>85</v>
      </c>
      <c r="B12" s="2">
        <v>123</v>
      </c>
      <c r="C12" s="2" t="s">
        <v>86</v>
      </c>
      <c r="D12" s="3">
        <v>0.57699999999999996</v>
      </c>
      <c r="E12" s="4">
        <v>86600</v>
      </c>
      <c r="F12" s="4">
        <v>82000</v>
      </c>
      <c r="G12" s="2">
        <v>14</v>
      </c>
      <c r="H12" s="2">
        <v>994</v>
      </c>
      <c r="I12" s="2" t="s">
        <v>87</v>
      </c>
      <c r="J12" s="4">
        <v>37620</v>
      </c>
      <c r="K12" s="2">
        <v>156.32</v>
      </c>
      <c r="L12" s="3">
        <v>2.5999999999999999E-2</v>
      </c>
      <c r="M12" s="2" t="s">
        <v>88</v>
      </c>
      <c r="N12" s="2">
        <v>1.73</v>
      </c>
      <c r="O12" s="3">
        <v>0.14099999999999999</v>
      </c>
      <c r="P12" s="5">
        <v>0.56000000000000005</v>
      </c>
      <c r="Q12" s="6">
        <v>39207000000</v>
      </c>
      <c r="R12" s="3">
        <v>0.997</v>
      </c>
      <c r="S12" s="3">
        <v>0.27700000000000002</v>
      </c>
      <c r="T12" s="2">
        <v>19.2</v>
      </c>
      <c r="U12" s="2" t="s">
        <v>87</v>
      </c>
      <c r="V12" s="2">
        <v>72.900000000000006</v>
      </c>
      <c r="W12" s="2">
        <v>26</v>
      </c>
      <c r="X12" s="5">
        <v>0.47</v>
      </c>
      <c r="Y12" s="2" t="s">
        <v>89</v>
      </c>
      <c r="Z12" s="3">
        <v>0.78600000000000003</v>
      </c>
      <c r="AA12" s="2">
        <v>3.45</v>
      </c>
      <c r="AB12" s="4">
        <v>10023318</v>
      </c>
      <c r="AC12" s="3">
        <v>0.66500000000000004</v>
      </c>
      <c r="AD12" s="3">
        <v>0.13</v>
      </c>
      <c r="AE12" s="3">
        <v>0.40699999999999997</v>
      </c>
      <c r="AF12" s="3">
        <v>5.5100000000000003E-2</v>
      </c>
      <c r="AG12" s="4">
        <v>5616165</v>
      </c>
      <c r="AH12" s="2">
        <v>40.143104999999998</v>
      </c>
      <c r="AI12" s="2">
        <v>47.576926999999998</v>
      </c>
    </row>
    <row r="13" spans="1:35" x14ac:dyDescent="0.2">
      <c r="A13" s="8" t="s">
        <v>90</v>
      </c>
      <c r="B13" s="2">
        <v>39</v>
      </c>
      <c r="C13" s="2" t="s">
        <v>91</v>
      </c>
      <c r="D13" s="3">
        <v>1.4E-2</v>
      </c>
      <c r="E13" s="4">
        <v>13880</v>
      </c>
      <c r="F13" s="4">
        <v>1000</v>
      </c>
      <c r="G13" s="2">
        <v>13.97</v>
      </c>
      <c r="H13" s="2">
        <v>1</v>
      </c>
      <c r="I13" s="2" t="s">
        <v>92</v>
      </c>
      <c r="J13" s="4">
        <v>1786</v>
      </c>
      <c r="K13" s="2">
        <v>116.22</v>
      </c>
      <c r="L13" s="3">
        <v>2.5000000000000001E-2</v>
      </c>
      <c r="M13" s="2"/>
      <c r="N13" s="2">
        <v>1.75</v>
      </c>
      <c r="O13" s="3">
        <v>0.51400000000000001</v>
      </c>
      <c r="P13" s="5">
        <v>0.92</v>
      </c>
      <c r="Q13" s="6">
        <v>12827000000</v>
      </c>
      <c r="R13" s="3">
        <v>0.81399999999999995</v>
      </c>
      <c r="S13" s="3">
        <v>0.151</v>
      </c>
      <c r="T13" s="2">
        <v>8.3000000000000007</v>
      </c>
      <c r="U13" s="2" t="s">
        <v>92</v>
      </c>
      <c r="V13" s="2">
        <v>73.8</v>
      </c>
      <c r="W13" s="2">
        <v>70</v>
      </c>
      <c r="X13" s="5">
        <v>5.25</v>
      </c>
      <c r="Y13" s="2" t="s">
        <v>64</v>
      </c>
      <c r="Z13" s="3">
        <v>0.27800000000000002</v>
      </c>
      <c r="AA13" s="2">
        <v>1.94</v>
      </c>
      <c r="AB13" s="4">
        <v>389482</v>
      </c>
      <c r="AC13" s="3">
        <v>0.746</v>
      </c>
      <c r="AD13" s="3">
        <v>0.14799999999999999</v>
      </c>
      <c r="AE13" s="3">
        <v>0.33800000000000002</v>
      </c>
      <c r="AF13" s="3">
        <v>0.1036</v>
      </c>
      <c r="AG13" s="4">
        <v>323784</v>
      </c>
      <c r="AH13" s="2">
        <v>25.034279999999999</v>
      </c>
      <c r="AI13" s="2">
        <v>-77.396280000000004</v>
      </c>
    </row>
    <row r="14" spans="1:35" x14ac:dyDescent="0.2">
      <c r="A14" s="8" t="s">
        <v>93</v>
      </c>
      <c r="B14" s="4">
        <v>2239</v>
      </c>
      <c r="C14" s="2" t="s">
        <v>94</v>
      </c>
      <c r="D14" s="3">
        <v>0.111</v>
      </c>
      <c r="E14" s="2">
        <v>765</v>
      </c>
      <c r="F14" s="4">
        <v>19000</v>
      </c>
      <c r="G14" s="2">
        <v>13.99</v>
      </c>
      <c r="H14" s="2">
        <v>973</v>
      </c>
      <c r="I14" s="2" t="s">
        <v>95</v>
      </c>
      <c r="J14" s="4">
        <v>31694</v>
      </c>
      <c r="K14" s="2">
        <v>117.59</v>
      </c>
      <c r="L14" s="3">
        <v>2.1000000000000001E-2</v>
      </c>
      <c r="M14" s="2" t="s">
        <v>96</v>
      </c>
      <c r="N14" s="2">
        <v>1.99</v>
      </c>
      <c r="O14" s="3">
        <v>8.0000000000000002E-3</v>
      </c>
      <c r="P14" s="5">
        <v>0.43</v>
      </c>
      <c r="Q14" s="6">
        <v>38574069149</v>
      </c>
      <c r="R14" s="3">
        <v>0.99399999999999999</v>
      </c>
      <c r="S14" s="3">
        <v>0.505</v>
      </c>
      <c r="T14" s="2">
        <v>6.1</v>
      </c>
      <c r="U14" s="2" t="s">
        <v>97</v>
      </c>
      <c r="V14" s="2">
        <v>77.2</v>
      </c>
      <c r="W14" s="2">
        <v>14</v>
      </c>
      <c r="X14" s="2"/>
      <c r="Y14" s="2" t="s">
        <v>49</v>
      </c>
      <c r="Z14" s="3">
        <v>0.251</v>
      </c>
      <c r="AA14" s="2">
        <v>0.93</v>
      </c>
      <c r="AB14" s="4">
        <v>1501635</v>
      </c>
      <c r="AC14" s="3">
        <v>0.73399999999999999</v>
      </c>
      <c r="AD14" s="3">
        <v>4.2000000000000003E-2</v>
      </c>
      <c r="AE14" s="3">
        <v>0.13800000000000001</v>
      </c>
      <c r="AF14" s="3">
        <v>7.1000000000000004E-3</v>
      </c>
      <c r="AG14" s="4">
        <v>1467109</v>
      </c>
      <c r="AH14" s="2">
        <v>26.066700000000001</v>
      </c>
      <c r="AI14" s="2">
        <v>50.557699999999997</v>
      </c>
    </row>
    <row r="15" spans="1:35" x14ac:dyDescent="0.2">
      <c r="A15" s="8" t="s">
        <v>98</v>
      </c>
      <c r="B15" s="4">
        <v>1265</v>
      </c>
      <c r="C15" s="2" t="s">
        <v>99</v>
      </c>
      <c r="D15" s="3">
        <v>0.70599999999999996</v>
      </c>
      <c r="E15" s="4">
        <v>148460</v>
      </c>
      <c r="F15" s="4">
        <v>221000</v>
      </c>
      <c r="G15" s="2">
        <v>18.18</v>
      </c>
      <c r="H15" s="2">
        <v>880</v>
      </c>
      <c r="I15" s="2" t="s">
        <v>100</v>
      </c>
      <c r="J15" s="4">
        <v>84246</v>
      </c>
      <c r="K15" s="2">
        <v>179.68</v>
      </c>
      <c r="L15" s="3">
        <v>5.6000000000000001E-2</v>
      </c>
      <c r="M15" s="2" t="s">
        <v>101</v>
      </c>
      <c r="N15" s="2">
        <v>2.04</v>
      </c>
      <c r="O15" s="3">
        <v>0.11</v>
      </c>
      <c r="P15" s="5">
        <v>1.1200000000000001</v>
      </c>
      <c r="Q15" s="6">
        <v>302571254131</v>
      </c>
      <c r="R15" s="3">
        <v>1.165</v>
      </c>
      <c r="S15" s="3">
        <v>0.20599999999999999</v>
      </c>
      <c r="T15" s="2">
        <v>25.1</v>
      </c>
      <c r="U15" s="2" t="s">
        <v>100</v>
      </c>
      <c r="V15" s="2">
        <v>72.3</v>
      </c>
      <c r="W15" s="2">
        <v>173</v>
      </c>
      <c r="X15" s="5">
        <v>0.51</v>
      </c>
      <c r="Y15" s="2" t="s">
        <v>102</v>
      </c>
      <c r="Z15" s="3">
        <v>0.71799999999999997</v>
      </c>
      <c r="AA15" s="2">
        <v>0.57999999999999996</v>
      </c>
      <c r="AB15" s="4">
        <v>167310838</v>
      </c>
      <c r="AC15" s="3">
        <v>0.59</v>
      </c>
      <c r="AD15" s="3">
        <v>8.7999999999999995E-2</v>
      </c>
      <c r="AE15" s="3">
        <v>0.33400000000000002</v>
      </c>
      <c r="AF15" s="3">
        <v>4.19E-2</v>
      </c>
      <c r="AG15" s="4">
        <v>60987417</v>
      </c>
      <c r="AH15" s="2">
        <v>23.684994</v>
      </c>
      <c r="AI15" s="2">
        <v>90.356330999999997</v>
      </c>
    </row>
    <row r="16" spans="1:35" x14ac:dyDescent="0.2">
      <c r="A16" s="8" t="s">
        <v>103</v>
      </c>
      <c r="B16" s="2">
        <v>668</v>
      </c>
      <c r="C16" s="2" t="s">
        <v>104</v>
      </c>
      <c r="D16" s="3">
        <v>0.23300000000000001</v>
      </c>
      <c r="E16" s="2">
        <v>430</v>
      </c>
      <c r="F16" s="4">
        <v>1000</v>
      </c>
      <c r="G16" s="2">
        <v>10.65</v>
      </c>
      <c r="H16" s="2">
        <v>1</v>
      </c>
      <c r="I16" s="2" t="s">
        <v>105</v>
      </c>
      <c r="J16" s="4">
        <v>1276</v>
      </c>
      <c r="K16" s="2">
        <v>134.09</v>
      </c>
      <c r="L16" s="3">
        <v>4.1000000000000002E-2</v>
      </c>
      <c r="M16" s="2" t="s">
        <v>106</v>
      </c>
      <c r="N16" s="2">
        <v>1.62</v>
      </c>
      <c r="O16" s="3">
        <v>0.14699999999999999</v>
      </c>
      <c r="P16" s="5">
        <v>1.81</v>
      </c>
      <c r="Q16" s="6">
        <v>5209000000</v>
      </c>
      <c r="R16" s="3">
        <v>0.99399999999999999</v>
      </c>
      <c r="S16" s="3">
        <v>0.65400000000000003</v>
      </c>
      <c r="T16" s="2">
        <v>11.3</v>
      </c>
      <c r="U16" s="2" t="s">
        <v>105</v>
      </c>
      <c r="V16" s="2">
        <v>79.099999999999994</v>
      </c>
      <c r="W16" s="2">
        <v>27</v>
      </c>
      <c r="X16" s="5">
        <v>3.13</v>
      </c>
      <c r="Y16" s="2" t="s">
        <v>64</v>
      </c>
      <c r="Z16" s="3">
        <v>0.45200000000000001</v>
      </c>
      <c r="AA16" s="2">
        <v>2.48</v>
      </c>
      <c r="AB16" s="4">
        <v>287025</v>
      </c>
      <c r="AC16" s="3">
        <v>0.65200000000000002</v>
      </c>
      <c r="AD16" s="3">
        <v>0.27500000000000002</v>
      </c>
      <c r="AE16" s="3">
        <v>0.35599999999999998</v>
      </c>
      <c r="AF16" s="3">
        <v>0.1033</v>
      </c>
      <c r="AG16" s="4">
        <v>89431</v>
      </c>
      <c r="AH16" s="2">
        <v>13.193887</v>
      </c>
      <c r="AI16" s="2">
        <v>-59.543197999999997</v>
      </c>
    </row>
    <row r="17" spans="1:35" x14ac:dyDescent="0.2">
      <c r="A17" s="8" t="s">
        <v>107</v>
      </c>
      <c r="B17" s="2">
        <v>47</v>
      </c>
      <c r="C17" s="2" t="s">
        <v>108</v>
      </c>
      <c r="D17" s="3">
        <v>0.42</v>
      </c>
      <c r="E17" s="4">
        <v>207600</v>
      </c>
      <c r="F17" s="4">
        <v>155000</v>
      </c>
      <c r="G17" s="2">
        <v>9.9</v>
      </c>
      <c r="H17" s="2">
        <v>375</v>
      </c>
      <c r="I17" s="2" t="s">
        <v>109</v>
      </c>
      <c r="J17" s="4">
        <v>58280</v>
      </c>
      <c r="K17" s="2"/>
      <c r="L17" s="3">
        <v>5.6000000000000001E-2</v>
      </c>
      <c r="M17" s="2" t="s">
        <v>110</v>
      </c>
      <c r="N17" s="2">
        <v>1.45</v>
      </c>
      <c r="O17" s="3">
        <v>0.42599999999999999</v>
      </c>
      <c r="P17" s="5">
        <v>0.6</v>
      </c>
      <c r="Q17" s="6">
        <v>63080457023</v>
      </c>
      <c r="R17" s="3">
        <v>1.0049999999999999</v>
      </c>
      <c r="S17" s="3">
        <v>0.874</v>
      </c>
      <c r="T17" s="2">
        <v>2.6</v>
      </c>
      <c r="U17" s="2" t="s">
        <v>109</v>
      </c>
      <c r="V17" s="2">
        <v>74.2</v>
      </c>
      <c r="W17" s="2">
        <v>2</v>
      </c>
      <c r="X17" s="5">
        <v>1.49</v>
      </c>
      <c r="Y17" s="2" t="s">
        <v>111</v>
      </c>
      <c r="Z17" s="3">
        <v>0.34499999999999997</v>
      </c>
      <c r="AA17" s="2">
        <v>5.19</v>
      </c>
      <c r="AB17" s="4">
        <v>9466856</v>
      </c>
      <c r="AC17" s="3">
        <v>0.64100000000000001</v>
      </c>
      <c r="AD17" s="3">
        <v>0.14699999999999999</v>
      </c>
      <c r="AE17" s="3">
        <v>0.53300000000000003</v>
      </c>
      <c r="AF17" s="3">
        <v>4.5900000000000003E-2</v>
      </c>
      <c r="AG17" s="4">
        <v>7482982</v>
      </c>
      <c r="AH17" s="2">
        <v>53.709806999999998</v>
      </c>
      <c r="AI17" s="2">
        <v>27.953389000000001</v>
      </c>
    </row>
    <row r="18" spans="1:35" x14ac:dyDescent="0.2">
      <c r="A18" s="8" t="s">
        <v>112</v>
      </c>
      <c r="B18" s="2">
        <v>383</v>
      </c>
      <c r="C18" s="2" t="s">
        <v>113</v>
      </c>
      <c r="D18" s="3">
        <v>0.44600000000000001</v>
      </c>
      <c r="E18" s="4">
        <v>30528</v>
      </c>
      <c r="F18" s="4">
        <v>32000</v>
      </c>
      <c r="G18" s="2">
        <v>10.3</v>
      </c>
      <c r="H18" s="2">
        <v>32</v>
      </c>
      <c r="I18" s="2" t="s">
        <v>114</v>
      </c>
      <c r="J18" s="4">
        <v>96889</v>
      </c>
      <c r="K18" s="2">
        <v>117.11</v>
      </c>
      <c r="L18" s="3">
        <v>1.4E-2</v>
      </c>
      <c r="M18" s="2" t="s">
        <v>53</v>
      </c>
      <c r="N18" s="2">
        <v>1.62</v>
      </c>
      <c r="O18" s="3">
        <v>0.22600000000000001</v>
      </c>
      <c r="P18" s="5">
        <v>1.43</v>
      </c>
      <c r="Q18" s="6">
        <v>529606710418</v>
      </c>
      <c r="R18" s="3">
        <v>1.0389999999999999</v>
      </c>
      <c r="S18" s="3">
        <v>0.79700000000000004</v>
      </c>
      <c r="T18" s="2">
        <v>2.9</v>
      </c>
      <c r="U18" s="2" t="s">
        <v>115</v>
      </c>
      <c r="V18" s="2">
        <v>81.599999999999994</v>
      </c>
      <c r="W18" s="2">
        <v>5</v>
      </c>
      <c r="X18" s="5">
        <v>10.31</v>
      </c>
      <c r="Y18" s="2" t="s">
        <v>116</v>
      </c>
      <c r="Z18" s="3">
        <v>0.17599999999999999</v>
      </c>
      <c r="AA18" s="2">
        <v>3.07</v>
      </c>
      <c r="AB18" s="4">
        <v>11484055</v>
      </c>
      <c r="AC18" s="3">
        <v>0.53600000000000003</v>
      </c>
      <c r="AD18" s="3">
        <v>0.24</v>
      </c>
      <c r="AE18" s="3">
        <v>0.55400000000000005</v>
      </c>
      <c r="AF18" s="3">
        <v>5.5899999999999998E-2</v>
      </c>
      <c r="AG18" s="4">
        <v>11259082</v>
      </c>
      <c r="AH18" s="2">
        <v>50.503886999999999</v>
      </c>
      <c r="AI18" s="2">
        <v>4.4699359999999997</v>
      </c>
    </row>
    <row r="19" spans="1:35" x14ac:dyDescent="0.2">
      <c r="A19" s="8" t="s">
        <v>117</v>
      </c>
      <c r="B19" s="2">
        <v>17</v>
      </c>
      <c r="C19" s="2" t="s">
        <v>118</v>
      </c>
      <c r="D19" s="3">
        <v>7.0000000000000007E-2</v>
      </c>
      <c r="E19" s="4">
        <v>22966</v>
      </c>
      <c r="F19" s="4">
        <v>2000</v>
      </c>
      <c r="G19" s="2">
        <v>20.79</v>
      </c>
      <c r="H19" s="2">
        <v>501</v>
      </c>
      <c r="I19" s="2" t="s">
        <v>119</v>
      </c>
      <c r="J19" s="2">
        <v>568</v>
      </c>
      <c r="K19" s="2">
        <v>105.68</v>
      </c>
      <c r="L19" s="3">
        <v>-8.9999999999999993E-3</v>
      </c>
      <c r="M19" s="2" t="s">
        <v>120</v>
      </c>
      <c r="N19" s="2">
        <v>2.31</v>
      </c>
      <c r="O19" s="3">
        <v>0.59699999999999998</v>
      </c>
      <c r="P19" s="5">
        <v>1.1299999999999999</v>
      </c>
      <c r="Q19" s="6">
        <v>1879613600</v>
      </c>
      <c r="R19" s="3">
        <v>1.117</v>
      </c>
      <c r="S19" s="3">
        <v>0.247</v>
      </c>
      <c r="T19" s="2">
        <v>11.2</v>
      </c>
      <c r="U19" s="2" t="s">
        <v>121</v>
      </c>
      <c r="V19" s="2">
        <v>74.5</v>
      </c>
      <c r="W19" s="2">
        <v>36</v>
      </c>
      <c r="X19" s="5">
        <v>1.65</v>
      </c>
      <c r="Y19" s="2" t="s">
        <v>64</v>
      </c>
      <c r="Z19" s="3">
        <v>0.22700000000000001</v>
      </c>
      <c r="AA19" s="2">
        <v>1.1200000000000001</v>
      </c>
      <c r="AB19" s="4">
        <v>390353</v>
      </c>
      <c r="AC19" s="3">
        <v>0.65100000000000002</v>
      </c>
      <c r="AD19" s="3">
        <v>0.26300000000000001</v>
      </c>
      <c r="AE19" s="3">
        <v>0.311</v>
      </c>
      <c r="AF19" s="3">
        <v>6.4100000000000004E-2</v>
      </c>
      <c r="AG19" s="4">
        <v>179039</v>
      </c>
      <c r="AH19" s="2">
        <v>17.189876999999999</v>
      </c>
      <c r="AI19" s="2">
        <v>-88.497649999999993</v>
      </c>
    </row>
    <row r="20" spans="1:35" x14ac:dyDescent="0.2">
      <c r="A20" s="8" t="s">
        <v>122</v>
      </c>
      <c r="B20" s="2">
        <v>108</v>
      </c>
      <c r="C20" s="2" t="s">
        <v>123</v>
      </c>
      <c r="D20" s="3">
        <v>0.33300000000000002</v>
      </c>
      <c r="E20" s="4">
        <v>112622</v>
      </c>
      <c r="F20" s="4">
        <v>12000</v>
      </c>
      <c r="G20" s="2">
        <v>36.22</v>
      </c>
      <c r="H20" s="2">
        <v>229</v>
      </c>
      <c r="I20" s="2" t="s">
        <v>124</v>
      </c>
      <c r="J20" s="4">
        <v>6476</v>
      </c>
      <c r="K20" s="2">
        <v>110.71</v>
      </c>
      <c r="L20" s="3">
        <v>-8.9999999999999993E-3</v>
      </c>
      <c r="M20" s="2" t="s">
        <v>125</v>
      </c>
      <c r="N20" s="2">
        <v>4.84</v>
      </c>
      <c r="O20" s="3">
        <v>0.378</v>
      </c>
      <c r="P20" s="5">
        <v>0.72</v>
      </c>
      <c r="Q20" s="6">
        <v>14390709095</v>
      </c>
      <c r="R20" s="3">
        <v>1.22</v>
      </c>
      <c r="S20" s="3">
        <v>0.123</v>
      </c>
      <c r="T20" s="2">
        <v>60.5</v>
      </c>
      <c r="U20" s="2" t="s">
        <v>126</v>
      </c>
      <c r="V20" s="2">
        <v>61.5</v>
      </c>
      <c r="W20" s="2">
        <v>397</v>
      </c>
      <c r="X20" s="5">
        <v>0.39</v>
      </c>
      <c r="Y20" s="2" t="s">
        <v>116</v>
      </c>
      <c r="Z20" s="3">
        <v>0.40500000000000003</v>
      </c>
      <c r="AA20" s="2">
        <v>0.08</v>
      </c>
      <c r="AB20" s="4">
        <v>11801151</v>
      </c>
      <c r="AC20" s="3">
        <v>0.70899999999999996</v>
      </c>
      <c r="AD20" s="3">
        <v>0.108</v>
      </c>
      <c r="AE20" s="3">
        <v>0.48899999999999999</v>
      </c>
      <c r="AF20" s="3">
        <v>2.23E-2</v>
      </c>
      <c r="AG20" s="4">
        <v>5648149</v>
      </c>
      <c r="AH20" s="2">
        <v>9.3076899999999991</v>
      </c>
      <c r="AI20" s="2">
        <v>2.3158340000000002</v>
      </c>
    </row>
    <row r="21" spans="1:35" x14ac:dyDescent="0.2">
      <c r="A21" s="8" t="s">
        <v>127</v>
      </c>
      <c r="B21" s="2">
        <v>20</v>
      </c>
      <c r="C21" s="2" t="s">
        <v>128</v>
      </c>
      <c r="D21" s="3">
        <v>0.13600000000000001</v>
      </c>
      <c r="E21" s="4">
        <v>38394</v>
      </c>
      <c r="F21" s="4">
        <v>6000</v>
      </c>
      <c r="G21" s="2">
        <v>17.260000000000002</v>
      </c>
      <c r="H21" s="2">
        <v>975</v>
      </c>
      <c r="I21" s="2" t="s">
        <v>129</v>
      </c>
      <c r="J21" s="4">
        <v>1261</v>
      </c>
      <c r="K21" s="2">
        <v>167.18</v>
      </c>
      <c r="L21" s="3">
        <v>2.7E-2</v>
      </c>
      <c r="M21" s="2"/>
      <c r="N21" s="2">
        <v>1.98</v>
      </c>
      <c r="O21" s="3">
        <v>0.72499999999999998</v>
      </c>
      <c r="P21" s="5">
        <v>0.98</v>
      </c>
      <c r="Q21" s="6">
        <v>2446674101</v>
      </c>
      <c r="R21" s="3">
        <v>1.0009999999999999</v>
      </c>
      <c r="S21" s="3">
        <v>0.156</v>
      </c>
      <c r="T21" s="2">
        <v>24.8</v>
      </c>
      <c r="U21" s="2" t="s">
        <v>129</v>
      </c>
      <c r="V21" s="2">
        <v>71.5</v>
      </c>
      <c r="W21" s="2">
        <v>183</v>
      </c>
      <c r="X21" s="5">
        <v>0.32</v>
      </c>
      <c r="Y21" s="2" t="s">
        <v>130</v>
      </c>
      <c r="Z21" s="3">
        <v>0.19800000000000001</v>
      </c>
      <c r="AA21" s="2">
        <v>0.42</v>
      </c>
      <c r="AB21" s="4">
        <v>727145</v>
      </c>
      <c r="AC21" s="3">
        <v>0.66700000000000004</v>
      </c>
      <c r="AD21" s="3">
        <v>0.16</v>
      </c>
      <c r="AE21" s="3">
        <v>0.35299999999999998</v>
      </c>
      <c r="AF21" s="3">
        <v>2.3400000000000001E-2</v>
      </c>
      <c r="AG21" s="4">
        <v>317538</v>
      </c>
      <c r="AH21" s="2">
        <v>27.514161999999999</v>
      </c>
      <c r="AI21" s="2">
        <v>90.433600999999996</v>
      </c>
    </row>
    <row r="22" spans="1:35" x14ac:dyDescent="0.2">
      <c r="A22" s="8" t="s">
        <v>131</v>
      </c>
      <c r="B22" s="2">
        <v>11</v>
      </c>
      <c r="C22" s="2" t="s">
        <v>132</v>
      </c>
      <c r="D22" s="3">
        <v>0.34799999999999998</v>
      </c>
      <c r="E22" s="4">
        <v>1098581</v>
      </c>
      <c r="F22" s="4">
        <v>71000</v>
      </c>
      <c r="G22" s="2">
        <v>21.75</v>
      </c>
      <c r="H22" s="2">
        <v>591</v>
      </c>
      <c r="I22" s="2" t="s">
        <v>133</v>
      </c>
      <c r="J22" s="4">
        <v>21606</v>
      </c>
      <c r="K22" s="2">
        <v>148.32</v>
      </c>
      <c r="L22" s="3">
        <v>1.7999999999999999E-2</v>
      </c>
      <c r="M22" s="2" t="s">
        <v>134</v>
      </c>
      <c r="N22" s="2">
        <v>2.73</v>
      </c>
      <c r="O22" s="3">
        <v>0.503</v>
      </c>
      <c r="P22" s="5">
        <v>0.71</v>
      </c>
      <c r="Q22" s="6">
        <v>40895322865</v>
      </c>
      <c r="R22" s="3">
        <v>0.98199999999999998</v>
      </c>
      <c r="S22" s="2"/>
      <c r="T22" s="2">
        <v>21.8</v>
      </c>
      <c r="U22" s="2" t="s">
        <v>135</v>
      </c>
      <c r="V22" s="2">
        <v>71.2</v>
      </c>
      <c r="W22" s="2">
        <v>155</v>
      </c>
      <c r="X22" s="5">
        <v>1.36</v>
      </c>
      <c r="Y22" s="2" t="s">
        <v>69</v>
      </c>
      <c r="Z22" s="3">
        <v>0.25900000000000001</v>
      </c>
      <c r="AA22" s="2">
        <v>1.59</v>
      </c>
      <c r="AB22" s="4">
        <v>11513100</v>
      </c>
      <c r="AC22" s="3">
        <v>0.71799999999999997</v>
      </c>
      <c r="AD22" s="3">
        <v>0.17</v>
      </c>
      <c r="AE22" s="3">
        <v>0.83699999999999997</v>
      </c>
      <c r="AF22" s="3">
        <v>3.5000000000000003E-2</v>
      </c>
      <c r="AG22" s="4">
        <v>8033035</v>
      </c>
      <c r="AH22" s="2">
        <v>-16.290154000000001</v>
      </c>
      <c r="AI22" s="2">
        <v>-63.588653000000001</v>
      </c>
    </row>
    <row r="23" spans="1:35" x14ac:dyDescent="0.2">
      <c r="A23" s="8" t="s">
        <v>136</v>
      </c>
      <c r="B23" s="2">
        <v>64</v>
      </c>
      <c r="C23" s="2" t="s">
        <v>137</v>
      </c>
      <c r="D23" s="3">
        <v>0.43099999999999999</v>
      </c>
      <c r="E23" s="4">
        <v>51197</v>
      </c>
      <c r="F23" s="4">
        <v>11000</v>
      </c>
      <c r="G23" s="2">
        <v>8.11</v>
      </c>
      <c r="H23" s="2">
        <v>387</v>
      </c>
      <c r="I23" s="2" t="s">
        <v>138</v>
      </c>
      <c r="J23" s="4">
        <v>21848</v>
      </c>
      <c r="K23" s="2">
        <v>104.9</v>
      </c>
      <c r="L23" s="3">
        <v>6.0000000000000001E-3</v>
      </c>
      <c r="M23" s="2" t="s">
        <v>139</v>
      </c>
      <c r="N23" s="2">
        <v>1.27</v>
      </c>
      <c r="O23" s="3">
        <v>0.42699999999999999</v>
      </c>
      <c r="P23" s="5">
        <v>1.05</v>
      </c>
      <c r="Q23" s="6">
        <v>20047848435</v>
      </c>
      <c r="R23" s="2"/>
      <c r="S23" s="3">
        <v>0.23300000000000001</v>
      </c>
      <c r="T23" s="2">
        <v>5</v>
      </c>
      <c r="U23" s="2" t="s">
        <v>140</v>
      </c>
      <c r="V23" s="2">
        <v>77.3</v>
      </c>
      <c r="W23" s="2">
        <v>10</v>
      </c>
      <c r="X23" s="5">
        <v>1.04</v>
      </c>
      <c r="Y23" s="2" t="s">
        <v>141</v>
      </c>
      <c r="Z23" s="3">
        <v>0.28599999999999998</v>
      </c>
      <c r="AA23" s="2">
        <v>2.16</v>
      </c>
      <c r="AB23" s="4">
        <v>3301000</v>
      </c>
      <c r="AC23" s="3">
        <v>0.46400000000000002</v>
      </c>
      <c r="AD23" s="3">
        <v>0.20399999999999999</v>
      </c>
      <c r="AE23" s="3">
        <v>0.23699999999999999</v>
      </c>
      <c r="AF23" s="3">
        <v>0.1842</v>
      </c>
      <c r="AG23" s="4">
        <v>1605144</v>
      </c>
      <c r="AH23" s="2">
        <v>43.915886</v>
      </c>
      <c r="AI23" s="2">
        <v>17.679075999999998</v>
      </c>
    </row>
    <row r="24" spans="1:35" x14ac:dyDescent="0.2">
      <c r="A24" s="8" t="s">
        <v>142</v>
      </c>
      <c r="B24" s="2">
        <v>4</v>
      </c>
      <c r="C24" s="2" t="s">
        <v>143</v>
      </c>
      <c r="D24" s="3">
        <v>0.45600000000000002</v>
      </c>
      <c r="E24" s="4">
        <v>581730</v>
      </c>
      <c r="F24" s="4">
        <v>9000</v>
      </c>
      <c r="G24" s="2">
        <v>24.82</v>
      </c>
      <c r="H24" s="2">
        <v>267</v>
      </c>
      <c r="I24" s="2" t="s">
        <v>144</v>
      </c>
      <c r="J24" s="4">
        <v>6340</v>
      </c>
      <c r="K24" s="2">
        <v>149.75</v>
      </c>
      <c r="L24" s="3">
        <v>2.8000000000000001E-2</v>
      </c>
      <c r="M24" s="2" t="s">
        <v>145</v>
      </c>
      <c r="N24" s="2">
        <v>2.87</v>
      </c>
      <c r="O24" s="3">
        <v>0.189</v>
      </c>
      <c r="P24" s="5">
        <v>0.71</v>
      </c>
      <c r="Q24" s="6">
        <v>18340510789</v>
      </c>
      <c r="R24" s="3">
        <v>1.032</v>
      </c>
      <c r="S24" s="3">
        <v>0.249</v>
      </c>
      <c r="T24" s="2">
        <v>30</v>
      </c>
      <c r="U24" s="2" t="s">
        <v>144</v>
      </c>
      <c r="V24" s="2">
        <v>69.3</v>
      </c>
      <c r="W24" s="2">
        <v>144</v>
      </c>
      <c r="X24" s="5">
        <v>0.28999999999999998</v>
      </c>
      <c r="Y24" s="2" t="s">
        <v>64</v>
      </c>
      <c r="Z24" s="3">
        <v>5.2999999999999999E-2</v>
      </c>
      <c r="AA24" s="2">
        <v>0.37</v>
      </c>
      <c r="AB24" s="4">
        <v>2346179</v>
      </c>
      <c r="AC24" s="3">
        <v>0.70799999999999996</v>
      </c>
      <c r="AD24" s="3">
        <v>0.19500000000000001</v>
      </c>
      <c r="AE24" s="3">
        <v>0.251</v>
      </c>
      <c r="AF24" s="3">
        <v>0.18190000000000001</v>
      </c>
      <c r="AG24" s="4">
        <v>1616550</v>
      </c>
      <c r="AH24" s="2">
        <v>-22.328474</v>
      </c>
      <c r="AI24" s="2">
        <v>24.684866</v>
      </c>
    </row>
    <row r="25" spans="1:35" x14ac:dyDescent="0.2">
      <c r="A25" s="8" t="s">
        <v>146</v>
      </c>
      <c r="B25" s="2">
        <v>25</v>
      </c>
      <c r="C25" s="2" t="s">
        <v>147</v>
      </c>
      <c r="D25" s="3">
        <v>0.33900000000000002</v>
      </c>
      <c r="E25" s="4">
        <v>8515770</v>
      </c>
      <c r="F25" s="4">
        <v>730000</v>
      </c>
      <c r="G25" s="2">
        <v>13.92</v>
      </c>
      <c r="H25" s="2">
        <v>55</v>
      </c>
      <c r="I25" s="2" t="s">
        <v>148</v>
      </c>
      <c r="J25" s="4">
        <v>462299</v>
      </c>
      <c r="K25" s="2">
        <v>167.4</v>
      </c>
      <c r="L25" s="3">
        <v>3.6999999999999998E-2</v>
      </c>
      <c r="M25" s="2" t="s">
        <v>149</v>
      </c>
      <c r="N25" s="2">
        <v>1.73</v>
      </c>
      <c r="O25" s="3">
        <v>0.58899999999999997</v>
      </c>
      <c r="P25" s="5">
        <v>1.02</v>
      </c>
      <c r="Q25" s="6">
        <v>1839758040766</v>
      </c>
      <c r="R25" s="3">
        <v>1.1539999999999999</v>
      </c>
      <c r="S25" s="3">
        <v>0.51300000000000001</v>
      </c>
      <c r="T25" s="2">
        <v>12.8</v>
      </c>
      <c r="U25" s="2" t="s">
        <v>150</v>
      </c>
      <c r="V25" s="2">
        <v>75.7</v>
      </c>
      <c r="W25" s="2">
        <v>60</v>
      </c>
      <c r="X25" s="5">
        <v>1.53</v>
      </c>
      <c r="Y25" s="2" t="s">
        <v>59</v>
      </c>
      <c r="Z25" s="3">
        <v>0.28299999999999997</v>
      </c>
      <c r="AA25" s="2">
        <v>2.15</v>
      </c>
      <c r="AB25" s="4">
        <v>212559417</v>
      </c>
      <c r="AC25" s="3">
        <v>0.63900000000000001</v>
      </c>
      <c r="AD25" s="3">
        <v>0.14199999999999999</v>
      </c>
      <c r="AE25" s="3">
        <v>0.65100000000000002</v>
      </c>
      <c r="AF25" s="3">
        <v>0.1208</v>
      </c>
      <c r="AG25" s="4">
        <v>183241641</v>
      </c>
      <c r="AH25" s="2">
        <v>-14.235004</v>
      </c>
      <c r="AI25" s="2">
        <v>-51.925280000000001</v>
      </c>
    </row>
    <row r="26" spans="1:35" x14ac:dyDescent="0.2">
      <c r="A26" s="8" t="s">
        <v>151</v>
      </c>
      <c r="B26" s="2">
        <v>83</v>
      </c>
      <c r="C26" s="2" t="s">
        <v>152</v>
      </c>
      <c r="D26" s="3">
        <v>2.7E-2</v>
      </c>
      <c r="E26" s="4">
        <v>5765</v>
      </c>
      <c r="F26" s="4">
        <v>8000</v>
      </c>
      <c r="G26" s="2">
        <v>14.9</v>
      </c>
      <c r="H26" s="2">
        <v>673</v>
      </c>
      <c r="I26" s="2" t="s">
        <v>153</v>
      </c>
      <c r="J26" s="4">
        <v>7664</v>
      </c>
      <c r="K26" s="2">
        <v>99.03</v>
      </c>
      <c r="L26" s="3">
        <v>-4.0000000000000001E-3</v>
      </c>
      <c r="M26" s="2" t="s">
        <v>154</v>
      </c>
      <c r="N26" s="2">
        <v>1.85</v>
      </c>
      <c r="O26" s="3">
        <v>0.72099999999999997</v>
      </c>
      <c r="P26" s="5">
        <v>0.37</v>
      </c>
      <c r="Q26" s="6">
        <v>13469422941</v>
      </c>
      <c r="R26" s="3">
        <v>1.032</v>
      </c>
      <c r="S26" s="3">
        <v>0.314</v>
      </c>
      <c r="T26" s="2">
        <v>9.8000000000000007</v>
      </c>
      <c r="U26" s="2"/>
      <c r="V26" s="2">
        <v>75.7</v>
      </c>
      <c r="W26" s="2">
        <v>31</v>
      </c>
      <c r="X26" s="2"/>
      <c r="Y26" s="2" t="s">
        <v>155</v>
      </c>
      <c r="Z26" s="3">
        <v>0.06</v>
      </c>
      <c r="AA26" s="2">
        <v>1.61</v>
      </c>
      <c r="AB26" s="4">
        <v>433285</v>
      </c>
      <c r="AC26" s="3">
        <v>0.64700000000000002</v>
      </c>
      <c r="AD26" s="2"/>
      <c r="AE26" s="3">
        <v>0.08</v>
      </c>
      <c r="AF26" s="3">
        <v>9.1200000000000003E-2</v>
      </c>
      <c r="AG26" s="4">
        <v>337711</v>
      </c>
      <c r="AH26" s="2">
        <v>4.5352769999999998</v>
      </c>
      <c r="AI26" s="2">
        <v>114.72766900000001</v>
      </c>
    </row>
    <row r="27" spans="1:35" x14ac:dyDescent="0.2">
      <c r="A27" s="8" t="s">
        <v>156</v>
      </c>
      <c r="B27" s="2">
        <v>64</v>
      </c>
      <c r="C27" s="2" t="s">
        <v>157</v>
      </c>
      <c r="D27" s="3">
        <v>0.46300000000000002</v>
      </c>
      <c r="E27" s="4">
        <v>110879</v>
      </c>
      <c r="F27" s="4">
        <v>31000</v>
      </c>
      <c r="G27" s="2">
        <v>8.9</v>
      </c>
      <c r="H27" s="2">
        <v>359</v>
      </c>
      <c r="I27" s="2" t="s">
        <v>158</v>
      </c>
      <c r="J27" s="4">
        <v>41708</v>
      </c>
      <c r="K27" s="2">
        <v>114.42</v>
      </c>
      <c r="L27" s="3">
        <v>3.1E-2</v>
      </c>
      <c r="M27" s="2" t="s">
        <v>159</v>
      </c>
      <c r="N27" s="2">
        <v>1.56</v>
      </c>
      <c r="O27" s="3">
        <v>0.35399999999999998</v>
      </c>
      <c r="P27" s="5">
        <v>1.1100000000000001</v>
      </c>
      <c r="Q27" s="6">
        <v>86000000000</v>
      </c>
      <c r="R27" s="3">
        <v>0.89300000000000002</v>
      </c>
      <c r="S27" s="3">
        <v>0.71</v>
      </c>
      <c r="T27" s="2">
        <v>5.9</v>
      </c>
      <c r="U27" s="2" t="s">
        <v>158</v>
      </c>
      <c r="V27" s="2">
        <v>74.900000000000006</v>
      </c>
      <c r="W27" s="2">
        <v>10</v>
      </c>
      <c r="X27" s="5">
        <v>1.57</v>
      </c>
      <c r="Y27" s="2" t="s">
        <v>160</v>
      </c>
      <c r="Z27" s="3">
        <v>0.47699999999999998</v>
      </c>
      <c r="AA27" s="2">
        <v>4.03</v>
      </c>
      <c r="AB27" s="4">
        <v>6975761</v>
      </c>
      <c r="AC27" s="3">
        <v>0.55400000000000005</v>
      </c>
      <c r="AD27" s="3">
        <v>0.20200000000000001</v>
      </c>
      <c r="AE27" s="3">
        <v>0.28299999999999997</v>
      </c>
      <c r="AF27" s="3">
        <v>4.3400000000000001E-2</v>
      </c>
      <c r="AG27" s="4">
        <v>5256027</v>
      </c>
      <c r="AH27" s="2">
        <v>42.733882999999999</v>
      </c>
      <c r="AI27" s="2">
        <v>25.48583</v>
      </c>
    </row>
    <row r="28" spans="1:35" x14ac:dyDescent="0.2">
      <c r="A28" s="8" t="s">
        <v>161</v>
      </c>
      <c r="B28" s="2">
        <v>76</v>
      </c>
      <c r="C28" s="2" t="s">
        <v>162</v>
      </c>
      <c r="D28" s="3">
        <v>0.442</v>
      </c>
      <c r="E28" s="4">
        <v>274200</v>
      </c>
      <c r="F28" s="4">
        <v>11000</v>
      </c>
      <c r="G28" s="2">
        <v>37.93</v>
      </c>
      <c r="H28" s="2">
        <v>226</v>
      </c>
      <c r="I28" s="2" t="s">
        <v>163</v>
      </c>
      <c r="J28" s="4">
        <v>3418</v>
      </c>
      <c r="K28" s="2">
        <v>106.58</v>
      </c>
      <c r="L28" s="3">
        <v>-3.2000000000000001E-2</v>
      </c>
      <c r="M28" s="2" t="s">
        <v>125</v>
      </c>
      <c r="N28" s="2">
        <v>5.19</v>
      </c>
      <c r="O28" s="3">
        <v>0.193</v>
      </c>
      <c r="P28" s="5">
        <v>0.98</v>
      </c>
      <c r="Q28" s="6">
        <v>15745810235</v>
      </c>
      <c r="R28" s="3">
        <v>0.96099999999999997</v>
      </c>
      <c r="S28" s="3">
        <v>6.5000000000000002E-2</v>
      </c>
      <c r="T28" s="2">
        <v>49</v>
      </c>
      <c r="U28" s="2" t="s">
        <v>163</v>
      </c>
      <c r="V28" s="2">
        <v>61.2</v>
      </c>
      <c r="W28" s="2">
        <v>320</v>
      </c>
      <c r="X28" s="5">
        <v>0.34</v>
      </c>
      <c r="Y28" s="2" t="s">
        <v>116</v>
      </c>
      <c r="Z28" s="3">
        <v>0.36099999999999999</v>
      </c>
      <c r="AA28" s="2">
        <v>0.08</v>
      </c>
      <c r="AB28" s="4">
        <v>20321378</v>
      </c>
      <c r="AC28" s="3">
        <v>0.66400000000000003</v>
      </c>
      <c r="AD28" s="3">
        <v>0.15</v>
      </c>
      <c r="AE28" s="3">
        <v>0.41299999999999998</v>
      </c>
      <c r="AF28" s="3">
        <v>6.2600000000000003E-2</v>
      </c>
      <c r="AG28" s="4">
        <v>6092349</v>
      </c>
      <c r="AH28" s="2">
        <v>12.238333000000001</v>
      </c>
      <c r="AI28" s="2">
        <v>-1.561593</v>
      </c>
    </row>
    <row r="29" spans="1:35" x14ac:dyDescent="0.2">
      <c r="A29" s="8" t="s">
        <v>164</v>
      </c>
      <c r="B29" s="2">
        <v>463</v>
      </c>
      <c r="C29" s="2" t="s">
        <v>165</v>
      </c>
      <c r="D29" s="3">
        <v>0.79200000000000004</v>
      </c>
      <c r="E29" s="4">
        <v>27830</v>
      </c>
      <c r="F29" s="4">
        <v>31000</v>
      </c>
      <c r="G29" s="2">
        <v>39.01</v>
      </c>
      <c r="H29" s="2">
        <v>257</v>
      </c>
      <c r="I29" s="2" t="s">
        <v>166</v>
      </c>
      <c r="J29" s="2">
        <v>495</v>
      </c>
      <c r="K29" s="2">
        <v>182.11</v>
      </c>
      <c r="L29" s="3">
        <v>-7.0000000000000001E-3</v>
      </c>
      <c r="M29" s="2" t="s">
        <v>167</v>
      </c>
      <c r="N29" s="2">
        <v>5.41</v>
      </c>
      <c r="O29" s="3">
        <v>0.109</v>
      </c>
      <c r="P29" s="5">
        <v>1.21</v>
      </c>
      <c r="Q29" s="6">
        <v>3012334882</v>
      </c>
      <c r="R29" s="3">
        <v>1.214</v>
      </c>
      <c r="S29" s="3">
        <v>6.0999999999999999E-2</v>
      </c>
      <c r="T29" s="2">
        <v>41</v>
      </c>
      <c r="U29" s="2" t="s">
        <v>166</v>
      </c>
      <c r="V29" s="2">
        <v>61.2</v>
      </c>
      <c r="W29" s="2">
        <v>548</v>
      </c>
      <c r="X29" s="2"/>
      <c r="Y29" s="2" t="s">
        <v>168</v>
      </c>
      <c r="Z29" s="3">
        <v>0.191</v>
      </c>
      <c r="AA29" s="2">
        <v>0.1</v>
      </c>
      <c r="AB29" s="4">
        <v>11530580</v>
      </c>
      <c r="AC29" s="3">
        <v>0.79200000000000004</v>
      </c>
      <c r="AD29" s="3">
        <v>0.13600000000000001</v>
      </c>
      <c r="AE29" s="3">
        <v>0.41199999999999998</v>
      </c>
      <c r="AF29" s="3">
        <v>1.43E-2</v>
      </c>
      <c r="AG29" s="4">
        <v>1541177</v>
      </c>
      <c r="AH29" s="2">
        <v>-3.3730560000000001</v>
      </c>
      <c r="AI29" s="2">
        <v>29.918886000000001</v>
      </c>
    </row>
    <row r="30" spans="1:35" x14ac:dyDescent="0.2">
      <c r="A30" s="8" t="s">
        <v>169</v>
      </c>
      <c r="B30" s="2">
        <v>83</v>
      </c>
      <c r="C30" s="2" t="s">
        <v>170</v>
      </c>
      <c r="D30" s="3">
        <v>0.64800000000000002</v>
      </c>
      <c r="E30" s="4">
        <v>322463</v>
      </c>
      <c r="F30" s="4">
        <v>27000</v>
      </c>
      <c r="G30" s="2">
        <v>35.74</v>
      </c>
      <c r="H30" s="2">
        <v>225</v>
      </c>
      <c r="I30" s="2" t="s">
        <v>171</v>
      </c>
      <c r="J30" s="4">
        <v>9674</v>
      </c>
      <c r="K30" s="2">
        <v>111.61</v>
      </c>
      <c r="L30" s="3">
        <v>-8.9999999999999993E-3</v>
      </c>
      <c r="M30" s="2" t="s">
        <v>125</v>
      </c>
      <c r="N30" s="2">
        <v>4.6500000000000004</v>
      </c>
      <c r="O30" s="3">
        <v>0.32700000000000001</v>
      </c>
      <c r="P30" s="5">
        <v>0.93</v>
      </c>
      <c r="Q30" s="6">
        <v>58792205642</v>
      </c>
      <c r="R30" s="3">
        <v>0.998</v>
      </c>
      <c r="S30" s="3">
        <v>9.2999999999999999E-2</v>
      </c>
      <c r="T30" s="2">
        <v>59.4</v>
      </c>
      <c r="U30" s="2" t="s">
        <v>172</v>
      </c>
      <c r="V30" s="2">
        <v>57.4</v>
      </c>
      <c r="W30" s="2">
        <v>617</v>
      </c>
      <c r="X30" s="5">
        <v>0.36</v>
      </c>
      <c r="Y30" s="2" t="s">
        <v>116</v>
      </c>
      <c r="Z30" s="3">
        <v>0.36</v>
      </c>
      <c r="AA30" s="2">
        <v>0.23</v>
      </c>
      <c r="AB30" s="4">
        <v>25716544</v>
      </c>
      <c r="AC30" s="3">
        <v>0.56999999999999995</v>
      </c>
      <c r="AD30" s="3">
        <v>0.11799999999999999</v>
      </c>
      <c r="AE30" s="3">
        <v>0.501</v>
      </c>
      <c r="AF30" s="3">
        <v>3.32E-2</v>
      </c>
      <c r="AG30" s="4">
        <v>13176900</v>
      </c>
      <c r="AH30" s="2">
        <v>7.5399890000000003</v>
      </c>
      <c r="AI30" s="2">
        <v>-5.5470800000000002</v>
      </c>
    </row>
    <row r="31" spans="1:35" x14ac:dyDescent="0.2">
      <c r="A31" s="8" t="s">
        <v>173</v>
      </c>
      <c r="B31" s="2">
        <v>138</v>
      </c>
      <c r="C31" s="2" t="s">
        <v>174</v>
      </c>
      <c r="D31" s="3">
        <v>0.19600000000000001</v>
      </c>
      <c r="E31" s="4">
        <v>4033</v>
      </c>
      <c r="F31" s="4">
        <v>1000</v>
      </c>
      <c r="G31" s="2">
        <v>19.489999999999998</v>
      </c>
      <c r="H31" s="2">
        <v>238</v>
      </c>
      <c r="I31" s="2" t="s">
        <v>175</v>
      </c>
      <c r="J31" s="2">
        <v>543</v>
      </c>
      <c r="K31" s="2">
        <v>110.5</v>
      </c>
      <c r="L31" s="3">
        <v>1.0999999999999999E-2</v>
      </c>
      <c r="M31" s="2" t="s">
        <v>176</v>
      </c>
      <c r="N31" s="2">
        <v>2.27</v>
      </c>
      <c r="O31" s="3">
        <v>0.22500000000000001</v>
      </c>
      <c r="P31" s="5">
        <v>1.02</v>
      </c>
      <c r="Q31" s="6">
        <v>1981845741</v>
      </c>
      <c r="R31" s="3">
        <v>1.04</v>
      </c>
      <c r="S31" s="3">
        <v>0.23599999999999999</v>
      </c>
      <c r="T31" s="2">
        <v>16.7</v>
      </c>
      <c r="U31" s="2" t="s">
        <v>175</v>
      </c>
      <c r="V31" s="2">
        <v>72.8</v>
      </c>
      <c r="W31" s="2">
        <v>58</v>
      </c>
      <c r="X31" s="5">
        <v>0.68</v>
      </c>
      <c r="Y31" s="2" t="s">
        <v>59</v>
      </c>
      <c r="Z31" s="3">
        <v>0.23200000000000001</v>
      </c>
      <c r="AA31" s="2">
        <v>0.77</v>
      </c>
      <c r="AB31" s="4">
        <v>483628</v>
      </c>
      <c r="AC31" s="3">
        <v>0.60499999999999998</v>
      </c>
      <c r="AD31" s="3">
        <v>0.20100000000000001</v>
      </c>
      <c r="AE31" s="3">
        <v>0.375</v>
      </c>
      <c r="AF31" s="3">
        <v>0.1225</v>
      </c>
      <c r="AG31" s="4">
        <v>364029</v>
      </c>
      <c r="AH31" s="2">
        <v>16.538799999999998</v>
      </c>
      <c r="AI31" s="2">
        <v>-23.041799999999999</v>
      </c>
    </row>
    <row r="32" spans="1:35" x14ac:dyDescent="0.2">
      <c r="A32" s="8" t="s">
        <v>177</v>
      </c>
      <c r="B32" s="2">
        <v>95</v>
      </c>
      <c r="C32" s="2" t="s">
        <v>178</v>
      </c>
      <c r="D32" s="3">
        <v>0.309</v>
      </c>
      <c r="E32" s="4">
        <v>181035</v>
      </c>
      <c r="F32" s="4">
        <v>191000</v>
      </c>
      <c r="G32" s="2">
        <v>22.46</v>
      </c>
      <c r="H32" s="2">
        <v>855</v>
      </c>
      <c r="I32" s="2" t="s">
        <v>179</v>
      </c>
      <c r="J32" s="4">
        <v>9919</v>
      </c>
      <c r="K32" s="2">
        <v>127.63</v>
      </c>
      <c r="L32" s="3">
        <v>2.5000000000000001E-2</v>
      </c>
      <c r="M32" s="2"/>
      <c r="N32" s="2">
        <v>2.5</v>
      </c>
      <c r="O32" s="3">
        <v>0.52900000000000003</v>
      </c>
      <c r="P32" s="5">
        <v>0.9</v>
      </c>
      <c r="Q32" s="6">
        <v>27089389787</v>
      </c>
      <c r="R32" s="3">
        <v>1.0740000000000001</v>
      </c>
      <c r="S32" s="3">
        <v>0.13700000000000001</v>
      </c>
      <c r="T32" s="2">
        <v>24</v>
      </c>
      <c r="U32" s="2" t="s">
        <v>179</v>
      </c>
      <c r="V32" s="2">
        <v>69.599999999999994</v>
      </c>
      <c r="W32" s="2">
        <v>160</v>
      </c>
      <c r="X32" s="2"/>
      <c r="Y32" s="2" t="s">
        <v>180</v>
      </c>
      <c r="Z32" s="3">
        <v>0.59399999999999997</v>
      </c>
      <c r="AA32" s="2">
        <v>0.17</v>
      </c>
      <c r="AB32" s="4">
        <v>16486542</v>
      </c>
      <c r="AC32" s="3">
        <v>0.82299999999999995</v>
      </c>
      <c r="AD32" s="3">
        <v>0.17100000000000001</v>
      </c>
      <c r="AE32" s="3">
        <v>0.23100000000000001</v>
      </c>
      <c r="AF32" s="3">
        <v>6.7999999999999996E-3</v>
      </c>
      <c r="AG32" s="4">
        <v>3924621</v>
      </c>
      <c r="AH32" s="2">
        <v>12.565678999999999</v>
      </c>
      <c r="AI32" s="2">
        <v>104.99096299999999</v>
      </c>
    </row>
    <row r="33" spans="1:35" x14ac:dyDescent="0.2">
      <c r="A33" s="8" t="s">
        <v>181</v>
      </c>
      <c r="B33" s="2">
        <v>56</v>
      </c>
      <c r="C33" s="2" t="s">
        <v>182</v>
      </c>
      <c r="D33" s="3">
        <v>0.20599999999999999</v>
      </c>
      <c r="E33" s="4">
        <v>475440</v>
      </c>
      <c r="F33" s="4">
        <v>24000</v>
      </c>
      <c r="G33" s="2">
        <v>35.39</v>
      </c>
      <c r="H33" s="2">
        <v>237</v>
      </c>
      <c r="I33" s="2" t="s">
        <v>183</v>
      </c>
      <c r="J33" s="4">
        <v>8291</v>
      </c>
      <c r="K33" s="2">
        <v>118.65</v>
      </c>
      <c r="L33" s="3">
        <v>2.5000000000000001E-2</v>
      </c>
      <c r="M33" s="2" t="s">
        <v>184</v>
      </c>
      <c r="N33" s="2">
        <v>4.57</v>
      </c>
      <c r="O33" s="3">
        <v>0.39300000000000002</v>
      </c>
      <c r="P33" s="5">
        <v>1.03</v>
      </c>
      <c r="Q33" s="6">
        <v>38760467033</v>
      </c>
      <c r="R33" s="3">
        <v>1.034</v>
      </c>
      <c r="S33" s="3">
        <v>0.128</v>
      </c>
      <c r="T33" s="2">
        <v>50.6</v>
      </c>
      <c r="U33" s="2" t="s">
        <v>185</v>
      </c>
      <c r="V33" s="2">
        <v>58.9</v>
      </c>
      <c r="W33" s="2">
        <v>529</v>
      </c>
      <c r="X33" s="5">
        <v>0.35</v>
      </c>
      <c r="Y33" s="2" t="s">
        <v>116</v>
      </c>
      <c r="Z33" s="3">
        <v>0.69699999999999995</v>
      </c>
      <c r="AA33" s="2">
        <v>0.09</v>
      </c>
      <c r="AB33" s="4">
        <v>25876380</v>
      </c>
      <c r="AC33" s="3">
        <v>0.76100000000000001</v>
      </c>
      <c r="AD33" s="3">
        <v>0.128</v>
      </c>
      <c r="AE33" s="3">
        <v>0.57699999999999996</v>
      </c>
      <c r="AF33" s="3">
        <v>3.3799999999999997E-2</v>
      </c>
      <c r="AG33" s="4">
        <v>14741256</v>
      </c>
      <c r="AH33" s="2">
        <v>7.3697220000000003</v>
      </c>
      <c r="AI33" s="2">
        <v>12.354722000000001</v>
      </c>
    </row>
    <row r="34" spans="1:35" x14ac:dyDescent="0.2">
      <c r="A34" s="8" t="s">
        <v>186</v>
      </c>
      <c r="B34" s="2">
        <v>4</v>
      </c>
      <c r="C34" s="2" t="s">
        <v>187</v>
      </c>
      <c r="D34" s="3">
        <v>6.9000000000000006E-2</v>
      </c>
      <c r="E34" s="4">
        <v>9984670</v>
      </c>
      <c r="F34" s="4">
        <v>72000</v>
      </c>
      <c r="G34" s="2">
        <v>10.1</v>
      </c>
      <c r="H34" s="2">
        <v>1</v>
      </c>
      <c r="I34" s="2" t="s">
        <v>188</v>
      </c>
      <c r="J34" s="4">
        <v>544894</v>
      </c>
      <c r="K34" s="2">
        <v>116.76</v>
      </c>
      <c r="L34" s="3">
        <v>1.9E-2</v>
      </c>
      <c r="M34" s="2" t="s">
        <v>189</v>
      </c>
      <c r="N34" s="2">
        <v>1.5</v>
      </c>
      <c r="O34" s="3">
        <v>0.38200000000000001</v>
      </c>
      <c r="P34" s="5">
        <v>0.81</v>
      </c>
      <c r="Q34" s="6">
        <v>1736425629520</v>
      </c>
      <c r="R34" s="3">
        <v>1.0089999999999999</v>
      </c>
      <c r="S34" s="3">
        <v>0.68899999999999995</v>
      </c>
      <c r="T34" s="2">
        <v>4.3</v>
      </c>
      <c r="U34" s="2" t="s">
        <v>190</v>
      </c>
      <c r="V34" s="2">
        <v>81.900000000000006</v>
      </c>
      <c r="W34" s="2">
        <v>10</v>
      </c>
      <c r="X34" s="5">
        <v>9.51</v>
      </c>
      <c r="Y34" s="2" t="s">
        <v>116</v>
      </c>
      <c r="Z34" s="3">
        <v>0.14599999999999999</v>
      </c>
      <c r="AA34" s="2">
        <v>2.61</v>
      </c>
      <c r="AB34" s="4">
        <v>36991981</v>
      </c>
      <c r="AC34" s="3">
        <v>0.65100000000000002</v>
      </c>
      <c r="AD34" s="3">
        <v>0.128</v>
      </c>
      <c r="AE34" s="3">
        <v>0.245</v>
      </c>
      <c r="AF34" s="3">
        <v>5.5599999999999997E-2</v>
      </c>
      <c r="AG34" s="4">
        <v>30628482</v>
      </c>
      <c r="AH34" s="2">
        <v>56.130366000000002</v>
      </c>
      <c r="AI34" s="2">
        <v>-106.34677000000001</v>
      </c>
    </row>
    <row r="35" spans="1:35" x14ac:dyDescent="0.2">
      <c r="A35" s="8" t="s">
        <v>191</v>
      </c>
      <c r="B35" s="2">
        <v>8</v>
      </c>
      <c r="C35" s="2" t="s">
        <v>192</v>
      </c>
      <c r="D35" s="3">
        <v>8.2000000000000003E-2</v>
      </c>
      <c r="E35" s="4">
        <v>622984</v>
      </c>
      <c r="F35" s="4">
        <v>8000</v>
      </c>
      <c r="G35" s="2">
        <v>35.35</v>
      </c>
      <c r="H35" s="2">
        <v>236</v>
      </c>
      <c r="I35" s="2" t="s">
        <v>193</v>
      </c>
      <c r="J35" s="2">
        <v>297</v>
      </c>
      <c r="K35" s="2">
        <v>186.86</v>
      </c>
      <c r="L35" s="3">
        <v>0.371</v>
      </c>
      <c r="M35" s="2"/>
      <c r="N35" s="2">
        <v>4.72</v>
      </c>
      <c r="O35" s="3">
        <v>0.35599999999999998</v>
      </c>
      <c r="P35" s="5">
        <v>1.41</v>
      </c>
      <c r="Q35" s="6">
        <v>2220307369</v>
      </c>
      <c r="R35" s="3">
        <v>1.02</v>
      </c>
      <c r="S35" s="3">
        <v>0.03</v>
      </c>
      <c r="T35" s="2">
        <v>84.5</v>
      </c>
      <c r="U35" s="2" t="s">
        <v>193</v>
      </c>
      <c r="V35" s="2">
        <v>52.8</v>
      </c>
      <c r="W35" s="2">
        <v>829</v>
      </c>
      <c r="X35" s="5">
        <v>0.37</v>
      </c>
      <c r="Y35" s="2" t="s">
        <v>116</v>
      </c>
      <c r="Z35" s="3">
        <v>0.39600000000000002</v>
      </c>
      <c r="AA35" s="2">
        <v>0.06</v>
      </c>
      <c r="AB35" s="4">
        <v>4745185</v>
      </c>
      <c r="AC35" s="3">
        <v>0.72</v>
      </c>
      <c r="AD35" s="3">
        <v>8.5999999999999993E-2</v>
      </c>
      <c r="AE35" s="3">
        <v>0.73299999999999998</v>
      </c>
      <c r="AF35" s="3">
        <v>3.6799999999999999E-2</v>
      </c>
      <c r="AG35" s="4">
        <v>1982064</v>
      </c>
      <c r="AH35" s="2">
        <v>6.6111110000000002</v>
      </c>
      <c r="AI35" s="2">
        <v>20.939444000000002</v>
      </c>
    </row>
    <row r="36" spans="1:35" x14ac:dyDescent="0.2">
      <c r="A36" s="8" t="s">
        <v>194</v>
      </c>
      <c r="B36" s="2">
        <v>13</v>
      </c>
      <c r="C36" s="2" t="s">
        <v>195</v>
      </c>
      <c r="D36" s="3">
        <v>0.39700000000000002</v>
      </c>
      <c r="E36" s="4">
        <v>1284000</v>
      </c>
      <c r="F36" s="4">
        <v>35000</v>
      </c>
      <c r="G36" s="2">
        <v>42.17</v>
      </c>
      <c r="H36" s="2">
        <v>235</v>
      </c>
      <c r="I36" s="2" t="s">
        <v>196</v>
      </c>
      <c r="J36" s="4">
        <v>1016</v>
      </c>
      <c r="K36" s="2">
        <v>117.7</v>
      </c>
      <c r="L36" s="3">
        <v>-0.01</v>
      </c>
      <c r="M36" s="2" t="s">
        <v>184</v>
      </c>
      <c r="N36" s="2">
        <v>5.75</v>
      </c>
      <c r="O36" s="3">
        <v>3.7999999999999999E-2</v>
      </c>
      <c r="P36" s="5">
        <v>0.78</v>
      </c>
      <c r="Q36" s="6">
        <v>11314951343</v>
      </c>
      <c r="R36" s="3">
        <v>0.86799999999999999</v>
      </c>
      <c r="S36" s="3">
        <v>3.3000000000000002E-2</v>
      </c>
      <c r="T36" s="2">
        <v>71.400000000000006</v>
      </c>
      <c r="U36" s="2" t="s">
        <v>196</v>
      </c>
      <c r="V36" s="2">
        <v>54</v>
      </c>
      <c r="W36" s="2">
        <v>1140</v>
      </c>
      <c r="X36" s="5">
        <v>0.6</v>
      </c>
      <c r="Y36" s="2" t="s">
        <v>116</v>
      </c>
      <c r="Z36" s="3">
        <v>0.56399999999999995</v>
      </c>
      <c r="AA36" s="2">
        <v>0.04</v>
      </c>
      <c r="AB36" s="4">
        <v>15946876</v>
      </c>
      <c r="AC36" s="3">
        <v>0.70699999999999996</v>
      </c>
      <c r="AD36" s="2"/>
      <c r="AE36" s="3">
        <v>0.63500000000000001</v>
      </c>
      <c r="AF36" s="3">
        <v>1.89E-2</v>
      </c>
      <c r="AG36" s="4">
        <v>3712273</v>
      </c>
      <c r="AH36" s="2">
        <v>15.454166000000001</v>
      </c>
      <c r="AI36" s="2">
        <v>18.732206999999999</v>
      </c>
    </row>
    <row r="37" spans="1:35" x14ac:dyDescent="0.2">
      <c r="A37" s="8" t="s">
        <v>197</v>
      </c>
      <c r="B37" s="2">
        <v>26</v>
      </c>
      <c r="C37" s="2" t="s">
        <v>198</v>
      </c>
      <c r="D37" s="3">
        <v>0.21199999999999999</v>
      </c>
      <c r="E37" s="4">
        <v>756096</v>
      </c>
      <c r="F37" s="4">
        <v>122000</v>
      </c>
      <c r="G37" s="2">
        <v>12.43</v>
      </c>
      <c r="H37" s="2">
        <v>56</v>
      </c>
      <c r="I37" s="2" t="s">
        <v>199</v>
      </c>
      <c r="J37" s="4">
        <v>85822</v>
      </c>
      <c r="K37" s="2">
        <v>131.91</v>
      </c>
      <c r="L37" s="3">
        <v>2.5999999999999999E-2</v>
      </c>
      <c r="M37" s="2" t="s">
        <v>200</v>
      </c>
      <c r="N37" s="2">
        <v>1.65</v>
      </c>
      <c r="O37" s="3">
        <v>0.24299999999999999</v>
      </c>
      <c r="P37" s="5">
        <v>1.03</v>
      </c>
      <c r="Q37" s="6">
        <v>282318159745</v>
      </c>
      <c r="R37" s="3">
        <v>1.014</v>
      </c>
      <c r="S37" s="3">
        <v>0.88500000000000001</v>
      </c>
      <c r="T37" s="2">
        <v>6.2</v>
      </c>
      <c r="U37" s="2" t="s">
        <v>199</v>
      </c>
      <c r="V37" s="2">
        <v>80</v>
      </c>
      <c r="W37" s="2">
        <v>13</v>
      </c>
      <c r="X37" s="5">
        <v>2</v>
      </c>
      <c r="Y37" s="2" t="s">
        <v>69</v>
      </c>
      <c r="Z37" s="3">
        <v>0.32200000000000001</v>
      </c>
      <c r="AA37" s="2">
        <v>2.59</v>
      </c>
      <c r="AB37" s="4">
        <v>18952038</v>
      </c>
      <c r="AC37" s="3">
        <v>0.626</v>
      </c>
      <c r="AD37" s="3">
        <v>0.182</v>
      </c>
      <c r="AE37" s="3">
        <v>0.34</v>
      </c>
      <c r="AF37" s="3">
        <v>7.0900000000000005E-2</v>
      </c>
      <c r="AG37" s="4">
        <v>16610135</v>
      </c>
      <c r="AH37" s="2">
        <v>-35.675147000000003</v>
      </c>
      <c r="AI37" s="2">
        <v>-71.542968999999999</v>
      </c>
    </row>
    <row r="38" spans="1:35" x14ac:dyDescent="0.2">
      <c r="A38" s="8" t="s">
        <v>201</v>
      </c>
      <c r="B38" s="2">
        <v>153</v>
      </c>
      <c r="C38" s="2" t="s">
        <v>202</v>
      </c>
      <c r="D38" s="3">
        <v>0.56200000000000006</v>
      </c>
      <c r="E38" s="4">
        <v>9596960</v>
      </c>
      <c r="F38" s="4">
        <v>2695000</v>
      </c>
      <c r="G38" s="2">
        <v>10.9</v>
      </c>
      <c r="H38" s="2">
        <v>86</v>
      </c>
      <c r="I38" s="2" t="s">
        <v>203</v>
      </c>
      <c r="J38" s="4">
        <v>9893038</v>
      </c>
      <c r="K38" s="2">
        <v>125.08</v>
      </c>
      <c r="L38" s="3">
        <v>2.9000000000000001E-2</v>
      </c>
      <c r="M38" s="2" t="s">
        <v>204</v>
      </c>
      <c r="N38" s="2">
        <v>1.69</v>
      </c>
      <c r="O38" s="3">
        <v>0.224</v>
      </c>
      <c r="P38" s="5">
        <v>0.96</v>
      </c>
      <c r="Q38" s="6">
        <v>19910000000000</v>
      </c>
      <c r="R38" s="3">
        <v>1.002</v>
      </c>
      <c r="S38" s="3">
        <v>0.50600000000000001</v>
      </c>
      <c r="T38" s="2">
        <v>7.4</v>
      </c>
      <c r="U38" s="2" t="s">
        <v>205</v>
      </c>
      <c r="V38" s="2">
        <v>77</v>
      </c>
      <c r="W38" s="2">
        <v>29</v>
      </c>
      <c r="X38" s="5">
        <v>0.87</v>
      </c>
      <c r="Y38" s="2" t="s">
        <v>206</v>
      </c>
      <c r="Z38" s="3">
        <v>0.32400000000000001</v>
      </c>
      <c r="AA38" s="2">
        <v>1.98</v>
      </c>
      <c r="AB38" s="4" t="s">
        <v>207</v>
      </c>
      <c r="AC38" s="3">
        <v>0.68</v>
      </c>
      <c r="AD38" s="3">
        <v>9.4E-2</v>
      </c>
      <c r="AE38" s="3">
        <v>0.59199999999999997</v>
      </c>
      <c r="AF38" s="3">
        <v>4.3200000000000002E-2</v>
      </c>
      <c r="AG38" s="4">
        <v>842933962</v>
      </c>
      <c r="AH38" s="2">
        <v>35.861660000000001</v>
      </c>
      <c r="AI38" s="2">
        <v>104.195397</v>
      </c>
    </row>
    <row r="39" spans="1:35" x14ac:dyDescent="0.2">
      <c r="A39" s="8" t="s">
        <v>208</v>
      </c>
      <c r="B39" s="2">
        <v>46</v>
      </c>
      <c r="C39" s="2" t="s">
        <v>209</v>
      </c>
      <c r="D39" s="3">
        <v>0.40300000000000002</v>
      </c>
      <c r="E39" s="4">
        <v>1138910</v>
      </c>
      <c r="F39" s="4">
        <v>481000</v>
      </c>
      <c r="G39" s="2">
        <v>14.88</v>
      </c>
      <c r="H39" s="2">
        <v>57</v>
      </c>
      <c r="I39" s="2" t="s">
        <v>210</v>
      </c>
      <c r="J39" s="4">
        <v>97814</v>
      </c>
      <c r="K39" s="2">
        <v>140.94999999999999</v>
      </c>
      <c r="L39" s="3">
        <v>3.5000000000000003E-2</v>
      </c>
      <c r="M39" s="2" t="s">
        <v>211</v>
      </c>
      <c r="N39" s="2">
        <v>1.81</v>
      </c>
      <c r="O39" s="3">
        <v>0.52700000000000002</v>
      </c>
      <c r="P39" s="5">
        <v>0.68</v>
      </c>
      <c r="Q39" s="6">
        <v>323802808108</v>
      </c>
      <c r="R39" s="3">
        <v>1.145</v>
      </c>
      <c r="S39" s="3">
        <v>0.55300000000000005</v>
      </c>
      <c r="T39" s="2">
        <v>12.2</v>
      </c>
      <c r="U39" s="2" t="s">
        <v>210</v>
      </c>
      <c r="V39" s="2">
        <v>77.099999999999994</v>
      </c>
      <c r="W39" s="2">
        <v>83</v>
      </c>
      <c r="X39" s="5">
        <v>1.23</v>
      </c>
      <c r="Y39" s="2" t="s">
        <v>69</v>
      </c>
      <c r="Z39" s="3">
        <v>0.183</v>
      </c>
      <c r="AA39" s="2">
        <v>2.1800000000000002</v>
      </c>
      <c r="AB39" s="4">
        <v>50339443</v>
      </c>
      <c r="AC39" s="3">
        <v>0.68799999999999994</v>
      </c>
      <c r="AD39" s="3">
        <v>0.14399999999999999</v>
      </c>
      <c r="AE39" s="3">
        <v>0.71199999999999997</v>
      </c>
      <c r="AF39" s="3">
        <v>9.7100000000000006E-2</v>
      </c>
      <c r="AG39" s="4">
        <v>40827302</v>
      </c>
      <c r="AH39" s="2">
        <v>4.5708679999999999</v>
      </c>
      <c r="AI39" s="2">
        <v>-74.297332999999995</v>
      </c>
    </row>
    <row r="40" spans="1:35" x14ac:dyDescent="0.2">
      <c r="A40" s="8" t="s">
        <v>212</v>
      </c>
      <c r="B40" s="2">
        <v>467</v>
      </c>
      <c r="C40" s="2" t="s">
        <v>213</v>
      </c>
      <c r="D40" s="3">
        <v>0.71499999999999997</v>
      </c>
      <c r="E40" s="4">
        <v>2235</v>
      </c>
      <c r="F40" s="2"/>
      <c r="G40" s="2">
        <v>31.88</v>
      </c>
      <c r="H40" s="2">
        <v>269</v>
      </c>
      <c r="I40" s="2" t="s">
        <v>214</v>
      </c>
      <c r="J40" s="2">
        <v>202</v>
      </c>
      <c r="K40" s="2">
        <v>103.62</v>
      </c>
      <c r="L40" s="3">
        <v>-4.2999999999999997E-2</v>
      </c>
      <c r="M40" s="2" t="s">
        <v>215</v>
      </c>
      <c r="N40" s="2">
        <v>4.21</v>
      </c>
      <c r="O40" s="3">
        <v>0.19700000000000001</v>
      </c>
      <c r="P40" s="2"/>
      <c r="Q40" s="6">
        <v>1185728677</v>
      </c>
      <c r="R40" s="3">
        <v>0.995</v>
      </c>
      <c r="S40" s="3">
        <v>0.09</v>
      </c>
      <c r="T40" s="2">
        <v>51.3</v>
      </c>
      <c r="U40" s="2" t="s">
        <v>214</v>
      </c>
      <c r="V40" s="2">
        <v>64.099999999999994</v>
      </c>
      <c r="W40" s="2">
        <v>273</v>
      </c>
      <c r="X40" s="5">
        <v>0.71</v>
      </c>
      <c r="Y40" s="2" t="s">
        <v>116</v>
      </c>
      <c r="Z40" s="3">
        <v>0.748</v>
      </c>
      <c r="AA40" s="2">
        <v>0.27</v>
      </c>
      <c r="AB40" s="4">
        <v>850886</v>
      </c>
      <c r="AC40" s="3">
        <v>0.433</v>
      </c>
      <c r="AD40" s="2"/>
      <c r="AE40" s="3">
        <v>2.1960000000000002</v>
      </c>
      <c r="AF40" s="3">
        <v>4.3400000000000001E-2</v>
      </c>
      <c r="AG40" s="4">
        <v>248152</v>
      </c>
      <c r="AH40" s="2">
        <v>-11.6455</v>
      </c>
      <c r="AI40" s="2">
        <v>43.333300000000001</v>
      </c>
    </row>
    <row r="41" spans="1:35" x14ac:dyDescent="0.2">
      <c r="A41" s="8" t="s">
        <v>216</v>
      </c>
      <c r="B41" s="2">
        <v>16</v>
      </c>
      <c r="C41" s="2"/>
      <c r="D41" s="3">
        <v>0.311</v>
      </c>
      <c r="E41" s="4">
        <v>342000</v>
      </c>
      <c r="F41" s="4">
        <v>12000</v>
      </c>
      <c r="G41" s="2">
        <v>32.86</v>
      </c>
      <c r="H41" s="2">
        <v>242</v>
      </c>
      <c r="I41" s="2" t="s">
        <v>217</v>
      </c>
      <c r="J41" s="4">
        <v>3282</v>
      </c>
      <c r="K41" s="2">
        <v>124.74</v>
      </c>
      <c r="L41" s="3">
        <v>2.1999999999999999E-2</v>
      </c>
      <c r="M41" s="2" t="s">
        <v>184</v>
      </c>
      <c r="N41" s="2">
        <v>4.43</v>
      </c>
      <c r="O41" s="3">
        <v>0.65400000000000003</v>
      </c>
      <c r="P41" s="5">
        <v>0.97</v>
      </c>
      <c r="Q41" s="6">
        <v>10820591131</v>
      </c>
      <c r="R41" s="3">
        <v>1.0660000000000001</v>
      </c>
      <c r="S41" s="3">
        <v>0.127</v>
      </c>
      <c r="T41" s="2">
        <v>36.200000000000003</v>
      </c>
      <c r="U41" s="2" t="s">
        <v>217</v>
      </c>
      <c r="V41" s="2">
        <v>64.3</v>
      </c>
      <c r="W41" s="2">
        <v>378</v>
      </c>
      <c r="X41" s="5">
        <v>0.88</v>
      </c>
      <c r="Y41" s="2" t="s">
        <v>116</v>
      </c>
      <c r="Z41" s="3">
        <v>0.438</v>
      </c>
      <c r="AA41" s="2">
        <v>0.12</v>
      </c>
      <c r="AB41" s="4">
        <v>5380508</v>
      </c>
      <c r="AC41" s="3">
        <v>0.69399999999999995</v>
      </c>
      <c r="AD41" s="3">
        <v>0.09</v>
      </c>
      <c r="AE41" s="3">
        <v>0.54300000000000004</v>
      </c>
      <c r="AF41" s="3">
        <v>9.4700000000000006E-2</v>
      </c>
      <c r="AG41" s="4">
        <v>3625010</v>
      </c>
      <c r="AH41" s="2">
        <v>-0.228021</v>
      </c>
      <c r="AI41" s="2">
        <v>15.827659000000001</v>
      </c>
    </row>
    <row r="42" spans="1:35" x14ac:dyDescent="0.2">
      <c r="A42" s="8" t="s">
        <v>218</v>
      </c>
      <c r="B42" s="2">
        <v>100</v>
      </c>
      <c r="C42" s="2" t="s">
        <v>219</v>
      </c>
      <c r="D42" s="3">
        <v>0.34499999999999997</v>
      </c>
      <c r="E42" s="4">
        <v>51100</v>
      </c>
      <c r="F42" s="4">
        <v>10000</v>
      </c>
      <c r="G42" s="2">
        <v>13.97</v>
      </c>
      <c r="H42" s="2">
        <v>506</v>
      </c>
      <c r="I42" s="2" t="s">
        <v>220</v>
      </c>
      <c r="J42" s="4">
        <v>8023</v>
      </c>
      <c r="K42" s="2">
        <v>128.85</v>
      </c>
      <c r="L42" s="3">
        <v>2.1000000000000001E-2</v>
      </c>
      <c r="M42" s="2" t="s">
        <v>221</v>
      </c>
      <c r="N42" s="2">
        <v>1.75</v>
      </c>
      <c r="O42" s="3">
        <v>0.54600000000000004</v>
      </c>
      <c r="P42" s="5">
        <v>0.98</v>
      </c>
      <c r="Q42" s="6">
        <v>61773944174</v>
      </c>
      <c r="R42" s="3">
        <v>1.133</v>
      </c>
      <c r="S42" s="3">
        <v>0.55200000000000005</v>
      </c>
      <c r="T42" s="2">
        <v>7.6</v>
      </c>
      <c r="U42" s="2" t="s">
        <v>220</v>
      </c>
      <c r="V42" s="2">
        <v>80.099999999999994</v>
      </c>
      <c r="W42" s="2">
        <v>27</v>
      </c>
      <c r="X42" s="5">
        <v>1.84</v>
      </c>
      <c r="Y42" s="2" t="s">
        <v>69</v>
      </c>
      <c r="Z42" s="3">
        <v>0.215</v>
      </c>
      <c r="AA42" s="2">
        <v>2.89</v>
      </c>
      <c r="AB42" s="4">
        <v>5047561</v>
      </c>
      <c r="AC42" s="3">
        <v>0.621</v>
      </c>
      <c r="AD42" s="3">
        <v>0.13600000000000001</v>
      </c>
      <c r="AE42" s="3">
        <v>0.58299999999999996</v>
      </c>
      <c r="AF42" s="3">
        <v>0.11849999999999999</v>
      </c>
      <c r="AG42" s="4">
        <v>4041885</v>
      </c>
      <c r="AH42" s="2">
        <v>9.7489170000000005</v>
      </c>
      <c r="AI42" s="2">
        <v>-83.753428</v>
      </c>
    </row>
    <row r="43" spans="1:35" x14ac:dyDescent="0.2">
      <c r="A43" s="8" t="s">
        <v>222</v>
      </c>
      <c r="B43" s="2">
        <v>73</v>
      </c>
      <c r="C43" s="2" t="s">
        <v>223</v>
      </c>
      <c r="D43" s="3">
        <v>0.27600000000000002</v>
      </c>
      <c r="E43" s="4">
        <v>56594</v>
      </c>
      <c r="F43" s="4">
        <v>18000</v>
      </c>
      <c r="G43" s="2">
        <v>9</v>
      </c>
      <c r="H43" s="2">
        <v>385</v>
      </c>
      <c r="I43" s="2" t="s">
        <v>224</v>
      </c>
      <c r="J43" s="4">
        <v>17488</v>
      </c>
      <c r="K43" s="2">
        <v>109.82</v>
      </c>
      <c r="L43" s="3">
        <v>8.0000000000000002E-3</v>
      </c>
      <c r="M43" s="2" t="s">
        <v>225</v>
      </c>
      <c r="N43" s="2">
        <v>1.47</v>
      </c>
      <c r="O43" s="3">
        <v>0.34399999999999997</v>
      </c>
      <c r="P43" s="5">
        <v>1.26</v>
      </c>
      <c r="Q43" s="6">
        <v>60415553039</v>
      </c>
      <c r="R43" s="3">
        <v>0.96499999999999997</v>
      </c>
      <c r="S43" s="3">
        <v>0.67900000000000005</v>
      </c>
      <c r="T43" s="2">
        <v>4</v>
      </c>
      <c r="U43" s="2" t="s">
        <v>224</v>
      </c>
      <c r="V43" s="2">
        <v>78.099999999999994</v>
      </c>
      <c r="W43" s="2">
        <v>8</v>
      </c>
      <c r="X43" s="5">
        <v>2.92</v>
      </c>
      <c r="Y43" s="2" t="s">
        <v>226</v>
      </c>
      <c r="Z43" s="3">
        <v>0.152</v>
      </c>
      <c r="AA43" s="2">
        <v>3</v>
      </c>
      <c r="AB43" s="4">
        <v>4067500</v>
      </c>
      <c r="AC43" s="3">
        <v>0.51200000000000001</v>
      </c>
      <c r="AD43" s="3">
        <v>0.22</v>
      </c>
      <c r="AE43" s="3">
        <v>0.20499999999999999</v>
      </c>
      <c r="AF43" s="3">
        <v>6.93E-2</v>
      </c>
      <c r="AG43" s="4">
        <v>2328318</v>
      </c>
      <c r="AH43" s="2">
        <v>45.1</v>
      </c>
      <c r="AI43" s="2">
        <v>15.2</v>
      </c>
    </row>
    <row r="44" spans="1:35" x14ac:dyDescent="0.2">
      <c r="A44" s="8" t="s">
        <v>227</v>
      </c>
      <c r="B44" s="2">
        <v>106</v>
      </c>
      <c r="C44" s="2" t="s">
        <v>228</v>
      </c>
      <c r="D44" s="3">
        <v>0.59899999999999998</v>
      </c>
      <c r="E44" s="4">
        <v>110860</v>
      </c>
      <c r="F44" s="4">
        <v>76000</v>
      </c>
      <c r="G44" s="2">
        <v>10.17</v>
      </c>
      <c r="H44" s="2">
        <v>53</v>
      </c>
      <c r="I44" s="2" t="s">
        <v>229</v>
      </c>
      <c r="J44" s="4">
        <v>28284</v>
      </c>
      <c r="K44" s="2"/>
      <c r="L44" s="2"/>
      <c r="M44" s="2" t="s">
        <v>230</v>
      </c>
      <c r="N44" s="2">
        <v>1.62</v>
      </c>
      <c r="O44" s="3">
        <v>0.313</v>
      </c>
      <c r="P44" s="5">
        <v>1.4</v>
      </c>
      <c r="Q44" s="6">
        <v>100023000000</v>
      </c>
      <c r="R44" s="3">
        <v>1.0189999999999999</v>
      </c>
      <c r="S44" s="3">
        <v>0.41399999999999998</v>
      </c>
      <c r="T44" s="2">
        <v>3.7</v>
      </c>
      <c r="U44" s="2" t="s">
        <v>229</v>
      </c>
      <c r="V44" s="2">
        <v>78.7</v>
      </c>
      <c r="W44" s="2">
        <v>36</v>
      </c>
      <c r="X44" s="5">
        <v>0.05</v>
      </c>
      <c r="Y44" s="2" t="s">
        <v>69</v>
      </c>
      <c r="Z44" s="2"/>
      <c r="AA44" s="2">
        <v>8.42</v>
      </c>
      <c r="AB44" s="4">
        <v>11333483</v>
      </c>
      <c r="AC44" s="3">
        <v>0.53600000000000003</v>
      </c>
      <c r="AD44" s="2"/>
      <c r="AE44" s="2"/>
      <c r="AF44" s="3">
        <v>1.6400000000000001E-2</v>
      </c>
      <c r="AG44" s="4">
        <v>8739135</v>
      </c>
      <c r="AH44" s="2">
        <v>21.521757000000001</v>
      </c>
      <c r="AI44" s="2">
        <v>-77.781166999999996</v>
      </c>
    </row>
    <row r="45" spans="1:35" x14ac:dyDescent="0.2">
      <c r="A45" s="8" t="s">
        <v>231</v>
      </c>
      <c r="B45" s="2">
        <v>131</v>
      </c>
      <c r="C45" s="2" t="s">
        <v>232</v>
      </c>
      <c r="D45" s="3">
        <v>0.122</v>
      </c>
      <c r="E45" s="4">
        <v>9251</v>
      </c>
      <c r="F45" s="4">
        <v>16000</v>
      </c>
      <c r="G45" s="2">
        <v>10.46</v>
      </c>
      <c r="H45" s="2">
        <v>357</v>
      </c>
      <c r="I45" s="2" t="s">
        <v>233</v>
      </c>
      <c r="J45" s="4">
        <v>6626</v>
      </c>
      <c r="K45" s="2">
        <v>102.51</v>
      </c>
      <c r="L45" s="3">
        <v>3.0000000000000001E-3</v>
      </c>
      <c r="M45" s="2" t="s">
        <v>53</v>
      </c>
      <c r="N45" s="2">
        <v>1.33</v>
      </c>
      <c r="O45" s="3">
        <v>0.187</v>
      </c>
      <c r="P45" s="5">
        <v>1.23</v>
      </c>
      <c r="Q45" s="6">
        <v>24564647935</v>
      </c>
      <c r="R45" s="3">
        <v>0.99299999999999999</v>
      </c>
      <c r="S45" s="3">
        <v>0.75900000000000001</v>
      </c>
      <c r="T45" s="2">
        <v>1.9</v>
      </c>
      <c r="U45" s="2" t="s">
        <v>234</v>
      </c>
      <c r="V45" s="2">
        <v>80.8</v>
      </c>
      <c r="W45" s="2">
        <v>6</v>
      </c>
      <c r="X45" s="2"/>
      <c r="Y45" s="2" t="s">
        <v>235</v>
      </c>
      <c r="Z45" s="3">
        <v>0.439</v>
      </c>
      <c r="AA45" s="2">
        <v>1.95</v>
      </c>
      <c r="AB45" s="4">
        <v>1198575</v>
      </c>
      <c r="AC45" s="3">
        <v>0.63100000000000001</v>
      </c>
      <c r="AD45" s="3">
        <v>0.245</v>
      </c>
      <c r="AE45" s="3">
        <v>0.224</v>
      </c>
      <c r="AF45" s="3">
        <v>7.2700000000000001E-2</v>
      </c>
      <c r="AG45" s="4">
        <v>800708</v>
      </c>
      <c r="AH45" s="2">
        <v>35.126412999999999</v>
      </c>
      <c r="AI45" s="2">
        <v>33.429859</v>
      </c>
    </row>
    <row r="46" spans="1:35" x14ac:dyDescent="0.2">
      <c r="A46" s="8" t="s">
        <v>236</v>
      </c>
      <c r="B46" s="2">
        <v>139</v>
      </c>
      <c r="C46" s="2" t="s">
        <v>237</v>
      </c>
      <c r="D46" s="3">
        <v>0.45200000000000001</v>
      </c>
      <c r="E46" s="4">
        <v>78867</v>
      </c>
      <c r="F46" s="4">
        <v>23000</v>
      </c>
      <c r="G46" s="2">
        <v>10.7</v>
      </c>
      <c r="H46" s="2">
        <v>420</v>
      </c>
      <c r="I46" s="2" t="s">
        <v>238</v>
      </c>
      <c r="J46" s="4">
        <v>102218</v>
      </c>
      <c r="K46" s="2">
        <v>116.48</v>
      </c>
      <c r="L46" s="3">
        <v>2.8000000000000001E-2</v>
      </c>
      <c r="M46" s="2" t="s">
        <v>239</v>
      </c>
      <c r="N46" s="2">
        <v>1.69</v>
      </c>
      <c r="O46" s="3">
        <v>0.34599999999999997</v>
      </c>
      <c r="P46" s="5">
        <v>1.17</v>
      </c>
      <c r="Q46" s="6">
        <v>246489245495</v>
      </c>
      <c r="R46" s="3">
        <v>1.0069999999999999</v>
      </c>
      <c r="S46" s="3">
        <v>0.64100000000000001</v>
      </c>
      <c r="T46" s="2">
        <v>2.7</v>
      </c>
      <c r="U46" s="2" t="s">
        <v>238</v>
      </c>
      <c r="V46" s="2">
        <v>79</v>
      </c>
      <c r="W46" s="2">
        <v>3</v>
      </c>
      <c r="X46" s="5">
        <v>3</v>
      </c>
      <c r="Y46" s="2" t="s">
        <v>240</v>
      </c>
      <c r="Z46" s="3">
        <v>0.14799999999999999</v>
      </c>
      <c r="AA46" s="2">
        <v>4.12</v>
      </c>
      <c r="AB46" s="4">
        <v>10669709</v>
      </c>
      <c r="AC46" s="3">
        <v>0.60599999999999998</v>
      </c>
      <c r="AD46" s="3">
        <v>0.14899999999999999</v>
      </c>
      <c r="AE46" s="3">
        <v>0.46100000000000002</v>
      </c>
      <c r="AF46" s="3">
        <v>1.9300000000000001E-2</v>
      </c>
      <c r="AG46" s="4">
        <v>7887156</v>
      </c>
      <c r="AH46" s="2">
        <v>49.817492000000001</v>
      </c>
      <c r="AI46" s="2">
        <v>15.472962000000001</v>
      </c>
    </row>
    <row r="47" spans="1:35" x14ac:dyDescent="0.2">
      <c r="A47" s="8" t="s">
        <v>241</v>
      </c>
      <c r="B47" s="2">
        <v>40</v>
      </c>
      <c r="C47" s="2" t="s">
        <v>242</v>
      </c>
      <c r="D47" s="3">
        <v>0.11600000000000001</v>
      </c>
      <c r="E47" s="4">
        <v>2344858</v>
      </c>
      <c r="F47" s="4">
        <v>134000</v>
      </c>
      <c r="G47" s="2">
        <v>41.18</v>
      </c>
      <c r="H47" s="2">
        <v>243</v>
      </c>
      <c r="I47" s="2" t="s">
        <v>243</v>
      </c>
      <c r="J47" s="4">
        <v>2021</v>
      </c>
      <c r="K47" s="2">
        <v>133.85</v>
      </c>
      <c r="L47" s="3">
        <v>2.9000000000000001E-2</v>
      </c>
      <c r="M47" s="2" t="s">
        <v>244</v>
      </c>
      <c r="N47" s="2">
        <v>5.92</v>
      </c>
      <c r="O47" s="3">
        <v>0.67200000000000004</v>
      </c>
      <c r="P47" s="5">
        <v>1.49</v>
      </c>
      <c r="Q47" s="6">
        <v>47319624204</v>
      </c>
      <c r="R47" s="3">
        <v>1.08</v>
      </c>
      <c r="S47" s="3">
        <v>6.6000000000000003E-2</v>
      </c>
      <c r="T47" s="2">
        <v>68.2</v>
      </c>
      <c r="U47" s="2" t="s">
        <v>243</v>
      </c>
      <c r="V47" s="2">
        <v>60.4</v>
      </c>
      <c r="W47" s="2">
        <v>473</v>
      </c>
      <c r="X47" s="5">
        <v>0.18</v>
      </c>
      <c r="Y47" s="2" t="s">
        <v>116</v>
      </c>
      <c r="Z47" s="3">
        <v>0.374</v>
      </c>
      <c r="AA47" s="2">
        <v>7.0000000000000007E-2</v>
      </c>
      <c r="AB47" s="4">
        <v>86790567</v>
      </c>
      <c r="AC47" s="3">
        <v>0.63500000000000001</v>
      </c>
      <c r="AD47" s="3">
        <v>0.107</v>
      </c>
      <c r="AE47" s="3">
        <v>0.50700000000000001</v>
      </c>
      <c r="AF47" s="3">
        <v>4.24E-2</v>
      </c>
      <c r="AG47" s="4">
        <v>39095679</v>
      </c>
      <c r="AH47" s="2">
        <v>-4.0383329999999997</v>
      </c>
      <c r="AI47" s="2">
        <v>21.758664</v>
      </c>
    </row>
    <row r="48" spans="1:35" x14ac:dyDescent="0.2">
      <c r="A48" s="8" t="s">
        <v>245</v>
      </c>
      <c r="B48" s="2">
        <v>137</v>
      </c>
      <c r="C48" s="2" t="s">
        <v>246</v>
      </c>
      <c r="D48" s="3">
        <v>0.62</v>
      </c>
      <c r="E48" s="4">
        <v>43094</v>
      </c>
      <c r="F48" s="4">
        <v>15000</v>
      </c>
      <c r="G48" s="2">
        <v>10.6</v>
      </c>
      <c r="H48" s="2">
        <v>45</v>
      </c>
      <c r="I48" s="2" t="s">
        <v>247</v>
      </c>
      <c r="J48" s="4">
        <v>31786</v>
      </c>
      <c r="K48" s="2">
        <v>110.35</v>
      </c>
      <c r="L48" s="3">
        <v>8.0000000000000002E-3</v>
      </c>
      <c r="M48" s="2" t="s">
        <v>248</v>
      </c>
      <c r="N48" s="2">
        <v>1.73</v>
      </c>
      <c r="O48" s="3">
        <v>0.14699999999999999</v>
      </c>
      <c r="P48" s="5">
        <v>1.55</v>
      </c>
      <c r="Q48" s="6">
        <v>348078018464</v>
      </c>
      <c r="R48" s="3">
        <v>1.0129999999999999</v>
      </c>
      <c r="S48" s="3">
        <v>0.80600000000000005</v>
      </c>
      <c r="T48" s="2">
        <v>3.6</v>
      </c>
      <c r="U48" s="2" t="s">
        <v>247</v>
      </c>
      <c r="V48" s="2">
        <v>81</v>
      </c>
      <c r="W48" s="2">
        <v>4</v>
      </c>
      <c r="X48" s="2"/>
      <c r="Y48" s="2" t="s">
        <v>249</v>
      </c>
      <c r="Z48" s="3">
        <v>0.13700000000000001</v>
      </c>
      <c r="AA48" s="2">
        <v>4.01</v>
      </c>
      <c r="AB48" s="4">
        <v>5818553</v>
      </c>
      <c r="AC48" s="3">
        <v>0.622</v>
      </c>
      <c r="AD48" s="3">
        <v>0.32400000000000001</v>
      </c>
      <c r="AE48" s="3">
        <v>0.23799999999999999</v>
      </c>
      <c r="AF48" s="3">
        <v>4.9099999999999998E-2</v>
      </c>
      <c r="AG48" s="4">
        <v>5119978</v>
      </c>
      <c r="AH48" s="2">
        <v>56.263919999999999</v>
      </c>
      <c r="AI48" s="2">
        <v>9.5017849999999999</v>
      </c>
    </row>
    <row r="49" spans="1:35" x14ac:dyDescent="0.2">
      <c r="A49" s="8" t="s">
        <v>250</v>
      </c>
      <c r="B49" s="2">
        <v>43</v>
      </c>
      <c r="C49" s="2" t="s">
        <v>251</v>
      </c>
      <c r="D49" s="3">
        <v>0.73399999999999999</v>
      </c>
      <c r="E49" s="4">
        <v>23200</v>
      </c>
      <c r="F49" s="4">
        <v>13000</v>
      </c>
      <c r="G49" s="2">
        <v>21.47</v>
      </c>
      <c r="H49" s="2">
        <v>253</v>
      </c>
      <c r="I49" s="2" t="s">
        <v>252</v>
      </c>
      <c r="J49" s="2">
        <v>620</v>
      </c>
      <c r="K49" s="2">
        <v>120.25</v>
      </c>
      <c r="L49" s="3">
        <v>3.3000000000000002E-2</v>
      </c>
      <c r="M49" s="2" t="s">
        <v>253</v>
      </c>
      <c r="N49" s="2">
        <v>2.73</v>
      </c>
      <c r="O49" s="3">
        <v>2E-3</v>
      </c>
      <c r="P49" s="5">
        <v>1.32</v>
      </c>
      <c r="Q49" s="6">
        <v>3318716359</v>
      </c>
      <c r="R49" s="3">
        <v>0.753</v>
      </c>
      <c r="S49" s="3">
        <v>5.2999999999999999E-2</v>
      </c>
      <c r="T49" s="2">
        <v>49.8</v>
      </c>
      <c r="U49" s="2" t="s">
        <v>252</v>
      </c>
      <c r="V49" s="2">
        <v>66.599999999999994</v>
      </c>
      <c r="W49" s="2">
        <v>248</v>
      </c>
      <c r="X49" s="2"/>
      <c r="Y49" s="2" t="s">
        <v>116</v>
      </c>
      <c r="Z49" s="3">
        <v>0.20399999999999999</v>
      </c>
      <c r="AA49" s="2">
        <v>0.22</v>
      </c>
      <c r="AB49" s="4">
        <v>973560</v>
      </c>
      <c r="AC49" s="3">
        <v>0.60199999999999998</v>
      </c>
      <c r="AD49" s="2"/>
      <c r="AE49" s="3">
        <v>0.379</v>
      </c>
      <c r="AF49" s="3">
        <v>0.10299999999999999</v>
      </c>
      <c r="AG49" s="4">
        <v>758549</v>
      </c>
      <c r="AH49" s="2">
        <v>11.825138000000001</v>
      </c>
      <c r="AI49" s="2">
        <v>42.590274999999998</v>
      </c>
    </row>
    <row r="50" spans="1:35" x14ac:dyDescent="0.2">
      <c r="A50" s="8" t="s">
        <v>254</v>
      </c>
      <c r="B50" s="2">
        <v>96</v>
      </c>
      <c r="C50" s="2" t="s">
        <v>255</v>
      </c>
      <c r="D50" s="3">
        <v>0.33300000000000002</v>
      </c>
      <c r="E50" s="2">
        <v>751</v>
      </c>
      <c r="F50" s="2"/>
      <c r="G50" s="2">
        <v>12</v>
      </c>
      <c r="H50" s="2">
        <v>1</v>
      </c>
      <c r="I50" s="2" t="s">
        <v>256</v>
      </c>
      <c r="J50" s="2">
        <v>180</v>
      </c>
      <c r="K50" s="2">
        <v>103.87</v>
      </c>
      <c r="L50" s="3">
        <v>0.01</v>
      </c>
      <c r="M50" s="2" t="s">
        <v>63</v>
      </c>
      <c r="N50" s="2">
        <v>1.9</v>
      </c>
      <c r="O50" s="3">
        <v>0.57399999999999995</v>
      </c>
      <c r="P50" s="2"/>
      <c r="Q50" s="6">
        <v>596033333</v>
      </c>
      <c r="R50" s="3">
        <v>1.147</v>
      </c>
      <c r="S50" s="3">
        <v>7.1999999999999995E-2</v>
      </c>
      <c r="T50" s="2">
        <v>32.9</v>
      </c>
      <c r="U50" s="2" t="s">
        <v>256</v>
      </c>
      <c r="V50" s="2">
        <v>76.599999999999994</v>
      </c>
      <c r="W50" s="2"/>
      <c r="X50" s="5">
        <v>1.48</v>
      </c>
      <c r="Y50" s="2" t="s">
        <v>64</v>
      </c>
      <c r="Z50" s="3">
        <v>0.28399999999999997</v>
      </c>
      <c r="AA50" s="2">
        <v>1.08</v>
      </c>
      <c r="AB50" s="4">
        <v>71808</v>
      </c>
      <c r="AC50" s="2"/>
      <c r="AD50" s="3">
        <v>0.221</v>
      </c>
      <c r="AE50" s="3">
        <v>0.32600000000000001</v>
      </c>
      <c r="AF50" s="2"/>
      <c r="AG50" s="4">
        <v>50830</v>
      </c>
      <c r="AH50" s="2">
        <v>15.414999</v>
      </c>
      <c r="AI50" s="2">
        <v>-61.370975999999999</v>
      </c>
    </row>
    <row r="51" spans="1:35" x14ac:dyDescent="0.2">
      <c r="A51" s="8" t="s">
        <v>257</v>
      </c>
      <c r="B51" s="2">
        <v>225</v>
      </c>
      <c r="C51" s="2" t="s">
        <v>258</v>
      </c>
      <c r="D51" s="3">
        <v>0.48699999999999999</v>
      </c>
      <c r="E51" s="4">
        <v>48670</v>
      </c>
      <c r="F51" s="4">
        <v>71000</v>
      </c>
      <c r="G51" s="2">
        <v>19.510000000000002</v>
      </c>
      <c r="H51" s="2">
        <v>1</v>
      </c>
      <c r="I51" s="2" t="s">
        <v>259</v>
      </c>
      <c r="J51" s="4">
        <v>25258</v>
      </c>
      <c r="K51" s="2">
        <v>135.5</v>
      </c>
      <c r="L51" s="3">
        <v>1.7999999999999999E-2</v>
      </c>
      <c r="M51" s="2" t="s">
        <v>260</v>
      </c>
      <c r="N51" s="2">
        <v>2.35</v>
      </c>
      <c r="O51" s="3">
        <v>0.41699999999999998</v>
      </c>
      <c r="P51" s="5">
        <v>1.07</v>
      </c>
      <c r="Q51" s="6">
        <v>88941298258</v>
      </c>
      <c r="R51" s="3">
        <v>1.0569999999999999</v>
      </c>
      <c r="S51" s="3">
        <v>0.59899999999999998</v>
      </c>
      <c r="T51" s="2">
        <v>24.1</v>
      </c>
      <c r="U51" s="2" t="s">
        <v>259</v>
      </c>
      <c r="V51" s="2">
        <v>73.900000000000006</v>
      </c>
      <c r="W51" s="2">
        <v>95</v>
      </c>
      <c r="X51" s="5">
        <v>0.4</v>
      </c>
      <c r="Y51" s="2" t="s">
        <v>69</v>
      </c>
      <c r="Z51" s="3">
        <v>0.437</v>
      </c>
      <c r="AA51" s="2">
        <v>1.56</v>
      </c>
      <c r="AB51" s="4">
        <v>10738958</v>
      </c>
      <c r="AC51" s="3">
        <v>0.64300000000000002</v>
      </c>
      <c r="AD51" s="3">
        <v>0.13</v>
      </c>
      <c r="AE51" s="3">
        <v>0.48799999999999999</v>
      </c>
      <c r="AF51" s="3">
        <v>5.8400000000000001E-2</v>
      </c>
      <c r="AG51" s="4">
        <v>8787475</v>
      </c>
      <c r="AH51" s="2">
        <v>18.735693000000001</v>
      </c>
      <c r="AI51" s="2">
        <v>-70.162650999999997</v>
      </c>
    </row>
    <row r="52" spans="1:35" x14ac:dyDescent="0.2">
      <c r="A52" s="8" t="s">
        <v>261</v>
      </c>
      <c r="B52" s="2">
        <v>71</v>
      </c>
      <c r="C52" s="2" t="s">
        <v>262</v>
      </c>
      <c r="D52" s="3">
        <v>0.222</v>
      </c>
      <c r="E52" s="4">
        <v>283561</v>
      </c>
      <c r="F52" s="4">
        <v>41000</v>
      </c>
      <c r="G52" s="2">
        <v>19.72</v>
      </c>
      <c r="H52" s="2">
        <v>593</v>
      </c>
      <c r="I52" s="2" t="s">
        <v>263</v>
      </c>
      <c r="J52" s="4">
        <v>41155</v>
      </c>
      <c r="K52" s="2">
        <v>124.14</v>
      </c>
      <c r="L52" s="3">
        <v>3.0000000000000001E-3</v>
      </c>
      <c r="M52" s="2" t="s">
        <v>264</v>
      </c>
      <c r="N52" s="2">
        <v>2.4300000000000002</v>
      </c>
      <c r="O52" s="3">
        <v>0.502</v>
      </c>
      <c r="P52" s="5">
        <v>0.61</v>
      </c>
      <c r="Q52" s="6">
        <v>107435665000</v>
      </c>
      <c r="R52" s="3">
        <v>1.0329999999999999</v>
      </c>
      <c r="S52" s="3">
        <v>0.44900000000000001</v>
      </c>
      <c r="T52" s="2">
        <v>12.2</v>
      </c>
      <c r="U52" s="2" t="s">
        <v>263</v>
      </c>
      <c r="V52" s="2">
        <v>76.8</v>
      </c>
      <c r="W52" s="2">
        <v>59</v>
      </c>
      <c r="X52" s="5">
        <v>2.46</v>
      </c>
      <c r="Y52" s="2" t="s">
        <v>69</v>
      </c>
      <c r="Z52" s="3">
        <v>0.437</v>
      </c>
      <c r="AA52" s="2">
        <v>2.04</v>
      </c>
      <c r="AB52" s="4">
        <v>17373662</v>
      </c>
      <c r="AC52" s="3">
        <v>0.68</v>
      </c>
      <c r="AD52" s="2"/>
      <c r="AE52" s="3">
        <v>0.34399999999999997</v>
      </c>
      <c r="AF52" s="3">
        <v>3.9699999999999999E-2</v>
      </c>
      <c r="AG52" s="4">
        <v>11116711</v>
      </c>
      <c r="AH52" s="2">
        <v>-1.8312390000000001</v>
      </c>
      <c r="AI52" s="2">
        <v>-78.183406000000005</v>
      </c>
    </row>
    <row r="53" spans="1:35" x14ac:dyDescent="0.2">
      <c r="A53" s="8" t="s">
        <v>265</v>
      </c>
      <c r="B53" s="2">
        <v>103</v>
      </c>
      <c r="C53" s="2" t="s">
        <v>266</v>
      </c>
      <c r="D53" s="3">
        <v>3.7999999999999999E-2</v>
      </c>
      <c r="E53" s="4">
        <v>1001450</v>
      </c>
      <c r="F53" s="4">
        <v>836000</v>
      </c>
      <c r="G53" s="2">
        <v>26.38</v>
      </c>
      <c r="H53" s="2">
        <v>20</v>
      </c>
      <c r="I53" s="2" t="s">
        <v>267</v>
      </c>
      <c r="J53" s="4">
        <v>238560</v>
      </c>
      <c r="K53" s="2">
        <v>288.57</v>
      </c>
      <c r="L53" s="3">
        <v>9.1999999999999998E-2</v>
      </c>
      <c r="M53" s="2" t="s">
        <v>268</v>
      </c>
      <c r="N53" s="2">
        <v>3.33</v>
      </c>
      <c r="O53" s="3">
        <v>1E-3</v>
      </c>
      <c r="P53" s="5">
        <v>0.4</v>
      </c>
      <c r="Q53" s="6">
        <v>303175127598</v>
      </c>
      <c r="R53" s="3">
        <v>1.0629999999999999</v>
      </c>
      <c r="S53" s="3">
        <v>0.35199999999999998</v>
      </c>
      <c r="T53" s="2">
        <v>18.100000000000001</v>
      </c>
      <c r="U53" s="2" t="s">
        <v>267</v>
      </c>
      <c r="V53" s="2">
        <v>71.8</v>
      </c>
      <c r="W53" s="2">
        <v>37</v>
      </c>
      <c r="X53" s="2"/>
      <c r="Y53" s="2" t="s">
        <v>269</v>
      </c>
      <c r="Z53" s="3">
        <v>0.62</v>
      </c>
      <c r="AA53" s="2">
        <v>0.45</v>
      </c>
      <c r="AB53" s="4">
        <v>100388073</v>
      </c>
      <c r="AC53" s="3">
        <v>0.46400000000000002</v>
      </c>
      <c r="AD53" s="3">
        <v>0.125</v>
      </c>
      <c r="AE53" s="3">
        <v>0.44400000000000001</v>
      </c>
      <c r="AF53" s="3">
        <v>0.1076</v>
      </c>
      <c r="AG53" s="4">
        <v>42895824</v>
      </c>
      <c r="AH53" s="2">
        <v>26.820553</v>
      </c>
      <c r="AI53" s="2">
        <v>30.802498</v>
      </c>
    </row>
    <row r="54" spans="1:35" x14ac:dyDescent="0.2">
      <c r="A54" s="8" t="s">
        <v>270</v>
      </c>
      <c r="B54" s="2">
        <v>313</v>
      </c>
      <c r="C54" s="2" t="s">
        <v>271</v>
      </c>
      <c r="D54" s="3">
        <v>0.76400000000000001</v>
      </c>
      <c r="E54" s="4">
        <v>21041</v>
      </c>
      <c r="F54" s="4">
        <v>42000</v>
      </c>
      <c r="G54" s="2">
        <v>18.25</v>
      </c>
      <c r="H54" s="2">
        <v>503</v>
      </c>
      <c r="I54" s="2" t="s">
        <v>272</v>
      </c>
      <c r="J54" s="4">
        <v>7169</v>
      </c>
      <c r="K54" s="2">
        <v>111.23</v>
      </c>
      <c r="L54" s="3">
        <v>1E-3</v>
      </c>
      <c r="M54" s="2"/>
      <c r="N54" s="2">
        <v>2.04</v>
      </c>
      <c r="O54" s="3">
        <v>0.126</v>
      </c>
      <c r="P54" s="5">
        <v>0.83</v>
      </c>
      <c r="Q54" s="6">
        <v>27022640000</v>
      </c>
      <c r="R54" s="3">
        <v>0.94799999999999995</v>
      </c>
      <c r="S54" s="3">
        <v>0.29399999999999998</v>
      </c>
      <c r="T54" s="2">
        <v>11.8</v>
      </c>
      <c r="U54" s="2" t="s">
        <v>272</v>
      </c>
      <c r="V54" s="2">
        <v>73.099999999999994</v>
      </c>
      <c r="W54" s="2">
        <v>46</v>
      </c>
      <c r="X54" s="5">
        <v>0.5</v>
      </c>
      <c r="Y54" s="2" t="s">
        <v>69</v>
      </c>
      <c r="Z54" s="3">
        <v>0.27900000000000003</v>
      </c>
      <c r="AA54" s="2">
        <v>1.57</v>
      </c>
      <c r="AB54" s="4">
        <v>6453553</v>
      </c>
      <c r="AC54" s="3">
        <v>0.59099999999999997</v>
      </c>
      <c r="AD54" s="3">
        <v>0.18099999999999999</v>
      </c>
      <c r="AE54" s="3">
        <v>0.36399999999999999</v>
      </c>
      <c r="AF54" s="3">
        <v>4.1099999999999998E-2</v>
      </c>
      <c r="AG54" s="4">
        <v>4694702</v>
      </c>
      <c r="AH54" s="2">
        <v>13.794185000000001</v>
      </c>
      <c r="AI54" s="2">
        <v>-88.896529999999998</v>
      </c>
    </row>
    <row r="55" spans="1:35" x14ac:dyDescent="0.2">
      <c r="A55" s="8" t="s">
        <v>273</v>
      </c>
      <c r="B55" s="2">
        <v>50</v>
      </c>
      <c r="C55" s="2" t="s">
        <v>274</v>
      </c>
      <c r="D55" s="3">
        <v>0.10100000000000001</v>
      </c>
      <c r="E55" s="4">
        <v>28051</v>
      </c>
      <c r="F55" s="4">
        <v>1000</v>
      </c>
      <c r="G55" s="2">
        <v>33.24</v>
      </c>
      <c r="H55" s="2">
        <v>240</v>
      </c>
      <c r="I55" s="2" t="s">
        <v>275</v>
      </c>
      <c r="J55" s="4">
        <v>5655</v>
      </c>
      <c r="K55" s="2">
        <v>124.35</v>
      </c>
      <c r="L55" s="3">
        <v>1.2E-2</v>
      </c>
      <c r="M55" s="2" t="s">
        <v>184</v>
      </c>
      <c r="N55" s="2">
        <v>4.51</v>
      </c>
      <c r="O55" s="3">
        <v>0.55500000000000005</v>
      </c>
      <c r="P55" s="2"/>
      <c r="Q55" s="6">
        <v>11026774945</v>
      </c>
      <c r="R55" s="3">
        <v>0.61799999999999999</v>
      </c>
      <c r="S55" s="3">
        <v>1.9E-2</v>
      </c>
      <c r="T55" s="2">
        <v>62.6</v>
      </c>
      <c r="U55" s="2" t="s">
        <v>275</v>
      </c>
      <c r="V55" s="2">
        <v>58.4</v>
      </c>
      <c r="W55" s="2">
        <v>301</v>
      </c>
      <c r="X55" s="5">
        <v>1.05</v>
      </c>
      <c r="Y55" s="2" t="s">
        <v>69</v>
      </c>
      <c r="Z55" s="3">
        <v>0.72</v>
      </c>
      <c r="AA55" s="2">
        <v>0.4</v>
      </c>
      <c r="AB55" s="4">
        <v>1355986</v>
      </c>
      <c r="AC55" s="3">
        <v>0.62</v>
      </c>
      <c r="AD55" s="3">
        <v>6.0999999999999999E-2</v>
      </c>
      <c r="AE55" s="3">
        <v>0.79400000000000004</v>
      </c>
      <c r="AF55" s="3">
        <v>6.4299999999999996E-2</v>
      </c>
      <c r="AG55" s="4">
        <v>984812</v>
      </c>
      <c r="AH55" s="2">
        <v>1.650801</v>
      </c>
      <c r="AI55" s="2">
        <v>10.267894999999999</v>
      </c>
    </row>
    <row r="56" spans="1:35" x14ac:dyDescent="0.2">
      <c r="A56" s="8" t="s">
        <v>276</v>
      </c>
      <c r="B56" s="2">
        <v>35</v>
      </c>
      <c r="C56" s="2" t="s">
        <v>277</v>
      </c>
      <c r="D56" s="3">
        <v>0.752</v>
      </c>
      <c r="E56" s="4">
        <v>117600</v>
      </c>
      <c r="F56" s="4">
        <v>202000</v>
      </c>
      <c r="G56" s="2">
        <v>30.3</v>
      </c>
      <c r="H56" s="2">
        <v>291</v>
      </c>
      <c r="I56" s="2" t="s">
        <v>278</v>
      </c>
      <c r="J56" s="2">
        <v>711</v>
      </c>
      <c r="K56" s="2"/>
      <c r="L56" s="2"/>
      <c r="M56" s="2" t="s">
        <v>279</v>
      </c>
      <c r="N56" s="2">
        <v>4.0599999999999996</v>
      </c>
      <c r="O56" s="3">
        <v>0.14899999999999999</v>
      </c>
      <c r="P56" s="5">
        <v>2</v>
      </c>
      <c r="Q56" s="6">
        <v>2065001626</v>
      </c>
      <c r="R56" s="3">
        <v>0.68400000000000005</v>
      </c>
      <c r="S56" s="3">
        <v>3.4000000000000002E-2</v>
      </c>
      <c r="T56" s="2">
        <v>31.3</v>
      </c>
      <c r="U56" s="2" t="s">
        <v>278</v>
      </c>
      <c r="V56" s="2">
        <v>65.900000000000006</v>
      </c>
      <c r="W56" s="2">
        <v>480</v>
      </c>
      <c r="X56" s="2"/>
      <c r="Y56" s="2" t="s">
        <v>280</v>
      </c>
      <c r="Z56" s="3">
        <v>0.52400000000000002</v>
      </c>
      <c r="AA56" s="2">
        <v>0.06</v>
      </c>
      <c r="AB56" s="4">
        <v>6333135</v>
      </c>
      <c r="AC56" s="3">
        <v>0.78400000000000003</v>
      </c>
      <c r="AD56" s="2"/>
      <c r="AE56" s="3">
        <v>0.83699999999999997</v>
      </c>
      <c r="AF56" s="3">
        <v>5.1400000000000001E-2</v>
      </c>
      <c r="AG56" s="4">
        <v>1149670</v>
      </c>
      <c r="AH56" s="2">
        <v>15.179384000000001</v>
      </c>
      <c r="AI56" s="2">
        <v>39.782333999999999</v>
      </c>
    </row>
    <row r="57" spans="1:35" x14ac:dyDescent="0.2">
      <c r="A57" s="8" t="s">
        <v>281</v>
      </c>
      <c r="B57" s="2">
        <v>31</v>
      </c>
      <c r="C57" s="2" t="s">
        <v>282</v>
      </c>
      <c r="D57" s="3">
        <v>0.23100000000000001</v>
      </c>
      <c r="E57" s="4">
        <v>45228</v>
      </c>
      <c r="F57" s="4">
        <v>6000</v>
      </c>
      <c r="G57" s="2">
        <v>10.9</v>
      </c>
      <c r="H57" s="2">
        <v>372</v>
      </c>
      <c r="I57" s="2" t="s">
        <v>283</v>
      </c>
      <c r="J57" s="4">
        <v>16590</v>
      </c>
      <c r="K57" s="2">
        <v>122.14</v>
      </c>
      <c r="L57" s="3">
        <v>2.3E-2</v>
      </c>
      <c r="M57" s="2" t="s">
        <v>53</v>
      </c>
      <c r="N57" s="2">
        <v>1.59</v>
      </c>
      <c r="O57" s="3">
        <v>0.51300000000000001</v>
      </c>
      <c r="P57" s="5">
        <v>1.1399999999999999</v>
      </c>
      <c r="Q57" s="6">
        <v>31386949981</v>
      </c>
      <c r="R57" s="3">
        <v>0.97199999999999998</v>
      </c>
      <c r="S57" s="3">
        <v>0.69599999999999995</v>
      </c>
      <c r="T57" s="2">
        <v>2.1</v>
      </c>
      <c r="U57" s="2" t="s">
        <v>283</v>
      </c>
      <c r="V57" s="2">
        <v>78.2</v>
      </c>
      <c r="W57" s="2">
        <v>9</v>
      </c>
      <c r="X57" s="5">
        <v>3.14</v>
      </c>
      <c r="Y57" s="2" t="s">
        <v>284</v>
      </c>
      <c r="Z57" s="3">
        <v>0.22800000000000001</v>
      </c>
      <c r="AA57" s="2">
        <v>4.4800000000000004</v>
      </c>
      <c r="AB57" s="4">
        <v>1331824</v>
      </c>
      <c r="AC57" s="3">
        <v>0.63600000000000001</v>
      </c>
      <c r="AD57" s="3">
        <v>0.20899999999999999</v>
      </c>
      <c r="AE57" s="3">
        <v>0.47799999999999998</v>
      </c>
      <c r="AF57" s="3">
        <v>5.11E-2</v>
      </c>
      <c r="AG57" s="4">
        <v>916024</v>
      </c>
      <c r="AH57" s="2">
        <v>58.595272000000001</v>
      </c>
      <c r="AI57" s="2">
        <v>25.013607</v>
      </c>
    </row>
    <row r="58" spans="1:35" x14ac:dyDescent="0.2">
      <c r="A58" s="8" t="s">
        <v>285</v>
      </c>
      <c r="B58" s="2">
        <v>67</v>
      </c>
      <c r="C58" s="2"/>
      <c r="D58" s="2"/>
      <c r="E58" s="4">
        <v>17364</v>
      </c>
      <c r="F58" s="2"/>
      <c r="G58" s="2"/>
      <c r="H58" s="2">
        <v>268</v>
      </c>
      <c r="I58" s="2" t="s">
        <v>286</v>
      </c>
      <c r="J58" s="2"/>
      <c r="K58" s="2"/>
      <c r="L58" s="2"/>
      <c r="M58" s="2"/>
      <c r="N58" s="2"/>
      <c r="O58" s="2"/>
      <c r="P58" s="2"/>
      <c r="Q58" s="6">
        <v>3791304348</v>
      </c>
      <c r="R58" s="2"/>
      <c r="S58" s="2"/>
      <c r="T58" s="2"/>
      <c r="U58" s="2" t="s">
        <v>286</v>
      </c>
      <c r="V58" s="2"/>
      <c r="W58" s="2"/>
      <c r="X58" s="2"/>
      <c r="Y58" s="2" t="s">
        <v>64</v>
      </c>
      <c r="Z58" s="3">
        <v>0.113</v>
      </c>
      <c r="AA58" s="2"/>
      <c r="AB58" s="4">
        <v>1093238</v>
      </c>
      <c r="AC58" s="2"/>
      <c r="AD58" s="3">
        <v>0.28599999999999998</v>
      </c>
      <c r="AE58" s="2"/>
      <c r="AF58" s="2"/>
      <c r="AG58" s="2"/>
      <c r="AH58" s="2">
        <v>-26.522503</v>
      </c>
      <c r="AI58" s="2">
        <v>31.465865999999998</v>
      </c>
    </row>
    <row r="59" spans="1:35" x14ac:dyDescent="0.2">
      <c r="A59" s="8" t="s">
        <v>287</v>
      </c>
      <c r="B59" s="2">
        <v>115</v>
      </c>
      <c r="C59" s="2" t="s">
        <v>288</v>
      </c>
      <c r="D59" s="3">
        <v>0.36299999999999999</v>
      </c>
      <c r="E59" s="4">
        <v>1104300</v>
      </c>
      <c r="F59" s="4">
        <v>138000</v>
      </c>
      <c r="G59" s="2">
        <v>32.340000000000003</v>
      </c>
      <c r="H59" s="2">
        <v>251</v>
      </c>
      <c r="I59" s="2" t="s">
        <v>289</v>
      </c>
      <c r="J59" s="4">
        <v>14870</v>
      </c>
      <c r="K59" s="2">
        <v>143.86000000000001</v>
      </c>
      <c r="L59" s="3">
        <v>0.158</v>
      </c>
      <c r="M59" s="2" t="s">
        <v>290</v>
      </c>
      <c r="N59" s="2">
        <v>4.25</v>
      </c>
      <c r="O59" s="3">
        <v>0.125</v>
      </c>
      <c r="P59" s="5">
        <v>0.75</v>
      </c>
      <c r="Q59" s="6">
        <v>96107662398</v>
      </c>
      <c r="R59" s="3">
        <v>1.01</v>
      </c>
      <c r="S59" s="3">
        <v>8.1000000000000003E-2</v>
      </c>
      <c r="T59" s="2">
        <v>39.1</v>
      </c>
      <c r="U59" s="2" t="s">
        <v>289</v>
      </c>
      <c r="V59" s="2">
        <v>66.2</v>
      </c>
      <c r="W59" s="2">
        <v>401</v>
      </c>
      <c r="X59" s="2"/>
      <c r="Y59" s="2" t="s">
        <v>291</v>
      </c>
      <c r="Z59" s="3">
        <v>0.378</v>
      </c>
      <c r="AA59" s="2">
        <v>0.08</v>
      </c>
      <c r="AB59" s="4">
        <v>112078730</v>
      </c>
      <c r="AC59" s="3">
        <v>0.79600000000000004</v>
      </c>
      <c r="AD59" s="3">
        <v>7.4999999999999997E-2</v>
      </c>
      <c r="AE59" s="3">
        <v>0.377</v>
      </c>
      <c r="AF59" s="3">
        <v>2.0799999999999999E-2</v>
      </c>
      <c r="AG59" s="4">
        <v>23788710</v>
      </c>
      <c r="AH59" s="2">
        <v>9.1449999999999996</v>
      </c>
      <c r="AI59" s="2">
        <v>40.489673000000003</v>
      </c>
    </row>
    <row r="60" spans="1:35" x14ac:dyDescent="0.2">
      <c r="A60" s="8" t="s">
        <v>292</v>
      </c>
      <c r="B60" s="2">
        <v>49</v>
      </c>
      <c r="C60" s="2" t="s">
        <v>293</v>
      </c>
      <c r="D60" s="3">
        <v>0.23300000000000001</v>
      </c>
      <c r="E60" s="4">
        <v>18274</v>
      </c>
      <c r="F60" s="4">
        <v>4000</v>
      </c>
      <c r="G60" s="2">
        <v>21.28</v>
      </c>
      <c r="H60" s="2">
        <v>679</v>
      </c>
      <c r="I60" s="2" t="s">
        <v>294</v>
      </c>
      <c r="J60" s="4">
        <v>2046</v>
      </c>
      <c r="K60" s="2">
        <v>132.30000000000001</v>
      </c>
      <c r="L60" s="3">
        <v>1.7999999999999999E-2</v>
      </c>
      <c r="M60" s="2" t="s">
        <v>295</v>
      </c>
      <c r="N60" s="2">
        <v>2.77</v>
      </c>
      <c r="O60" s="3">
        <v>0.55900000000000005</v>
      </c>
      <c r="P60" s="5">
        <v>0.82</v>
      </c>
      <c r="Q60" s="6">
        <v>5535548972</v>
      </c>
      <c r="R60" s="3">
        <v>1.0640000000000001</v>
      </c>
      <c r="S60" s="3">
        <v>0.161</v>
      </c>
      <c r="T60" s="2">
        <v>21.6</v>
      </c>
      <c r="U60" s="2" t="s">
        <v>294</v>
      </c>
      <c r="V60" s="2">
        <v>67.3</v>
      </c>
      <c r="W60" s="2">
        <v>34</v>
      </c>
      <c r="X60" s="5">
        <v>1.28</v>
      </c>
      <c r="Y60" s="2" t="s">
        <v>296</v>
      </c>
      <c r="Z60" s="3">
        <v>0.214</v>
      </c>
      <c r="AA60" s="2">
        <v>0.84</v>
      </c>
      <c r="AB60" s="4">
        <v>889953</v>
      </c>
      <c r="AC60" s="3">
        <v>0.57599999999999996</v>
      </c>
      <c r="AD60" s="3">
        <v>0.24199999999999999</v>
      </c>
      <c r="AE60" s="3">
        <v>0.32100000000000001</v>
      </c>
      <c r="AF60" s="3">
        <v>4.1000000000000002E-2</v>
      </c>
      <c r="AG60" s="4">
        <v>505048</v>
      </c>
      <c r="AH60" s="2">
        <v>-17.713370999999999</v>
      </c>
      <c r="AI60" s="2">
        <v>178.065032</v>
      </c>
    </row>
    <row r="61" spans="1:35" x14ac:dyDescent="0.2">
      <c r="A61" s="8" t="s">
        <v>297</v>
      </c>
      <c r="B61" s="2">
        <v>18</v>
      </c>
      <c r="C61" s="2" t="s">
        <v>298</v>
      </c>
      <c r="D61" s="3">
        <v>7.4999999999999997E-2</v>
      </c>
      <c r="E61" s="4">
        <v>338145</v>
      </c>
      <c r="F61" s="4">
        <v>25000</v>
      </c>
      <c r="G61" s="2">
        <v>8.6</v>
      </c>
      <c r="H61" s="2">
        <v>358</v>
      </c>
      <c r="I61" s="2" t="s">
        <v>299</v>
      </c>
      <c r="J61" s="4">
        <v>45871</v>
      </c>
      <c r="K61" s="2">
        <v>112.33</v>
      </c>
      <c r="L61" s="3">
        <v>0.01</v>
      </c>
      <c r="M61" s="2" t="s">
        <v>53</v>
      </c>
      <c r="N61" s="2">
        <v>1.41</v>
      </c>
      <c r="O61" s="3">
        <v>0.73099999999999998</v>
      </c>
      <c r="P61" s="5">
        <v>1.45</v>
      </c>
      <c r="Q61" s="6">
        <v>268761201365</v>
      </c>
      <c r="R61" s="3">
        <v>1.002</v>
      </c>
      <c r="S61" s="3">
        <v>0.88200000000000001</v>
      </c>
      <c r="T61" s="2">
        <v>1.4</v>
      </c>
      <c r="U61" s="2" t="s">
        <v>299</v>
      </c>
      <c r="V61" s="2">
        <v>81.7</v>
      </c>
      <c r="W61" s="2">
        <v>3</v>
      </c>
      <c r="X61" s="2"/>
      <c r="Y61" s="2" t="s">
        <v>300</v>
      </c>
      <c r="Z61" s="3">
        <v>0.19900000000000001</v>
      </c>
      <c r="AA61" s="2">
        <v>3.81</v>
      </c>
      <c r="AB61" s="4">
        <v>5520314</v>
      </c>
      <c r="AC61" s="3">
        <v>0.59099999999999997</v>
      </c>
      <c r="AD61" s="3">
        <v>0.20799999999999999</v>
      </c>
      <c r="AE61" s="3">
        <v>0.36599999999999999</v>
      </c>
      <c r="AF61" s="3">
        <v>6.59E-2</v>
      </c>
      <c r="AG61" s="4">
        <v>4716888</v>
      </c>
      <c r="AH61" s="2">
        <v>61.924109999999999</v>
      </c>
      <c r="AI61" s="2">
        <v>25.748151</v>
      </c>
    </row>
    <row r="62" spans="1:35" x14ac:dyDescent="0.2">
      <c r="A62" s="8" t="s">
        <v>301</v>
      </c>
      <c r="B62" s="2">
        <v>119</v>
      </c>
      <c r="C62" s="2" t="s">
        <v>302</v>
      </c>
      <c r="D62" s="3">
        <v>0.52400000000000002</v>
      </c>
      <c r="E62" s="4">
        <v>643801</v>
      </c>
      <c r="F62" s="4">
        <v>307000</v>
      </c>
      <c r="G62" s="2">
        <v>11.3</v>
      </c>
      <c r="H62" s="2">
        <v>33</v>
      </c>
      <c r="I62" s="2" t="s">
        <v>303</v>
      </c>
      <c r="J62" s="4">
        <v>303276</v>
      </c>
      <c r="K62" s="2">
        <v>110.05</v>
      </c>
      <c r="L62" s="3">
        <v>1.0999999999999999E-2</v>
      </c>
      <c r="M62" s="2" t="s">
        <v>53</v>
      </c>
      <c r="N62" s="2">
        <v>1.88</v>
      </c>
      <c r="O62" s="3">
        <v>0.312</v>
      </c>
      <c r="P62" s="5">
        <v>1.39</v>
      </c>
      <c r="Q62" s="6">
        <v>2715518274227</v>
      </c>
      <c r="R62" s="3">
        <v>1.0249999999999999</v>
      </c>
      <c r="S62" s="3">
        <v>0.65600000000000003</v>
      </c>
      <c r="T62" s="2">
        <v>3.4</v>
      </c>
      <c r="U62" s="2" t="s">
        <v>303</v>
      </c>
      <c r="V62" s="2">
        <v>82.5</v>
      </c>
      <c r="W62" s="2">
        <v>8</v>
      </c>
      <c r="X62" s="5">
        <v>11.16</v>
      </c>
      <c r="Y62" s="2" t="s">
        <v>116</v>
      </c>
      <c r="Z62" s="3">
        <v>6.8000000000000005E-2</v>
      </c>
      <c r="AA62" s="2">
        <v>3.27</v>
      </c>
      <c r="AB62" s="4">
        <v>67059887</v>
      </c>
      <c r="AC62" s="3">
        <v>0.55100000000000005</v>
      </c>
      <c r="AD62" s="3">
        <v>0.24199999999999999</v>
      </c>
      <c r="AE62" s="3">
        <v>0.60699999999999998</v>
      </c>
      <c r="AF62" s="3">
        <v>8.43E-2</v>
      </c>
      <c r="AG62" s="4">
        <v>54123364</v>
      </c>
      <c r="AH62" s="2">
        <v>46.227637999999999</v>
      </c>
      <c r="AI62" s="2">
        <v>2.213749</v>
      </c>
    </row>
    <row r="63" spans="1:35" x14ac:dyDescent="0.2">
      <c r="A63" s="8" t="s">
        <v>304</v>
      </c>
      <c r="B63" s="2">
        <v>9</v>
      </c>
      <c r="C63" s="2" t="s">
        <v>305</v>
      </c>
      <c r="D63" s="3">
        <v>0.2</v>
      </c>
      <c r="E63" s="4">
        <v>267667</v>
      </c>
      <c r="F63" s="4">
        <v>7000</v>
      </c>
      <c r="G63" s="2">
        <v>31.61</v>
      </c>
      <c r="H63" s="2">
        <v>241</v>
      </c>
      <c r="I63" s="2" t="s">
        <v>306</v>
      </c>
      <c r="J63" s="4">
        <v>5321</v>
      </c>
      <c r="K63" s="2">
        <v>122.19</v>
      </c>
      <c r="L63" s="3">
        <v>2.1000000000000001E-2</v>
      </c>
      <c r="M63" s="2" t="s">
        <v>184</v>
      </c>
      <c r="N63" s="2">
        <v>3.97</v>
      </c>
      <c r="O63" s="3">
        <v>0.9</v>
      </c>
      <c r="P63" s="5">
        <v>0.92</v>
      </c>
      <c r="Q63" s="6">
        <v>16657960228</v>
      </c>
      <c r="R63" s="3">
        <v>1.399</v>
      </c>
      <c r="S63" s="3">
        <v>8.3000000000000004E-2</v>
      </c>
      <c r="T63" s="2">
        <v>32.700000000000003</v>
      </c>
      <c r="U63" s="2" t="s">
        <v>306</v>
      </c>
      <c r="V63" s="2">
        <v>66.2</v>
      </c>
      <c r="W63" s="2">
        <v>252</v>
      </c>
      <c r="X63" s="5">
        <v>1.46</v>
      </c>
      <c r="Y63" s="2" t="s">
        <v>116</v>
      </c>
      <c r="Z63" s="3">
        <v>0.25900000000000001</v>
      </c>
      <c r="AA63" s="2">
        <v>0.68</v>
      </c>
      <c r="AB63" s="4">
        <v>2172579</v>
      </c>
      <c r="AC63" s="3">
        <v>0.52900000000000003</v>
      </c>
      <c r="AD63" s="3">
        <v>0.10199999999999999</v>
      </c>
      <c r="AE63" s="3">
        <v>0.47099999999999997</v>
      </c>
      <c r="AF63" s="3">
        <v>0.2</v>
      </c>
      <c r="AG63" s="4">
        <v>1949694</v>
      </c>
      <c r="AH63" s="2">
        <v>-0.80368899999999999</v>
      </c>
      <c r="AI63" s="2">
        <v>11.609444</v>
      </c>
    </row>
    <row r="64" spans="1:35" x14ac:dyDescent="0.2">
      <c r="A64" s="8" t="s">
        <v>307</v>
      </c>
      <c r="B64" s="2">
        <v>239</v>
      </c>
      <c r="C64" s="2" t="s">
        <v>308</v>
      </c>
      <c r="D64" s="3">
        <v>0.59799999999999998</v>
      </c>
      <c r="E64" s="4">
        <v>11300</v>
      </c>
      <c r="F64" s="4">
        <v>1000</v>
      </c>
      <c r="G64" s="2">
        <v>38.54</v>
      </c>
      <c r="H64" s="2">
        <v>220</v>
      </c>
      <c r="I64" s="2" t="s">
        <v>309</v>
      </c>
      <c r="J64" s="2">
        <v>532</v>
      </c>
      <c r="K64" s="2">
        <v>172.73</v>
      </c>
      <c r="L64" s="3">
        <v>7.0999999999999994E-2</v>
      </c>
      <c r="M64" s="2" t="s">
        <v>310</v>
      </c>
      <c r="N64" s="2">
        <v>5.22</v>
      </c>
      <c r="O64" s="3">
        <v>0.48399999999999999</v>
      </c>
      <c r="P64" s="5">
        <v>1.18</v>
      </c>
      <c r="Q64" s="6">
        <v>1763819048</v>
      </c>
      <c r="R64" s="3">
        <v>0.98</v>
      </c>
      <c r="S64" s="3">
        <v>2.7E-2</v>
      </c>
      <c r="T64" s="2">
        <v>39</v>
      </c>
      <c r="U64" s="2" t="s">
        <v>311</v>
      </c>
      <c r="V64" s="2">
        <v>61.7</v>
      </c>
      <c r="W64" s="2">
        <v>597</v>
      </c>
      <c r="X64" s="5">
        <v>0.13</v>
      </c>
      <c r="Y64" s="2" t="s">
        <v>64</v>
      </c>
      <c r="Z64" s="3">
        <v>0.20300000000000001</v>
      </c>
      <c r="AA64" s="2">
        <v>0.1</v>
      </c>
      <c r="AB64" s="4">
        <v>2347706</v>
      </c>
      <c r="AC64" s="3">
        <v>0.59399999999999997</v>
      </c>
      <c r="AD64" s="3">
        <v>9.4E-2</v>
      </c>
      <c r="AE64" s="3">
        <v>0.48399999999999999</v>
      </c>
      <c r="AF64" s="3">
        <v>9.06E-2</v>
      </c>
      <c r="AG64" s="4">
        <v>1453958</v>
      </c>
      <c r="AH64" s="2">
        <v>13.443182</v>
      </c>
      <c r="AI64" s="2">
        <v>-15.310138999999999</v>
      </c>
    </row>
    <row r="65" spans="1:35" x14ac:dyDescent="0.2">
      <c r="A65" s="8" t="s">
        <v>312</v>
      </c>
      <c r="B65" s="2">
        <v>57</v>
      </c>
      <c r="C65" s="2" t="s">
        <v>313</v>
      </c>
      <c r="D65" s="3">
        <v>0.34499999999999997</v>
      </c>
      <c r="E65" s="4">
        <v>69700</v>
      </c>
      <c r="F65" s="4">
        <v>26000</v>
      </c>
      <c r="G65" s="2">
        <v>13.47</v>
      </c>
      <c r="H65" s="2">
        <v>995</v>
      </c>
      <c r="I65" s="2" t="s">
        <v>314</v>
      </c>
      <c r="J65" s="4">
        <v>10128</v>
      </c>
      <c r="K65" s="2">
        <v>133.61000000000001</v>
      </c>
      <c r="L65" s="3">
        <v>4.9000000000000002E-2</v>
      </c>
      <c r="M65" s="2" t="s">
        <v>315</v>
      </c>
      <c r="N65" s="2">
        <v>2.06</v>
      </c>
      <c r="O65" s="3">
        <v>0.40600000000000003</v>
      </c>
      <c r="P65" s="5">
        <v>0.76</v>
      </c>
      <c r="Q65" s="6">
        <v>17743195770</v>
      </c>
      <c r="R65" s="3">
        <v>0.98599999999999999</v>
      </c>
      <c r="S65" s="3">
        <v>0.63900000000000001</v>
      </c>
      <c r="T65" s="2">
        <v>8.6999999999999993</v>
      </c>
      <c r="U65" s="2" t="s">
        <v>314</v>
      </c>
      <c r="V65" s="2">
        <v>73.599999999999994</v>
      </c>
      <c r="W65" s="2">
        <v>25</v>
      </c>
      <c r="X65" s="5">
        <v>0.05</v>
      </c>
      <c r="Y65" s="2" t="s">
        <v>316</v>
      </c>
      <c r="Z65" s="3">
        <v>0.57299999999999995</v>
      </c>
      <c r="AA65" s="2">
        <v>7.12</v>
      </c>
      <c r="AB65" s="4">
        <v>3720382</v>
      </c>
      <c r="AC65" s="3">
        <v>0.68300000000000005</v>
      </c>
      <c r="AD65" s="3">
        <v>0.217</v>
      </c>
      <c r="AE65" s="3">
        <v>9.9000000000000005E-2</v>
      </c>
      <c r="AF65" s="3">
        <v>0.14399999999999999</v>
      </c>
      <c r="AG65" s="4">
        <v>2196476</v>
      </c>
      <c r="AH65" s="2">
        <v>42.315407</v>
      </c>
      <c r="AI65" s="2">
        <v>43.356892000000002</v>
      </c>
    </row>
    <row r="66" spans="1:35" x14ac:dyDescent="0.2">
      <c r="A66" s="8" t="s">
        <v>317</v>
      </c>
      <c r="B66" s="2">
        <v>240</v>
      </c>
      <c r="C66" s="2" t="s">
        <v>318</v>
      </c>
      <c r="D66" s="3">
        <v>0.47699999999999998</v>
      </c>
      <c r="E66" s="4">
        <v>357022</v>
      </c>
      <c r="F66" s="4">
        <v>180000</v>
      </c>
      <c r="G66" s="2">
        <v>9.5</v>
      </c>
      <c r="H66" s="2">
        <v>49</v>
      </c>
      <c r="I66" s="2" t="s">
        <v>319</v>
      </c>
      <c r="J66" s="4">
        <v>727973</v>
      </c>
      <c r="K66" s="2">
        <v>112.85</v>
      </c>
      <c r="L66" s="3">
        <v>1.4E-2</v>
      </c>
      <c r="M66" s="2" t="s">
        <v>53</v>
      </c>
      <c r="N66" s="2">
        <v>1.56</v>
      </c>
      <c r="O66" s="3">
        <v>0.32700000000000001</v>
      </c>
      <c r="P66" s="5">
        <v>1.39</v>
      </c>
      <c r="Q66" s="6">
        <v>3845630030824</v>
      </c>
      <c r="R66" s="3">
        <v>1.04</v>
      </c>
      <c r="S66" s="3">
        <v>0.70199999999999996</v>
      </c>
      <c r="T66" s="2">
        <v>3.1</v>
      </c>
      <c r="U66" s="2" t="s">
        <v>319</v>
      </c>
      <c r="V66" s="2">
        <v>80.900000000000006</v>
      </c>
      <c r="W66" s="2">
        <v>7</v>
      </c>
      <c r="X66" s="5">
        <v>9.99</v>
      </c>
      <c r="Y66" s="2" t="s">
        <v>84</v>
      </c>
      <c r="Z66" s="3">
        <v>0.125</v>
      </c>
      <c r="AA66" s="2">
        <v>4.25</v>
      </c>
      <c r="AB66" s="4">
        <v>83132799</v>
      </c>
      <c r="AC66" s="3">
        <v>0.60799999999999998</v>
      </c>
      <c r="AD66" s="3">
        <v>0.115</v>
      </c>
      <c r="AE66" s="3">
        <v>0.48799999999999999</v>
      </c>
      <c r="AF66" s="3">
        <v>3.04E-2</v>
      </c>
      <c r="AG66" s="4">
        <v>64324835</v>
      </c>
      <c r="AH66" s="2">
        <v>51.165691000000002</v>
      </c>
      <c r="AI66" s="2">
        <v>10.451525999999999</v>
      </c>
    </row>
    <row r="67" spans="1:35" x14ac:dyDescent="0.2">
      <c r="A67" s="8" t="s">
        <v>320</v>
      </c>
      <c r="B67" s="2">
        <v>137</v>
      </c>
      <c r="C67" s="2" t="s">
        <v>321</v>
      </c>
      <c r="D67" s="3">
        <v>0.69</v>
      </c>
      <c r="E67" s="4">
        <v>238533</v>
      </c>
      <c r="F67" s="4">
        <v>16000</v>
      </c>
      <c r="G67" s="2">
        <v>29.41</v>
      </c>
      <c r="H67" s="2">
        <v>233</v>
      </c>
      <c r="I67" s="2" t="s">
        <v>322</v>
      </c>
      <c r="J67" s="4">
        <v>16670</v>
      </c>
      <c r="K67" s="2">
        <v>268.36</v>
      </c>
      <c r="L67" s="3">
        <v>7.1999999999999995E-2</v>
      </c>
      <c r="M67" s="2" t="s">
        <v>323</v>
      </c>
      <c r="N67" s="2">
        <v>3.87</v>
      </c>
      <c r="O67" s="3">
        <v>0.41199999999999998</v>
      </c>
      <c r="P67" s="5">
        <v>0.92</v>
      </c>
      <c r="Q67" s="6">
        <v>66983634224</v>
      </c>
      <c r="R67" s="3">
        <v>1.048</v>
      </c>
      <c r="S67" s="3">
        <v>0.157</v>
      </c>
      <c r="T67" s="2">
        <v>34.9</v>
      </c>
      <c r="U67" s="2" t="s">
        <v>322</v>
      </c>
      <c r="V67" s="2">
        <v>63.8</v>
      </c>
      <c r="W67" s="2">
        <v>308</v>
      </c>
      <c r="X67" s="5">
        <v>0.27</v>
      </c>
      <c r="Y67" s="2" t="s">
        <v>64</v>
      </c>
      <c r="Z67" s="3">
        <v>0.36099999999999999</v>
      </c>
      <c r="AA67" s="2">
        <v>0.14000000000000001</v>
      </c>
      <c r="AB67" s="4">
        <v>30792608</v>
      </c>
      <c r="AC67" s="3">
        <v>0.67800000000000005</v>
      </c>
      <c r="AD67" s="3">
        <v>0.126</v>
      </c>
      <c r="AE67" s="3">
        <v>0.55400000000000005</v>
      </c>
      <c r="AF67" s="3">
        <v>4.3299999999999998E-2</v>
      </c>
      <c r="AG67" s="4">
        <v>17249054</v>
      </c>
      <c r="AH67" s="2">
        <v>7.9465269999999997</v>
      </c>
      <c r="AI67" s="2">
        <v>-1.0231939999999999</v>
      </c>
    </row>
    <row r="68" spans="1:35" x14ac:dyDescent="0.2">
      <c r="A68" s="8" t="s">
        <v>324</v>
      </c>
      <c r="B68" s="2">
        <v>81</v>
      </c>
      <c r="C68" s="2" t="s">
        <v>325</v>
      </c>
      <c r="D68" s="3">
        <v>0.47599999999999998</v>
      </c>
      <c r="E68" s="4">
        <v>131957</v>
      </c>
      <c r="F68" s="4">
        <v>146000</v>
      </c>
      <c r="G68" s="2">
        <v>8.1</v>
      </c>
      <c r="H68" s="2">
        <v>30</v>
      </c>
      <c r="I68" s="2" t="s">
        <v>326</v>
      </c>
      <c r="J68" s="4">
        <v>62434</v>
      </c>
      <c r="K68" s="2">
        <v>101.87</v>
      </c>
      <c r="L68" s="3">
        <v>2E-3</v>
      </c>
      <c r="M68" s="2" t="s">
        <v>53</v>
      </c>
      <c r="N68" s="2">
        <v>1.35</v>
      </c>
      <c r="O68" s="3">
        <v>0.317</v>
      </c>
      <c r="P68" s="5">
        <v>1.54</v>
      </c>
      <c r="Q68" s="6">
        <v>209852761469</v>
      </c>
      <c r="R68" s="3">
        <v>0.996</v>
      </c>
      <c r="S68" s="3">
        <v>1.3660000000000001</v>
      </c>
      <c r="T68" s="2">
        <v>3.6</v>
      </c>
      <c r="U68" s="2" t="s">
        <v>327</v>
      </c>
      <c r="V68" s="2">
        <v>81.3</v>
      </c>
      <c r="W68" s="2">
        <v>3</v>
      </c>
      <c r="X68" s="5">
        <v>4.46</v>
      </c>
      <c r="Y68" s="2" t="s">
        <v>235</v>
      </c>
      <c r="Z68" s="3">
        <v>0.35499999999999998</v>
      </c>
      <c r="AA68" s="2">
        <v>5.48</v>
      </c>
      <c r="AB68" s="4">
        <v>10716322</v>
      </c>
      <c r="AC68" s="3">
        <v>0.51800000000000002</v>
      </c>
      <c r="AD68" s="3">
        <v>0.26200000000000001</v>
      </c>
      <c r="AE68" s="3">
        <v>0.51900000000000002</v>
      </c>
      <c r="AF68" s="3">
        <v>0.1724</v>
      </c>
      <c r="AG68" s="4">
        <v>8507474</v>
      </c>
      <c r="AH68" s="2">
        <v>39.074207999999999</v>
      </c>
      <c r="AI68" s="2">
        <v>21.824311999999999</v>
      </c>
    </row>
    <row r="69" spans="1:35" x14ac:dyDescent="0.2">
      <c r="A69" s="8" t="s">
        <v>328</v>
      </c>
      <c r="B69" s="2">
        <v>331</v>
      </c>
      <c r="C69" s="2" t="s">
        <v>329</v>
      </c>
      <c r="D69" s="3">
        <v>0.23499999999999999</v>
      </c>
      <c r="E69" s="2">
        <v>349</v>
      </c>
      <c r="F69" s="2"/>
      <c r="G69" s="2">
        <v>16.47</v>
      </c>
      <c r="H69" s="2">
        <v>1</v>
      </c>
      <c r="I69" s="2" t="s">
        <v>330</v>
      </c>
      <c r="J69" s="2">
        <v>268</v>
      </c>
      <c r="K69" s="2">
        <v>107.43</v>
      </c>
      <c r="L69" s="3">
        <v>8.0000000000000002E-3</v>
      </c>
      <c r="M69" s="2" t="s">
        <v>63</v>
      </c>
      <c r="N69" s="2">
        <v>2.06</v>
      </c>
      <c r="O69" s="3">
        <v>0.5</v>
      </c>
      <c r="P69" s="5">
        <v>1.1200000000000001</v>
      </c>
      <c r="Q69" s="6">
        <v>1228170370</v>
      </c>
      <c r="R69" s="3">
        <v>1.069</v>
      </c>
      <c r="S69" s="3">
        <v>1.046</v>
      </c>
      <c r="T69" s="2">
        <v>13.7</v>
      </c>
      <c r="U69" s="2" t="s">
        <v>330</v>
      </c>
      <c r="V69" s="2">
        <v>72.400000000000006</v>
      </c>
      <c r="W69" s="2">
        <v>25</v>
      </c>
      <c r="X69" s="2"/>
      <c r="Y69" s="2" t="s">
        <v>64</v>
      </c>
      <c r="Z69" s="3">
        <v>0.56999999999999995</v>
      </c>
      <c r="AA69" s="2">
        <v>1.41</v>
      </c>
      <c r="AB69" s="4">
        <v>112003</v>
      </c>
      <c r="AC69" s="2"/>
      <c r="AD69" s="3">
        <v>0.19400000000000001</v>
      </c>
      <c r="AE69" s="3">
        <v>0.47799999999999998</v>
      </c>
      <c r="AF69" s="2"/>
      <c r="AG69" s="4">
        <v>40765</v>
      </c>
      <c r="AH69" s="2">
        <v>12.1165</v>
      </c>
      <c r="AI69" s="2">
        <v>-61.679000000000002</v>
      </c>
    </row>
    <row r="70" spans="1:35" x14ac:dyDescent="0.2">
      <c r="A70" s="8" t="s">
        <v>331</v>
      </c>
      <c r="B70" s="2">
        <v>167</v>
      </c>
      <c r="C70" s="2" t="s">
        <v>332</v>
      </c>
      <c r="D70" s="3">
        <v>0.36</v>
      </c>
      <c r="E70" s="4">
        <v>108889</v>
      </c>
      <c r="F70" s="4">
        <v>43000</v>
      </c>
      <c r="G70" s="2">
        <v>24.56</v>
      </c>
      <c r="H70" s="2">
        <v>502</v>
      </c>
      <c r="I70" s="2" t="s">
        <v>333</v>
      </c>
      <c r="J70" s="4">
        <v>16777</v>
      </c>
      <c r="K70" s="2">
        <v>142.91999999999999</v>
      </c>
      <c r="L70" s="3">
        <v>3.6999999999999998E-2</v>
      </c>
      <c r="M70" s="2" t="s">
        <v>334</v>
      </c>
      <c r="N70" s="2">
        <v>2.87</v>
      </c>
      <c r="O70" s="3">
        <v>0.32700000000000001</v>
      </c>
      <c r="P70" s="5">
        <v>0.79</v>
      </c>
      <c r="Q70" s="6">
        <v>76710385880</v>
      </c>
      <c r="R70" s="3">
        <v>1.0189999999999999</v>
      </c>
      <c r="S70" s="3">
        <v>0.218</v>
      </c>
      <c r="T70" s="2">
        <v>22.1</v>
      </c>
      <c r="U70" s="2" t="s">
        <v>333</v>
      </c>
      <c r="V70" s="2">
        <v>74.099999999999994</v>
      </c>
      <c r="W70" s="2">
        <v>95</v>
      </c>
      <c r="X70" s="5">
        <v>1.6</v>
      </c>
      <c r="Y70" s="2" t="s">
        <v>69</v>
      </c>
      <c r="Z70" s="3">
        <v>0.55800000000000005</v>
      </c>
      <c r="AA70" s="2">
        <v>0.35</v>
      </c>
      <c r="AB70" s="4">
        <v>16604026</v>
      </c>
      <c r="AC70" s="3">
        <v>0.623</v>
      </c>
      <c r="AD70" s="3">
        <v>0.106</v>
      </c>
      <c r="AE70" s="3">
        <v>0.35199999999999998</v>
      </c>
      <c r="AF70" s="3">
        <v>2.46E-2</v>
      </c>
      <c r="AG70" s="4">
        <v>8540945</v>
      </c>
      <c r="AH70" s="2">
        <v>15.783471</v>
      </c>
      <c r="AI70" s="2">
        <v>-90.230759000000006</v>
      </c>
    </row>
    <row r="71" spans="1:35" x14ac:dyDescent="0.2">
      <c r="A71" s="8" t="s">
        <v>335</v>
      </c>
      <c r="B71" s="2">
        <v>53</v>
      </c>
      <c r="C71" s="2" t="s">
        <v>336</v>
      </c>
      <c r="D71" s="3">
        <v>0.59</v>
      </c>
      <c r="E71" s="4">
        <v>245857</v>
      </c>
      <c r="F71" s="4">
        <v>13000</v>
      </c>
      <c r="G71" s="2">
        <v>36.36</v>
      </c>
      <c r="H71" s="2">
        <v>224</v>
      </c>
      <c r="I71" s="2" t="s">
        <v>337</v>
      </c>
      <c r="J71" s="4">
        <v>2996</v>
      </c>
      <c r="K71" s="2">
        <v>262.95</v>
      </c>
      <c r="L71" s="3">
        <v>9.5000000000000001E-2</v>
      </c>
      <c r="M71" s="2" t="s">
        <v>338</v>
      </c>
      <c r="N71" s="2">
        <v>4.7</v>
      </c>
      <c r="O71" s="3">
        <v>0.25800000000000001</v>
      </c>
      <c r="P71" s="5">
        <v>0.9</v>
      </c>
      <c r="Q71" s="6">
        <v>13590281809</v>
      </c>
      <c r="R71" s="3">
        <v>0.91500000000000004</v>
      </c>
      <c r="S71" s="3">
        <v>0.11600000000000001</v>
      </c>
      <c r="T71" s="2">
        <v>64.900000000000006</v>
      </c>
      <c r="U71" s="2" t="s">
        <v>339</v>
      </c>
      <c r="V71" s="2">
        <v>61.2</v>
      </c>
      <c r="W71" s="2">
        <v>576</v>
      </c>
      <c r="X71" s="2"/>
      <c r="Y71" s="2" t="s">
        <v>116</v>
      </c>
      <c r="Z71" s="3">
        <v>0.54500000000000004</v>
      </c>
      <c r="AA71" s="2">
        <v>0.08</v>
      </c>
      <c r="AB71" s="4">
        <v>12771246</v>
      </c>
      <c r="AC71" s="3">
        <v>0.61499999999999999</v>
      </c>
      <c r="AD71" s="3">
        <v>0.108</v>
      </c>
      <c r="AE71" s="3">
        <v>0.69299999999999995</v>
      </c>
      <c r="AF71" s="3">
        <v>4.2999999999999997E-2</v>
      </c>
      <c r="AG71" s="4">
        <v>4661505</v>
      </c>
      <c r="AH71" s="2">
        <v>9.9455869999999997</v>
      </c>
      <c r="AI71" s="2">
        <v>-9.6966450000000002</v>
      </c>
    </row>
    <row r="72" spans="1:35" x14ac:dyDescent="0.2">
      <c r="A72" s="8" t="s">
        <v>340</v>
      </c>
      <c r="B72" s="2">
        <v>70</v>
      </c>
      <c r="C72" s="2" t="s">
        <v>341</v>
      </c>
      <c r="D72" s="3">
        <v>0.57999999999999996</v>
      </c>
      <c r="E72" s="4">
        <v>36125</v>
      </c>
      <c r="F72" s="4">
        <v>4000</v>
      </c>
      <c r="G72" s="2">
        <v>35.130000000000003</v>
      </c>
      <c r="H72" s="2">
        <v>245</v>
      </c>
      <c r="I72" s="2" t="s">
        <v>342</v>
      </c>
      <c r="J72" s="2">
        <v>293</v>
      </c>
      <c r="K72" s="2">
        <v>111.65</v>
      </c>
      <c r="L72" s="3">
        <v>1.4E-2</v>
      </c>
      <c r="M72" s="2" t="s">
        <v>125</v>
      </c>
      <c r="N72" s="2">
        <v>4.4800000000000004</v>
      </c>
      <c r="O72" s="3">
        <v>0.69799999999999995</v>
      </c>
      <c r="P72" s="2"/>
      <c r="Q72" s="6">
        <v>1340389411</v>
      </c>
      <c r="R72" s="3">
        <v>1.1870000000000001</v>
      </c>
      <c r="S72" s="3">
        <v>2.5999999999999999E-2</v>
      </c>
      <c r="T72" s="2">
        <v>54</v>
      </c>
      <c r="U72" s="2" t="s">
        <v>342</v>
      </c>
      <c r="V72" s="2">
        <v>58</v>
      </c>
      <c r="W72" s="2">
        <v>667</v>
      </c>
      <c r="X72" s="5">
        <v>0.16</v>
      </c>
      <c r="Y72" s="2" t="s">
        <v>59</v>
      </c>
      <c r="Z72" s="3">
        <v>0.372</v>
      </c>
      <c r="AA72" s="2">
        <v>0.13</v>
      </c>
      <c r="AB72" s="4">
        <v>1920922</v>
      </c>
      <c r="AC72" s="3">
        <v>0.72</v>
      </c>
      <c r="AD72" s="3">
        <v>0.10299999999999999</v>
      </c>
      <c r="AE72" s="3">
        <v>0.45500000000000002</v>
      </c>
      <c r="AF72" s="3">
        <v>2.47E-2</v>
      </c>
      <c r="AG72" s="4">
        <v>840922</v>
      </c>
      <c r="AH72" s="2">
        <v>11.803749</v>
      </c>
      <c r="AI72" s="2">
        <v>-15.180413</v>
      </c>
    </row>
    <row r="73" spans="1:35" x14ac:dyDescent="0.2">
      <c r="A73" s="8" t="s">
        <v>343</v>
      </c>
      <c r="B73" s="2">
        <v>4</v>
      </c>
      <c r="C73" s="2" t="s">
        <v>344</v>
      </c>
      <c r="D73" s="3">
        <v>8.5999999999999993E-2</v>
      </c>
      <c r="E73" s="4">
        <v>214969</v>
      </c>
      <c r="F73" s="4">
        <v>3000</v>
      </c>
      <c r="G73" s="2">
        <v>19.97</v>
      </c>
      <c r="H73" s="2">
        <v>592</v>
      </c>
      <c r="I73" s="2" t="s">
        <v>345</v>
      </c>
      <c r="J73" s="4">
        <v>2384</v>
      </c>
      <c r="K73" s="2">
        <v>116.19</v>
      </c>
      <c r="L73" s="3">
        <v>2.1000000000000001E-2</v>
      </c>
      <c r="M73" s="2" t="s">
        <v>346</v>
      </c>
      <c r="N73" s="2">
        <v>2.46</v>
      </c>
      <c r="O73" s="3">
        <v>0.83899999999999997</v>
      </c>
      <c r="P73" s="5">
        <v>0.9</v>
      </c>
      <c r="Q73" s="6">
        <v>4280443645</v>
      </c>
      <c r="R73" s="3">
        <v>0.97799999999999998</v>
      </c>
      <c r="S73" s="3">
        <v>0.11600000000000001</v>
      </c>
      <c r="T73" s="2">
        <v>25.1</v>
      </c>
      <c r="U73" s="2" t="s">
        <v>345</v>
      </c>
      <c r="V73" s="2">
        <v>69.8</v>
      </c>
      <c r="W73" s="2">
        <v>169</v>
      </c>
      <c r="X73" s="5">
        <v>0.98</v>
      </c>
      <c r="Y73" s="2" t="s">
        <v>64</v>
      </c>
      <c r="Z73" s="3">
        <v>0.40500000000000003</v>
      </c>
      <c r="AA73" s="2">
        <v>0.8</v>
      </c>
      <c r="AB73" s="4">
        <v>782766</v>
      </c>
      <c r="AC73" s="3">
        <v>0.56200000000000006</v>
      </c>
      <c r="AD73" s="2"/>
      <c r="AE73" s="3">
        <v>0.30599999999999999</v>
      </c>
      <c r="AF73" s="3">
        <v>0.11849999999999999</v>
      </c>
      <c r="AG73" s="4">
        <v>208912</v>
      </c>
      <c r="AH73" s="2">
        <v>4.8604159999999998</v>
      </c>
      <c r="AI73" s="2">
        <v>-58.93018</v>
      </c>
    </row>
    <row r="74" spans="1:35" x14ac:dyDescent="0.2">
      <c r="A74" s="8" t="s">
        <v>347</v>
      </c>
      <c r="B74" s="2">
        <v>414</v>
      </c>
      <c r="C74" s="2" t="s">
        <v>348</v>
      </c>
      <c r="D74" s="3">
        <v>0.66800000000000004</v>
      </c>
      <c r="E74" s="4">
        <v>27750</v>
      </c>
      <c r="F74" s="2">
        <v>0</v>
      </c>
      <c r="G74" s="2">
        <v>24.35</v>
      </c>
      <c r="H74" s="2">
        <v>509</v>
      </c>
      <c r="I74" s="2" t="s">
        <v>349</v>
      </c>
      <c r="J74" s="4">
        <v>2978</v>
      </c>
      <c r="K74" s="2">
        <v>179.29</v>
      </c>
      <c r="L74" s="3">
        <v>0.125</v>
      </c>
      <c r="M74" s="2" t="s">
        <v>350</v>
      </c>
      <c r="N74" s="2">
        <v>2.94</v>
      </c>
      <c r="O74" s="3">
        <v>3.5000000000000003E-2</v>
      </c>
      <c r="P74" s="5">
        <v>0.81</v>
      </c>
      <c r="Q74" s="6">
        <v>8498981821</v>
      </c>
      <c r="R74" s="3">
        <v>1.1359999999999999</v>
      </c>
      <c r="S74" s="3">
        <v>1.0999999999999999E-2</v>
      </c>
      <c r="T74" s="2">
        <v>49.5</v>
      </c>
      <c r="U74" s="2" t="s">
        <v>349</v>
      </c>
      <c r="V74" s="2">
        <v>63.7</v>
      </c>
      <c r="W74" s="2">
        <v>480</v>
      </c>
      <c r="X74" s="5">
        <v>0.25</v>
      </c>
      <c r="Y74" s="2" t="s">
        <v>116</v>
      </c>
      <c r="Z74" s="3">
        <v>0.36299999999999999</v>
      </c>
      <c r="AA74" s="2">
        <v>0.23</v>
      </c>
      <c r="AB74" s="4">
        <v>11263077</v>
      </c>
      <c r="AC74" s="3">
        <v>0.67200000000000004</v>
      </c>
      <c r="AD74" s="2"/>
      <c r="AE74" s="3">
        <v>0.42699999999999999</v>
      </c>
      <c r="AF74" s="3">
        <v>0.13780000000000001</v>
      </c>
      <c r="AG74" s="4">
        <v>6328948</v>
      </c>
      <c r="AH74" s="2">
        <v>18.971187</v>
      </c>
      <c r="AI74" s="2">
        <v>-72.285214999999994</v>
      </c>
    </row>
    <row r="75" spans="1:35" x14ac:dyDescent="0.2">
      <c r="A75" s="8" t="s">
        <v>351</v>
      </c>
      <c r="B75" s="4">
        <v>2003</v>
      </c>
      <c r="C75" s="2"/>
      <c r="D75" s="2"/>
      <c r="E75" s="2">
        <v>0</v>
      </c>
      <c r="F75" s="2"/>
      <c r="G75" s="2"/>
      <c r="H75" s="2">
        <v>379</v>
      </c>
      <c r="I75" s="2" t="s">
        <v>351</v>
      </c>
      <c r="J75" s="2"/>
      <c r="K75" s="2"/>
      <c r="L75" s="2"/>
      <c r="M75" s="2" t="s">
        <v>53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 t="s">
        <v>352</v>
      </c>
      <c r="Z75" s="2"/>
      <c r="AA75" s="2"/>
      <c r="AB75" s="2">
        <v>836</v>
      </c>
      <c r="AC75" s="2"/>
      <c r="AD75" s="2"/>
      <c r="AE75" s="2"/>
      <c r="AF75" s="2"/>
      <c r="AG75" s="2"/>
      <c r="AH75" s="2">
        <v>41.902915999999998</v>
      </c>
      <c r="AI75" s="2">
        <v>12.453389</v>
      </c>
    </row>
    <row r="76" spans="1:35" x14ac:dyDescent="0.2">
      <c r="A76" s="8" t="s">
        <v>353</v>
      </c>
      <c r="B76" s="2">
        <v>89</v>
      </c>
      <c r="C76" s="2" t="s">
        <v>354</v>
      </c>
      <c r="D76" s="3">
        <v>0.28899999999999998</v>
      </c>
      <c r="E76" s="4">
        <v>112090</v>
      </c>
      <c r="F76" s="4">
        <v>23000</v>
      </c>
      <c r="G76" s="2">
        <v>21.6</v>
      </c>
      <c r="H76" s="2">
        <v>504</v>
      </c>
      <c r="I76" s="2" t="s">
        <v>355</v>
      </c>
      <c r="J76" s="4">
        <v>9813</v>
      </c>
      <c r="K76" s="2">
        <v>150.34</v>
      </c>
      <c r="L76" s="3">
        <v>4.3999999999999997E-2</v>
      </c>
      <c r="M76" s="2" t="s">
        <v>356</v>
      </c>
      <c r="N76" s="2">
        <v>2.46</v>
      </c>
      <c r="O76" s="3">
        <v>0.4</v>
      </c>
      <c r="P76" s="5">
        <v>0.98</v>
      </c>
      <c r="Q76" s="6">
        <v>25095395475</v>
      </c>
      <c r="R76" s="3">
        <v>0.91500000000000004</v>
      </c>
      <c r="S76" s="3">
        <v>0.26200000000000001</v>
      </c>
      <c r="T76" s="2">
        <v>15.1</v>
      </c>
      <c r="U76" s="2" t="s">
        <v>355</v>
      </c>
      <c r="V76" s="2">
        <v>75.099999999999994</v>
      </c>
      <c r="W76" s="2">
        <v>65</v>
      </c>
      <c r="X76" s="5">
        <v>1.01</v>
      </c>
      <c r="Y76" s="2" t="s">
        <v>69</v>
      </c>
      <c r="Z76" s="3">
        <v>0.49099999999999999</v>
      </c>
      <c r="AA76" s="2">
        <v>0.31</v>
      </c>
      <c r="AB76" s="4">
        <v>9746117</v>
      </c>
      <c r="AC76" s="3">
        <v>0.68799999999999994</v>
      </c>
      <c r="AD76" s="3">
        <v>0.17299999999999999</v>
      </c>
      <c r="AE76" s="3">
        <v>0.39100000000000001</v>
      </c>
      <c r="AF76" s="3">
        <v>5.3900000000000003E-2</v>
      </c>
      <c r="AG76" s="4">
        <v>5626433</v>
      </c>
      <c r="AH76" s="2">
        <v>15.199999</v>
      </c>
      <c r="AI76" s="2">
        <v>-86.241905000000003</v>
      </c>
    </row>
    <row r="77" spans="1:35" x14ac:dyDescent="0.2">
      <c r="A77" s="8" t="s">
        <v>357</v>
      </c>
      <c r="B77" s="2">
        <v>107</v>
      </c>
      <c r="C77" s="2" t="s">
        <v>358</v>
      </c>
      <c r="D77" s="3">
        <v>0.58399999999999996</v>
      </c>
      <c r="E77" s="4">
        <v>93028</v>
      </c>
      <c r="F77" s="4">
        <v>40000</v>
      </c>
      <c r="G77" s="2">
        <v>9.6</v>
      </c>
      <c r="H77" s="2">
        <v>36</v>
      </c>
      <c r="I77" s="2" t="s">
        <v>359</v>
      </c>
      <c r="J77" s="4">
        <v>45537</v>
      </c>
      <c r="K77" s="2">
        <v>121.64</v>
      </c>
      <c r="L77" s="3">
        <v>3.3000000000000002E-2</v>
      </c>
      <c r="M77" s="2" t="s">
        <v>360</v>
      </c>
      <c r="N77" s="2">
        <v>1.54</v>
      </c>
      <c r="O77" s="3">
        <v>0.22900000000000001</v>
      </c>
      <c r="P77" s="5">
        <v>1.18</v>
      </c>
      <c r="Q77" s="6">
        <v>160967157504</v>
      </c>
      <c r="R77" s="3">
        <v>1.008</v>
      </c>
      <c r="S77" s="3">
        <v>0.48499999999999999</v>
      </c>
      <c r="T77" s="2">
        <v>3.6</v>
      </c>
      <c r="U77" s="2" t="s">
        <v>359</v>
      </c>
      <c r="V77" s="2">
        <v>75.8</v>
      </c>
      <c r="W77" s="2">
        <v>12</v>
      </c>
      <c r="X77" s="5">
        <v>2.62</v>
      </c>
      <c r="Y77" s="2" t="s">
        <v>361</v>
      </c>
      <c r="Z77" s="3">
        <v>0.28999999999999998</v>
      </c>
      <c r="AA77" s="2">
        <v>3.41</v>
      </c>
      <c r="AB77" s="4">
        <v>9769949</v>
      </c>
      <c r="AC77" s="3">
        <v>0.56499999999999995</v>
      </c>
      <c r="AD77" s="3">
        <v>0.23</v>
      </c>
      <c r="AE77" s="3">
        <v>0.379</v>
      </c>
      <c r="AF77" s="3">
        <v>3.4000000000000002E-2</v>
      </c>
      <c r="AG77" s="4">
        <v>6999582</v>
      </c>
      <c r="AH77" s="2">
        <v>47.162494000000002</v>
      </c>
      <c r="AI77" s="2">
        <v>19.503304</v>
      </c>
    </row>
    <row r="78" spans="1:35" x14ac:dyDescent="0.2">
      <c r="A78" s="8" t="s">
        <v>362</v>
      </c>
      <c r="B78" s="2">
        <v>3</v>
      </c>
      <c r="C78" s="2" t="s">
        <v>363</v>
      </c>
      <c r="D78" s="3">
        <v>0.187</v>
      </c>
      <c r="E78" s="4">
        <v>103000</v>
      </c>
      <c r="F78" s="2">
        <v>0</v>
      </c>
      <c r="G78" s="2">
        <v>12</v>
      </c>
      <c r="H78" s="2">
        <v>354</v>
      </c>
      <c r="I78" s="2" t="s">
        <v>364</v>
      </c>
      <c r="J78" s="4">
        <v>2065</v>
      </c>
      <c r="K78" s="2">
        <v>129</v>
      </c>
      <c r="L78" s="3">
        <v>0.03</v>
      </c>
      <c r="M78" s="2" t="s">
        <v>365</v>
      </c>
      <c r="N78" s="2">
        <v>1.71</v>
      </c>
      <c r="O78" s="3">
        <v>5.0000000000000001E-3</v>
      </c>
      <c r="P78" s="5">
        <v>1.69</v>
      </c>
      <c r="Q78" s="6">
        <v>24188035739</v>
      </c>
      <c r="R78" s="3">
        <v>1.004</v>
      </c>
      <c r="S78" s="3">
        <v>0.71799999999999997</v>
      </c>
      <c r="T78" s="2">
        <v>1.5</v>
      </c>
      <c r="U78" s="2" t="s">
        <v>364</v>
      </c>
      <c r="V78" s="2">
        <v>82.7</v>
      </c>
      <c r="W78" s="2">
        <v>4</v>
      </c>
      <c r="X78" s="2"/>
      <c r="Y78" s="2" t="s">
        <v>366</v>
      </c>
      <c r="Z78" s="3">
        <v>0.17</v>
      </c>
      <c r="AA78" s="2">
        <v>4.08</v>
      </c>
      <c r="AB78" s="4">
        <v>361313</v>
      </c>
      <c r="AC78" s="3">
        <v>0.75</v>
      </c>
      <c r="AD78" s="3">
        <v>0.23300000000000001</v>
      </c>
      <c r="AE78" s="3">
        <v>0.31900000000000001</v>
      </c>
      <c r="AF78" s="3">
        <v>2.8400000000000002E-2</v>
      </c>
      <c r="AG78" s="4">
        <v>339110</v>
      </c>
      <c r="AH78" s="2">
        <v>64.963050999999993</v>
      </c>
      <c r="AI78" s="2">
        <v>-19.020835000000002</v>
      </c>
    </row>
    <row r="79" spans="1:35" x14ac:dyDescent="0.2">
      <c r="A79" s="8" t="s">
        <v>367</v>
      </c>
      <c r="B79" s="2">
        <v>464</v>
      </c>
      <c r="C79" s="2" t="s">
        <v>368</v>
      </c>
      <c r="D79" s="3">
        <v>0.60399999999999998</v>
      </c>
      <c r="E79" s="4">
        <v>3287263</v>
      </c>
      <c r="F79" s="4">
        <v>3031000</v>
      </c>
      <c r="G79" s="2">
        <v>17.86</v>
      </c>
      <c r="H79" s="2">
        <v>91</v>
      </c>
      <c r="I79" s="2" t="s">
        <v>369</v>
      </c>
      <c r="J79" s="4">
        <v>2407672</v>
      </c>
      <c r="K79" s="2">
        <v>180.44</v>
      </c>
      <c r="L79" s="3">
        <v>7.6999999999999999E-2</v>
      </c>
      <c r="M79" s="2" t="s">
        <v>370</v>
      </c>
      <c r="N79" s="2">
        <v>2.2200000000000002</v>
      </c>
      <c r="O79" s="3">
        <v>0.23799999999999999</v>
      </c>
      <c r="P79" s="5">
        <v>0.97</v>
      </c>
      <c r="Q79" s="6">
        <v>2611000000000</v>
      </c>
      <c r="R79" s="3">
        <v>1.1299999999999999</v>
      </c>
      <c r="S79" s="3">
        <v>0.28100000000000003</v>
      </c>
      <c r="T79" s="2">
        <v>29.9</v>
      </c>
      <c r="U79" s="2" t="s">
        <v>371</v>
      </c>
      <c r="V79" s="2">
        <v>69.400000000000006</v>
      </c>
      <c r="W79" s="2">
        <v>145</v>
      </c>
      <c r="X79" s="5">
        <v>0.3</v>
      </c>
      <c r="Y79" s="2" t="s">
        <v>372</v>
      </c>
      <c r="Z79" s="3">
        <v>0.65100000000000002</v>
      </c>
      <c r="AA79" s="2">
        <v>0.86</v>
      </c>
      <c r="AB79" s="4" t="s">
        <v>207</v>
      </c>
      <c r="AC79" s="3">
        <v>0.49299999999999999</v>
      </c>
      <c r="AD79" s="3">
        <v>0.112</v>
      </c>
      <c r="AE79" s="3">
        <v>0.497</v>
      </c>
      <c r="AF79" s="3">
        <v>5.3600000000000002E-2</v>
      </c>
      <c r="AG79" s="4">
        <v>471031528</v>
      </c>
      <c r="AH79" s="2">
        <v>20.593684</v>
      </c>
      <c r="AI79" s="2">
        <v>78.962879999999998</v>
      </c>
    </row>
    <row r="80" spans="1:35" x14ac:dyDescent="0.2">
      <c r="A80" s="8" t="s">
        <v>373</v>
      </c>
      <c r="B80" s="2">
        <v>151</v>
      </c>
      <c r="C80" s="2" t="s">
        <v>374</v>
      </c>
      <c r="D80" s="3">
        <v>0.315</v>
      </c>
      <c r="E80" s="4">
        <v>1904569</v>
      </c>
      <c r="F80" s="4">
        <v>676000</v>
      </c>
      <c r="G80" s="2">
        <v>18.07</v>
      </c>
      <c r="H80" s="2">
        <v>62</v>
      </c>
      <c r="I80" s="2" t="s">
        <v>375</v>
      </c>
      <c r="J80" s="4">
        <v>563325</v>
      </c>
      <c r="K80" s="2">
        <v>151.18</v>
      </c>
      <c r="L80" s="3">
        <v>0.03</v>
      </c>
      <c r="M80" s="2" t="s">
        <v>376</v>
      </c>
      <c r="N80" s="2">
        <v>2.31</v>
      </c>
      <c r="O80" s="3">
        <v>0.499</v>
      </c>
      <c r="P80" s="5">
        <v>0.63</v>
      </c>
      <c r="Q80" s="6">
        <v>1119190780753</v>
      </c>
      <c r="R80" s="3">
        <v>1.0640000000000001</v>
      </c>
      <c r="S80" s="3">
        <v>0.36299999999999999</v>
      </c>
      <c r="T80" s="2">
        <v>21.1</v>
      </c>
      <c r="U80" s="2" t="s">
        <v>377</v>
      </c>
      <c r="V80" s="2">
        <v>71.5</v>
      </c>
      <c r="W80" s="2">
        <v>177</v>
      </c>
      <c r="X80" s="5">
        <v>0.48</v>
      </c>
      <c r="Y80" s="2" t="s">
        <v>378</v>
      </c>
      <c r="Z80" s="3">
        <v>0.48299999999999998</v>
      </c>
      <c r="AA80" s="2">
        <v>0.43</v>
      </c>
      <c r="AB80" s="4">
        <v>270203917</v>
      </c>
      <c r="AC80" s="3">
        <v>0.67500000000000004</v>
      </c>
      <c r="AD80" s="3">
        <v>0.10199999999999999</v>
      </c>
      <c r="AE80" s="3">
        <v>0.30099999999999999</v>
      </c>
      <c r="AF80" s="3">
        <v>4.6899999999999997E-2</v>
      </c>
      <c r="AG80" s="4">
        <v>151509724</v>
      </c>
      <c r="AH80" s="2">
        <v>-0.78927499999999995</v>
      </c>
      <c r="AI80" s="2">
        <v>113.92132700000001</v>
      </c>
    </row>
    <row r="81" spans="1:35" x14ac:dyDescent="0.2">
      <c r="A81" s="8" t="s">
        <v>379</v>
      </c>
      <c r="B81" s="2">
        <v>52</v>
      </c>
      <c r="C81" s="2" t="s">
        <v>380</v>
      </c>
      <c r="D81" s="3">
        <v>0.28199999999999997</v>
      </c>
      <c r="E81" s="4">
        <v>1648195</v>
      </c>
      <c r="F81" s="4">
        <v>563000</v>
      </c>
      <c r="G81" s="2">
        <v>18.78</v>
      </c>
      <c r="H81" s="2">
        <v>98</v>
      </c>
      <c r="I81" s="2" t="s">
        <v>381</v>
      </c>
      <c r="J81" s="4">
        <v>661710</v>
      </c>
      <c r="K81" s="2">
        <v>550.92999999999995</v>
      </c>
      <c r="L81" s="3">
        <v>0.39900000000000002</v>
      </c>
      <c r="M81" s="2" t="s">
        <v>382</v>
      </c>
      <c r="N81" s="2">
        <v>2.14</v>
      </c>
      <c r="O81" s="3">
        <v>6.6000000000000003E-2</v>
      </c>
      <c r="P81" s="5">
        <v>0.4</v>
      </c>
      <c r="Q81" s="6">
        <v>445345282123</v>
      </c>
      <c r="R81" s="3">
        <v>1.107</v>
      </c>
      <c r="S81" s="3">
        <v>0.68100000000000005</v>
      </c>
      <c r="T81" s="2">
        <v>12.4</v>
      </c>
      <c r="U81" s="2" t="s">
        <v>381</v>
      </c>
      <c r="V81" s="2">
        <v>76.5</v>
      </c>
      <c r="W81" s="2">
        <v>16</v>
      </c>
      <c r="X81" s="5">
        <v>1.58</v>
      </c>
      <c r="Y81" s="2" t="s">
        <v>383</v>
      </c>
      <c r="Z81" s="3">
        <v>0.39700000000000002</v>
      </c>
      <c r="AA81" s="2">
        <v>1.58</v>
      </c>
      <c r="AB81" s="4">
        <v>82913906</v>
      </c>
      <c r="AC81" s="3">
        <v>0.44700000000000001</v>
      </c>
      <c r="AD81" s="3">
        <v>7.3999999999999996E-2</v>
      </c>
      <c r="AE81" s="3">
        <v>0.44700000000000001</v>
      </c>
      <c r="AF81" s="3">
        <v>0.1138</v>
      </c>
      <c r="AG81" s="4">
        <v>62509623</v>
      </c>
      <c r="AH81" s="2">
        <v>32.427908000000002</v>
      </c>
      <c r="AI81" s="2">
        <v>53.688046</v>
      </c>
    </row>
    <row r="82" spans="1:35" x14ac:dyDescent="0.2">
      <c r="A82" s="8" t="s">
        <v>384</v>
      </c>
      <c r="B82" s="2">
        <v>93</v>
      </c>
      <c r="C82" s="2" t="s">
        <v>385</v>
      </c>
      <c r="D82" s="3">
        <v>0.214</v>
      </c>
      <c r="E82" s="4">
        <v>438317</v>
      </c>
      <c r="F82" s="4">
        <v>209000</v>
      </c>
      <c r="G82" s="2">
        <v>29.08</v>
      </c>
      <c r="H82" s="2">
        <v>964</v>
      </c>
      <c r="I82" s="2" t="s">
        <v>386</v>
      </c>
      <c r="J82" s="4">
        <v>190061</v>
      </c>
      <c r="K82" s="2">
        <v>119.86</v>
      </c>
      <c r="L82" s="3">
        <v>4.0000000000000001E-3</v>
      </c>
      <c r="M82" s="2" t="s">
        <v>387</v>
      </c>
      <c r="N82" s="2">
        <v>3.67</v>
      </c>
      <c r="O82" s="3">
        <v>1.9E-2</v>
      </c>
      <c r="P82" s="5">
        <v>0.61</v>
      </c>
      <c r="Q82" s="6">
        <v>234094042939</v>
      </c>
      <c r="R82" s="3">
        <v>1.087</v>
      </c>
      <c r="S82" s="3">
        <v>0.16200000000000001</v>
      </c>
      <c r="T82" s="2">
        <v>22.5</v>
      </c>
      <c r="U82" s="2" t="s">
        <v>386</v>
      </c>
      <c r="V82" s="2">
        <v>70.5</v>
      </c>
      <c r="W82" s="2">
        <v>79</v>
      </c>
      <c r="X82" s="5">
        <v>1.24</v>
      </c>
      <c r="Y82" s="2" t="s">
        <v>49</v>
      </c>
      <c r="Z82" s="3">
        <v>0.76500000000000001</v>
      </c>
      <c r="AA82" s="2">
        <v>0.71</v>
      </c>
      <c r="AB82" s="4">
        <v>39309783</v>
      </c>
      <c r="AC82" s="3">
        <v>0.43</v>
      </c>
      <c r="AD82" s="3">
        <v>0.02</v>
      </c>
      <c r="AE82" s="3">
        <v>0.308</v>
      </c>
      <c r="AF82" s="3">
        <v>0.12820000000000001</v>
      </c>
      <c r="AG82" s="4">
        <v>27783368</v>
      </c>
      <c r="AH82" s="2">
        <v>33.223191</v>
      </c>
      <c r="AI82" s="2">
        <v>43.679290999999999</v>
      </c>
    </row>
    <row r="83" spans="1:35" x14ac:dyDescent="0.2">
      <c r="A83" s="8" t="s">
        <v>388</v>
      </c>
      <c r="B83" s="2">
        <v>72</v>
      </c>
      <c r="C83" s="2"/>
      <c r="D83" s="3">
        <v>0.64500000000000002</v>
      </c>
      <c r="E83" s="4">
        <v>70273</v>
      </c>
      <c r="F83" s="4">
        <v>9000</v>
      </c>
      <c r="G83" s="2">
        <v>12.5</v>
      </c>
      <c r="H83" s="2">
        <v>353</v>
      </c>
      <c r="I83" s="2" t="s">
        <v>389</v>
      </c>
      <c r="J83" s="4">
        <v>37711</v>
      </c>
      <c r="K83" s="2">
        <v>106.58</v>
      </c>
      <c r="L83" s="3">
        <v>8.9999999999999993E-3</v>
      </c>
      <c r="M83" s="2" t="s">
        <v>53</v>
      </c>
      <c r="N83" s="2">
        <v>1.75</v>
      </c>
      <c r="O83" s="3">
        <v>0.11</v>
      </c>
      <c r="P83" s="5">
        <v>1.37</v>
      </c>
      <c r="Q83" s="6">
        <v>388698711348</v>
      </c>
      <c r="R83" s="3">
        <v>1.0089999999999999</v>
      </c>
      <c r="S83" s="3">
        <v>0.77800000000000002</v>
      </c>
      <c r="T83" s="2">
        <v>3.1</v>
      </c>
      <c r="U83" s="2" t="s">
        <v>390</v>
      </c>
      <c r="V83" s="2">
        <v>82.3</v>
      </c>
      <c r="W83" s="2">
        <v>5</v>
      </c>
      <c r="X83" s="5">
        <v>10.79</v>
      </c>
      <c r="Y83" s="2" t="s">
        <v>391</v>
      </c>
      <c r="Z83" s="3">
        <v>0.152</v>
      </c>
      <c r="AA83" s="2">
        <v>3.31</v>
      </c>
      <c r="AB83" s="4">
        <v>5007069</v>
      </c>
      <c r="AC83" s="3">
        <v>0.621</v>
      </c>
      <c r="AD83" s="3">
        <v>0.183</v>
      </c>
      <c r="AE83" s="3">
        <v>0.26100000000000001</v>
      </c>
      <c r="AF83" s="3">
        <v>4.9299999999999997E-2</v>
      </c>
      <c r="AG83" s="4">
        <v>3133123</v>
      </c>
      <c r="AH83" s="2">
        <v>53.412909999999997</v>
      </c>
      <c r="AI83" s="2">
        <v>-8.2438900000000004</v>
      </c>
    </row>
    <row r="84" spans="1:35" x14ac:dyDescent="0.2">
      <c r="A84" s="8" t="s">
        <v>392</v>
      </c>
      <c r="B84" s="2">
        <v>400</v>
      </c>
      <c r="C84" s="2" t="s">
        <v>393</v>
      </c>
      <c r="D84" s="3">
        <v>0.246</v>
      </c>
      <c r="E84" s="4">
        <v>20770</v>
      </c>
      <c r="F84" s="4">
        <v>178000</v>
      </c>
      <c r="G84" s="2">
        <v>20.8</v>
      </c>
      <c r="H84" s="2">
        <v>972</v>
      </c>
      <c r="I84" s="2" t="s">
        <v>394</v>
      </c>
      <c r="J84" s="4">
        <v>65166</v>
      </c>
      <c r="K84" s="2">
        <v>108.15</v>
      </c>
      <c r="L84" s="3">
        <v>8.0000000000000002E-3</v>
      </c>
      <c r="M84" s="2" t="s">
        <v>395</v>
      </c>
      <c r="N84" s="2">
        <v>3.09</v>
      </c>
      <c r="O84" s="3">
        <v>7.6999999999999999E-2</v>
      </c>
      <c r="P84" s="5">
        <v>1.57</v>
      </c>
      <c r="Q84" s="6">
        <v>395098666122</v>
      </c>
      <c r="R84" s="3">
        <v>1.0489999999999999</v>
      </c>
      <c r="S84" s="3">
        <v>0.63400000000000001</v>
      </c>
      <c r="T84" s="2">
        <v>3</v>
      </c>
      <c r="U84" s="2" t="s">
        <v>394</v>
      </c>
      <c r="V84" s="2">
        <v>82.8</v>
      </c>
      <c r="W84" s="2">
        <v>3</v>
      </c>
      <c r="X84" s="5">
        <v>7.58</v>
      </c>
      <c r="Y84" s="2" t="s">
        <v>396</v>
      </c>
      <c r="Z84" s="3">
        <v>0.24399999999999999</v>
      </c>
      <c r="AA84" s="2">
        <v>4.62</v>
      </c>
      <c r="AB84" s="4">
        <v>9053300</v>
      </c>
      <c r="AC84" s="3">
        <v>0.64</v>
      </c>
      <c r="AD84" s="3">
        <v>0.23100000000000001</v>
      </c>
      <c r="AE84" s="3">
        <v>0.253</v>
      </c>
      <c r="AF84" s="3">
        <v>3.8600000000000002E-2</v>
      </c>
      <c r="AG84" s="4">
        <v>8374393</v>
      </c>
      <c r="AH84" s="2">
        <v>31.046050999999999</v>
      </c>
      <c r="AI84" s="2">
        <v>34.851612000000003</v>
      </c>
    </row>
    <row r="85" spans="1:35" x14ac:dyDescent="0.2">
      <c r="A85" s="8" t="s">
        <v>397</v>
      </c>
      <c r="B85" s="2">
        <v>206</v>
      </c>
      <c r="C85" s="2" t="s">
        <v>398</v>
      </c>
      <c r="D85" s="3">
        <v>0.432</v>
      </c>
      <c r="E85" s="4">
        <v>301340</v>
      </c>
      <c r="F85" s="4">
        <v>347000</v>
      </c>
      <c r="G85" s="2">
        <v>7.3</v>
      </c>
      <c r="H85" s="2">
        <v>39</v>
      </c>
      <c r="I85" s="2" t="s">
        <v>399</v>
      </c>
      <c r="J85" s="4">
        <v>320411</v>
      </c>
      <c r="K85" s="2">
        <v>110.62</v>
      </c>
      <c r="L85" s="3">
        <v>6.0000000000000001E-3</v>
      </c>
      <c r="M85" s="2" t="s">
        <v>53</v>
      </c>
      <c r="N85" s="2">
        <v>1.29</v>
      </c>
      <c r="O85" s="3">
        <v>0.318</v>
      </c>
      <c r="P85" s="5">
        <v>1.61</v>
      </c>
      <c r="Q85" s="6">
        <v>2001244392042</v>
      </c>
      <c r="R85" s="3">
        <v>1.0189999999999999</v>
      </c>
      <c r="S85" s="3">
        <v>0.61899999999999999</v>
      </c>
      <c r="T85" s="2">
        <v>2.6</v>
      </c>
      <c r="U85" s="2" t="s">
        <v>399</v>
      </c>
      <c r="V85" s="2">
        <v>82.9</v>
      </c>
      <c r="W85" s="2">
        <v>2</v>
      </c>
      <c r="X85" s="2"/>
      <c r="Y85" s="2" t="s">
        <v>352</v>
      </c>
      <c r="Z85" s="3">
        <v>0.22800000000000001</v>
      </c>
      <c r="AA85" s="2">
        <v>3.98</v>
      </c>
      <c r="AB85" s="4">
        <v>60297396</v>
      </c>
      <c r="AC85" s="3">
        <v>0.496</v>
      </c>
      <c r="AD85" s="3">
        <v>0.24299999999999999</v>
      </c>
      <c r="AE85" s="3">
        <v>0.59099999999999997</v>
      </c>
      <c r="AF85" s="3">
        <v>9.8900000000000002E-2</v>
      </c>
      <c r="AG85" s="4">
        <v>42651966</v>
      </c>
      <c r="AH85" s="2">
        <v>41.871940000000002</v>
      </c>
      <c r="AI85" s="2">
        <v>12.56738</v>
      </c>
    </row>
    <row r="86" spans="1:35" x14ac:dyDescent="0.2">
      <c r="A86" s="8" t="s">
        <v>400</v>
      </c>
      <c r="B86" s="2">
        <v>273</v>
      </c>
      <c r="C86" s="2" t="s">
        <v>401</v>
      </c>
      <c r="D86" s="3">
        <v>0.41</v>
      </c>
      <c r="E86" s="4">
        <v>10991</v>
      </c>
      <c r="F86" s="4">
        <v>4000</v>
      </c>
      <c r="G86" s="2">
        <v>16.100000000000001</v>
      </c>
      <c r="H86" s="2">
        <v>1876</v>
      </c>
      <c r="I86" s="2" t="s">
        <v>402</v>
      </c>
      <c r="J86" s="4">
        <v>8225</v>
      </c>
      <c r="K86" s="2">
        <v>162.47</v>
      </c>
      <c r="L86" s="3">
        <v>3.9E-2</v>
      </c>
      <c r="M86" s="2" t="s">
        <v>403</v>
      </c>
      <c r="N86" s="2">
        <v>1.98</v>
      </c>
      <c r="O86" s="3">
        <v>0.309</v>
      </c>
      <c r="P86" s="5">
        <v>1.1100000000000001</v>
      </c>
      <c r="Q86" s="6">
        <v>16458071068</v>
      </c>
      <c r="R86" s="3">
        <v>0.91</v>
      </c>
      <c r="S86" s="3">
        <v>0.27100000000000002</v>
      </c>
      <c r="T86" s="2">
        <v>12.4</v>
      </c>
      <c r="U86" s="2" t="s">
        <v>402</v>
      </c>
      <c r="V86" s="2">
        <v>74.400000000000006</v>
      </c>
      <c r="W86" s="2">
        <v>80</v>
      </c>
      <c r="X86" s="5">
        <v>1.33</v>
      </c>
      <c r="Y86" s="2" t="s">
        <v>404</v>
      </c>
      <c r="Z86" s="3">
        <v>0.23699999999999999</v>
      </c>
      <c r="AA86" s="2">
        <v>1.31</v>
      </c>
      <c r="AB86" s="4">
        <v>2948279</v>
      </c>
      <c r="AC86" s="3">
        <v>0.66</v>
      </c>
      <c r="AD86" s="3">
        <v>0.26800000000000002</v>
      </c>
      <c r="AE86" s="3">
        <v>0.35099999999999998</v>
      </c>
      <c r="AF86" s="3">
        <v>0.08</v>
      </c>
      <c r="AG86" s="4">
        <v>1650594</v>
      </c>
      <c r="AH86" s="2">
        <v>18.109580999999999</v>
      </c>
      <c r="AI86" s="2">
        <v>-77.297507999999993</v>
      </c>
    </row>
    <row r="87" spans="1:35" x14ac:dyDescent="0.2">
      <c r="A87" s="8" t="s">
        <v>405</v>
      </c>
      <c r="B87" s="2">
        <v>347</v>
      </c>
      <c r="C87" s="2" t="s">
        <v>406</v>
      </c>
      <c r="D87" s="3">
        <v>0.123</v>
      </c>
      <c r="E87" s="4">
        <v>377944</v>
      </c>
      <c r="F87" s="4">
        <v>261000</v>
      </c>
      <c r="G87" s="2">
        <v>7.4</v>
      </c>
      <c r="H87" s="2">
        <v>81</v>
      </c>
      <c r="I87" s="2" t="s">
        <v>407</v>
      </c>
      <c r="J87" s="4">
        <v>1135886</v>
      </c>
      <c r="K87" s="2">
        <v>105.48</v>
      </c>
      <c r="L87" s="3">
        <v>5.0000000000000001E-3</v>
      </c>
      <c r="M87" s="2"/>
      <c r="N87" s="2">
        <v>1.42</v>
      </c>
      <c r="O87" s="3">
        <v>0.68500000000000005</v>
      </c>
      <c r="P87" s="5">
        <v>1.06</v>
      </c>
      <c r="Q87" s="6">
        <v>5081769542380</v>
      </c>
      <c r="R87" s="3">
        <v>0.98799999999999999</v>
      </c>
      <c r="S87" s="3">
        <v>0.63200000000000001</v>
      </c>
      <c r="T87" s="2">
        <v>1.8</v>
      </c>
      <c r="U87" s="2" t="s">
        <v>407</v>
      </c>
      <c r="V87" s="2">
        <v>84.2</v>
      </c>
      <c r="W87" s="2">
        <v>5</v>
      </c>
      <c r="X87" s="5">
        <v>6.77</v>
      </c>
      <c r="Y87" s="2" t="s">
        <v>80</v>
      </c>
      <c r="Z87" s="3">
        <v>0.13100000000000001</v>
      </c>
      <c r="AA87" s="2">
        <v>2.41</v>
      </c>
      <c r="AB87" s="4">
        <v>126226568</v>
      </c>
      <c r="AC87" s="3">
        <v>0.61699999999999999</v>
      </c>
      <c r="AD87" s="3">
        <v>0.11899999999999999</v>
      </c>
      <c r="AE87" s="3">
        <v>0.46700000000000003</v>
      </c>
      <c r="AF87" s="3">
        <v>2.29E-2</v>
      </c>
      <c r="AG87" s="4">
        <v>115782416</v>
      </c>
      <c r="AH87" s="2">
        <v>36.204824000000002</v>
      </c>
      <c r="AI87" s="2">
        <v>138.25292400000001</v>
      </c>
    </row>
    <row r="88" spans="1:35" x14ac:dyDescent="0.2">
      <c r="A88" s="8" t="s">
        <v>408</v>
      </c>
      <c r="B88" s="2">
        <v>115</v>
      </c>
      <c r="C88" s="2" t="s">
        <v>409</v>
      </c>
      <c r="D88" s="3">
        <v>0.12</v>
      </c>
      <c r="E88" s="4">
        <v>89342</v>
      </c>
      <c r="F88" s="4">
        <v>116000</v>
      </c>
      <c r="G88" s="2">
        <v>21.98</v>
      </c>
      <c r="H88" s="2">
        <v>962</v>
      </c>
      <c r="I88" s="2" t="s">
        <v>410</v>
      </c>
      <c r="J88" s="4">
        <v>25108</v>
      </c>
      <c r="K88" s="2">
        <v>125.6</v>
      </c>
      <c r="L88" s="3">
        <v>8.0000000000000002E-3</v>
      </c>
      <c r="M88" s="2" t="s">
        <v>411</v>
      </c>
      <c r="N88" s="2">
        <v>2.76</v>
      </c>
      <c r="O88" s="3">
        <v>1.0999999999999999E-2</v>
      </c>
      <c r="P88" s="5">
        <v>1.1000000000000001</v>
      </c>
      <c r="Q88" s="6">
        <v>43743661972</v>
      </c>
      <c r="R88" s="3">
        <v>0.81499999999999995</v>
      </c>
      <c r="S88" s="3">
        <v>0.34399999999999997</v>
      </c>
      <c r="T88" s="2">
        <v>13.9</v>
      </c>
      <c r="U88" s="2" t="s">
        <v>410</v>
      </c>
      <c r="V88" s="2">
        <v>74.400000000000006</v>
      </c>
      <c r="W88" s="2">
        <v>46</v>
      </c>
      <c r="X88" s="5">
        <v>1.49</v>
      </c>
      <c r="Y88" s="2" t="s">
        <v>49</v>
      </c>
      <c r="Z88" s="3">
        <v>0.251</v>
      </c>
      <c r="AA88" s="2">
        <v>2.3199999999999998</v>
      </c>
      <c r="AB88" s="4">
        <v>10101694</v>
      </c>
      <c r="AC88" s="3">
        <v>0.39300000000000002</v>
      </c>
      <c r="AD88" s="3">
        <v>0.151</v>
      </c>
      <c r="AE88" s="3">
        <v>0.28599999999999998</v>
      </c>
      <c r="AF88" s="3">
        <v>0.1472</v>
      </c>
      <c r="AG88" s="4">
        <v>9213048</v>
      </c>
      <c r="AH88" s="2">
        <v>30.585163999999999</v>
      </c>
      <c r="AI88" s="2">
        <v>36.238413999999999</v>
      </c>
    </row>
    <row r="89" spans="1:35" x14ac:dyDescent="0.2">
      <c r="A89" s="8" t="s">
        <v>412</v>
      </c>
      <c r="B89" s="2">
        <v>7</v>
      </c>
      <c r="C89" s="2" t="s">
        <v>413</v>
      </c>
      <c r="D89" s="3">
        <v>0.80400000000000005</v>
      </c>
      <c r="E89" s="4">
        <v>2724900</v>
      </c>
      <c r="F89" s="4">
        <v>71000</v>
      </c>
      <c r="G89" s="2">
        <v>21.77</v>
      </c>
      <c r="H89" s="2">
        <v>7</v>
      </c>
      <c r="I89" s="2" t="s">
        <v>414</v>
      </c>
      <c r="J89" s="4">
        <v>247207</v>
      </c>
      <c r="K89" s="2">
        <v>182.75</v>
      </c>
      <c r="L89" s="3">
        <v>5.1999999999999998E-2</v>
      </c>
      <c r="M89" s="2" t="s">
        <v>415</v>
      </c>
      <c r="N89" s="2">
        <v>2.84</v>
      </c>
      <c r="O89" s="3">
        <v>1.2E-2</v>
      </c>
      <c r="P89" s="5">
        <v>0.42</v>
      </c>
      <c r="Q89" s="6">
        <v>180161741180</v>
      </c>
      <c r="R89" s="3">
        <v>1.044</v>
      </c>
      <c r="S89" s="3">
        <v>0.61699999999999999</v>
      </c>
      <c r="T89" s="2">
        <v>8.8000000000000007</v>
      </c>
      <c r="U89" s="2" t="s">
        <v>416</v>
      </c>
      <c r="V89" s="2">
        <v>73.2</v>
      </c>
      <c r="W89" s="2">
        <v>10</v>
      </c>
      <c r="X89" s="5">
        <v>0.41</v>
      </c>
      <c r="Y89" s="2" t="s">
        <v>111</v>
      </c>
      <c r="Z89" s="3">
        <v>0.38800000000000001</v>
      </c>
      <c r="AA89" s="2">
        <v>3.25</v>
      </c>
      <c r="AB89" s="4">
        <v>18513930</v>
      </c>
      <c r="AC89" s="3">
        <v>0.68799999999999994</v>
      </c>
      <c r="AD89" s="3">
        <v>0.11700000000000001</v>
      </c>
      <c r="AE89" s="3">
        <v>0.28399999999999997</v>
      </c>
      <c r="AF89" s="3">
        <v>4.5900000000000003E-2</v>
      </c>
      <c r="AG89" s="4">
        <v>10652915</v>
      </c>
      <c r="AH89" s="2">
        <v>48.019573000000001</v>
      </c>
      <c r="AI89" s="2">
        <v>66.923683999999994</v>
      </c>
    </row>
    <row r="90" spans="1:35" x14ac:dyDescent="0.2">
      <c r="A90" s="8" t="s">
        <v>417</v>
      </c>
      <c r="B90" s="2">
        <v>94</v>
      </c>
      <c r="C90" s="2" t="s">
        <v>418</v>
      </c>
      <c r="D90" s="3">
        <v>0.48499999999999999</v>
      </c>
      <c r="E90" s="4">
        <v>580367</v>
      </c>
      <c r="F90" s="4">
        <v>29000</v>
      </c>
      <c r="G90" s="2">
        <v>28.75</v>
      </c>
      <c r="H90" s="2">
        <v>254</v>
      </c>
      <c r="I90" s="2" t="s">
        <v>419</v>
      </c>
      <c r="J90" s="4">
        <v>17910</v>
      </c>
      <c r="K90" s="2">
        <v>180.51</v>
      </c>
      <c r="L90" s="3">
        <v>4.7E-2</v>
      </c>
      <c r="M90" s="2" t="s">
        <v>420</v>
      </c>
      <c r="N90" s="2">
        <v>3.49</v>
      </c>
      <c r="O90" s="3">
        <v>7.8E-2</v>
      </c>
      <c r="P90" s="5">
        <v>0.95</v>
      </c>
      <c r="Q90" s="6">
        <v>95503088538</v>
      </c>
      <c r="R90" s="3">
        <v>1.032</v>
      </c>
      <c r="S90" s="3">
        <v>0.115</v>
      </c>
      <c r="T90" s="2">
        <v>30.6</v>
      </c>
      <c r="U90" s="2" t="s">
        <v>419</v>
      </c>
      <c r="V90" s="2">
        <v>66.3</v>
      </c>
      <c r="W90" s="2">
        <v>342</v>
      </c>
      <c r="X90" s="5">
        <v>0.25</v>
      </c>
      <c r="Y90" s="2" t="s">
        <v>421</v>
      </c>
      <c r="Z90" s="3">
        <v>0.33400000000000002</v>
      </c>
      <c r="AA90" s="2">
        <v>0.16</v>
      </c>
      <c r="AB90" s="4">
        <v>52573973</v>
      </c>
      <c r="AC90" s="3">
        <v>0.747</v>
      </c>
      <c r="AD90" s="3">
        <v>0.151</v>
      </c>
      <c r="AE90" s="3">
        <v>0.372</v>
      </c>
      <c r="AF90" s="3">
        <v>2.64E-2</v>
      </c>
      <c r="AG90" s="4">
        <v>14461523</v>
      </c>
      <c r="AH90" s="2">
        <v>-2.3559E-2</v>
      </c>
      <c r="AI90" s="2">
        <v>37.906193000000002</v>
      </c>
    </row>
    <row r="91" spans="1:35" x14ac:dyDescent="0.2">
      <c r="A91" s="8" t="s">
        <v>422</v>
      </c>
      <c r="B91" s="2">
        <v>147</v>
      </c>
      <c r="C91" s="2" t="s">
        <v>423</v>
      </c>
      <c r="D91" s="3">
        <v>0.42</v>
      </c>
      <c r="E91" s="2">
        <v>811</v>
      </c>
      <c r="F91" s="2"/>
      <c r="G91" s="2">
        <v>27.89</v>
      </c>
      <c r="H91" s="2">
        <v>686</v>
      </c>
      <c r="I91" s="2" t="s">
        <v>424</v>
      </c>
      <c r="J91" s="2">
        <v>66</v>
      </c>
      <c r="K91" s="2">
        <v>99.55</v>
      </c>
      <c r="L91" s="3">
        <v>6.0000000000000001E-3</v>
      </c>
      <c r="M91" s="2" t="s">
        <v>78</v>
      </c>
      <c r="N91" s="2">
        <v>3.57</v>
      </c>
      <c r="O91" s="3">
        <v>0.15</v>
      </c>
      <c r="P91" s="2"/>
      <c r="Q91" s="6">
        <v>194647202</v>
      </c>
      <c r="R91" s="3">
        <v>1.0129999999999999</v>
      </c>
      <c r="S91" s="2"/>
      <c r="T91" s="2">
        <v>41.2</v>
      </c>
      <c r="U91" s="2" t="s">
        <v>424</v>
      </c>
      <c r="V91" s="2">
        <v>68.099999999999994</v>
      </c>
      <c r="W91" s="2">
        <v>92</v>
      </c>
      <c r="X91" s="2"/>
      <c r="Y91" s="2" t="s">
        <v>64</v>
      </c>
      <c r="Z91" s="3">
        <v>2E-3</v>
      </c>
      <c r="AA91" s="2">
        <v>0.2</v>
      </c>
      <c r="AB91" s="4">
        <v>117606</v>
      </c>
      <c r="AC91" s="2"/>
      <c r="AD91" s="3">
        <v>0.22</v>
      </c>
      <c r="AE91" s="3">
        <v>0.32700000000000001</v>
      </c>
      <c r="AF91" s="2"/>
      <c r="AG91" s="4">
        <v>64489</v>
      </c>
      <c r="AH91" s="2">
        <v>1.8368975999999999</v>
      </c>
      <c r="AI91" s="2">
        <v>-157.37683000000001</v>
      </c>
    </row>
    <row r="92" spans="1:35" x14ac:dyDescent="0.2">
      <c r="A92" s="8" t="s">
        <v>425</v>
      </c>
      <c r="B92" s="2">
        <v>240</v>
      </c>
      <c r="C92" s="2" t="s">
        <v>426</v>
      </c>
      <c r="D92" s="3">
        <v>8.4000000000000005E-2</v>
      </c>
      <c r="E92" s="4">
        <v>17818</v>
      </c>
      <c r="F92" s="4">
        <v>25000</v>
      </c>
      <c r="G92" s="2">
        <v>13.94</v>
      </c>
      <c r="H92" s="2">
        <v>965</v>
      </c>
      <c r="I92" s="2" t="s">
        <v>427</v>
      </c>
      <c r="J92" s="4">
        <v>98734</v>
      </c>
      <c r="K92" s="2">
        <v>126.6</v>
      </c>
      <c r="L92" s="3">
        <v>1.0999999999999999E-2</v>
      </c>
      <c r="M92" s="2" t="s">
        <v>428</v>
      </c>
      <c r="N92" s="2">
        <v>2.08</v>
      </c>
      <c r="O92" s="3">
        <v>4.0000000000000001E-3</v>
      </c>
      <c r="P92" s="5">
        <v>0.35</v>
      </c>
      <c r="Q92" s="6">
        <v>134761198946</v>
      </c>
      <c r="R92" s="3">
        <v>0.92400000000000004</v>
      </c>
      <c r="S92" s="3">
        <v>0.54400000000000004</v>
      </c>
      <c r="T92" s="2">
        <v>6.7</v>
      </c>
      <c r="U92" s="2" t="s">
        <v>427</v>
      </c>
      <c r="V92" s="2">
        <v>75.400000000000006</v>
      </c>
      <c r="W92" s="2">
        <v>12</v>
      </c>
      <c r="X92" s="5">
        <v>0.95</v>
      </c>
      <c r="Y92" s="2" t="s">
        <v>269</v>
      </c>
      <c r="Z92" s="3">
        <v>0.14399999999999999</v>
      </c>
      <c r="AA92" s="2">
        <v>2.58</v>
      </c>
      <c r="AB92" s="4">
        <v>4207083</v>
      </c>
      <c r="AC92" s="3">
        <v>0.73499999999999999</v>
      </c>
      <c r="AD92" s="3">
        <v>1.4E-2</v>
      </c>
      <c r="AE92" s="3">
        <v>0.13</v>
      </c>
      <c r="AF92" s="3">
        <v>2.18E-2</v>
      </c>
      <c r="AG92" s="4">
        <v>4207083</v>
      </c>
      <c r="AH92" s="2">
        <v>29.31166</v>
      </c>
      <c r="AI92" s="2">
        <v>47.481766</v>
      </c>
    </row>
    <row r="93" spans="1:35" x14ac:dyDescent="0.2">
      <c r="A93" s="8" t="s">
        <v>429</v>
      </c>
      <c r="B93" s="2">
        <v>34</v>
      </c>
      <c r="C93" s="2" t="s">
        <v>430</v>
      </c>
      <c r="D93" s="3">
        <v>0.55000000000000004</v>
      </c>
      <c r="E93" s="4">
        <v>199951</v>
      </c>
      <c r="F93" s="4">
        <v>21000</v>
      </c>
      <c r="G93" s="2">
        <v>27.1</v>
      </c>
      <c r="H93" s="2">
        <v>996</v>
      </c>
      <c r="I93" s="2" t="s">
        <v>431</v>
      </c>
      <c r="J93" s="4">
        <v>9787</v>
      </c>
      <c r="K93" s="2">
        <v>155.68</v>
      </c>
      <c r="L93" s="3">
        <v>1.0999999999999999E-2</v>
      </c>
      <c r="M93" s="2" t="s">
        <v>432</v>
      </c>
      <c r="N93" s="2">
        <v>3.3</v>
      </c>
      <c r="O93" s="3">
        <v>3.3000000000000002E-2</v>
      </c>
      <c r="P93" s="5">
        <v>0.56000000000000005</v>
      </c>
      <c r="Q93" s="6">
        <v>8454619608</v>
      </c>
      <c r="R93" s="3">
        <v>1.0760000000000001</v>
      </c>
      <c r="S93" s="3">
        <v>0.41299999999999998</v>
      </c>
      <c r="T93" s="2">
        <v>16.899999999999999</v>
      </c>
      <c r="U93" s="2" t="s">
        <v>431</v>
      </c>
      <c r="V93" s="2">
        <v>71.400000000000006</v>
      </c>
      <c r="W93" s="2">
        <v>60</v>
      </c>
      <c r="X93" s="5">
        <v>0.09</v>
      </c>
      <c r="Y93" s="2" t="s">
        <v>111</v>
      </c>
      <c r="Z93" s="3">
        <v>0.48199999999999998</v>
      </c>
      <c r="AA93" s="2">
        <v>1.88</v>
      </c>
      <c r="AB93" s="4">
        <v>6456900</v>
      </c>
      <c r="AC93" s="3">
        <v>0.59799999999999998</v>
      </c>
      <c r="AD93" s="3">
        <v>0.18</v>
      </c>
      <c r="AE93" s="3">
        <v>0.28999999999999998</v>
      </c>
      <c r="AF93" s="3">
        <v>6.3299999999999995E-2</v>
      </c>
      <c r="AG93" s="4">
        <v>2362644</v>
      </c>
      <c r="AH93" s="2">
        <v>41.20438</v>
      </c>
      <c r="AI93" s="2">
        <v>74.766098</v>
      </c>
    </row>
    <row r="94" spans="1:35" x14ac:dyDescent="0.2">
      <c r="A94" s="8" t="s">
        <v>433</v>
      </c>
      <c r="B94" s="2">
        <v>32</v>
      </c>
      <c r="C94" s="2" t="s">
        <v>434</v>
      </c>
      <c r="D94" s="3">
        <v>0.10299999999999999</v>
      </c>
      <c r="E94" s="4">
        <v>236800</v>
      </c>
      <c r="F94" s="4">
        <v>129000</v>
      </c>
      <c r="G94" s="2">
        <v>23.55</v>
      </c>
      <c r="H94" s="2">
        <v>856</v>
      </c>
      <c r="I94" s="2" t="s">
        <v>435</v>
      </c>
      <c r="J94" s="4">
        <v>17763</v>
      </c>
      <c r="K94" s="2">
        <v>135.87</v>
      </c>
      <c r="L94" s="3">
        <v>3.3000000000000002E-2</v>
      </c>
      <c r="M94" s="2" t="s">
        <v>436</v>
      </c>
      <c r="N94" s="2">
        <v>2.67</v>
      </c>
      <c r="O94" s="3">
        <v>0.82099999999999995</v>
      </c>
      <c r="P94" s="5">
        <v>0.93</v>
      </c>
      <c r="Q94" s="6">
        <v>18173839128</v>
      </c>
      <c r="R94" s="3">
        <v>1.024</v>
      </c>
      <c r="S94" s="3">
        <v>0.15</v>
      </c>
      <c r="T94" s="2">
        <v>37.6</v>
      </c>
      <c r="U94" s="2" t="s">
        <v>435</v>
      </c>
      <c r="V94" s="2">
        <v>67.599999999999994</v>
      </c>
      <c r="W94" s="2">
        <v>185</v>
      </c>
      <c r="X94" s="5">
        <v>0.83</v>
      </c>
      <c r="Y94" s="2" t="s">
        <v>437</v>
      </c>
      <c r="Z94" s="3">
        <v>0.45400000000000001</v>
      </c>
      <c r="AA94" s="2">
        <v>0.37</v>
      </c>
      <c r="AB94" s="4">
        <v>7169455</v>
      </c>
      <c r="AC94" s="3">
        <v>0.78500000000000003</v>
      </c>
      <c r="AD94" s="3">
        <v>0.129</v>
      </c>
      <c r="AE94" s="3">
        <v>0.24099999999999999</v>
      </c>
      <c r="AF94" s="3">
        <v>6.3E-3</v>
      </c>
      <c r="AG94" s="4">
        <v>2555552</v>
      </c>
      <c r="AH94" s="2">
        <v>19.856269999999999</v>
      </c>
      <c r="AI94" s="2">
        <v>102.495496</v>
      </c>
    </row>
    <row r="95" spans="1:35" x14ac:dyDescent="0.2">
      <c r="A95" s="8" t="s">
        <v>438</v>
      </c>
      <c r="B95" s="2">
        <v>30</v>
      </c>
      <c r="C95" s="2" t="s">
        <v>439</v>
      </c>
      <c r="D95" s="3">
        <v>0.311</v>
      </c>
      <c r="E95" s="4">
        <v>64589</v>
      </c>
      <c r="F95" s="4">
        <v>6000</v>
      </c>
      <c r="G95" s="2">
        <v>10</v>
      </c>
      <c r="H95" s="2">
        <v>371</v>
      </c>
      <c r="I95" s="2" t="s">
        <v>440</v>
      </c>
      <c r="J95" s="4">
        <v>7004</v>
      </c>
      <c r="K95" s="2">
        <v>116.86</v>
      </c>
      <c r="L95" s="3">
        <v>2.8000000000000001E-2</v>
      </c>
      <c r="M95" s="2" t="s">
        <v>53</v>
      </c>
      <c r="N95" s="2">
        <v>1.6</v>
      </c>
      <c r="O95" s="3">
        <v>0.54</v>
      </c>
      <c r="P95" s="5">
        <v>1.1599999999999999</v>
      </c>
      <c r="Q95" s="6">
        <v>34117202555</v>
      </c>
      <c r="R95" s="3">
        <v>0.99399999999999999</v>
      </c>
      <c r="S95" s="3">
        <v>0.88100000000000001</v>
      </c>
      <c r="T95" s="2">
        <v>3.3</v>
      </c>
      <c r="U95" s="2" t="s">
        <v>440</v>
      </c>
      <c r="V95" s="2">
        <v>74.7</v>
      </c>
      <c r="W95" s="2">
        <v>19</v>
      </c>
      <c r="X95" s="5">
        <v>2.8</v>
      </c>
      <c r="Y95" s="2" t="s">
        <v>441</v>
      </c>
      <c r="Z95" s="3">
        <v>0.41599999999999998</v>
      </c>
      <c r="AA95" s="2">
        <v>3.19</v>
      </c>
      <c r="AB95" s="4">
        <v>1912789</v>
      </c>
      <c r="AC95" s="3">
        <v>0.61399999999999999</v>
      </c>
      <c r="AD95" s="3">
        <v>0.22900000000000001</v>
      </c>
      <c r="AE95" s="3">
        <v>0.38100000000000001</v>
      </c>
      <c r="AF95" s="3">
        <v>6.5199999999999994E-2</v>
      </c>
      <c r="AG95" s="4">
        <v>1304943</v>
      </c>
      <c r="AH95" s="2">
        <v>56.879635</v>
      </c>
      <c r="AI95" s="2">
        <v>24.603189</v>
      </c>
    </row>
    <row r="96" spans="1:35" x14ac:dyDescent="0.2">
      <c r="A96" s="8" t="s">
        <v>442</v>
      </c>
      <c r="B96" s="2">
        <v>667</v>
      </c>
      <c r="C96" s="2" t="s">
        <v>443</v>
      </c>
      <c r="D96" s="3">
        <v>0.64300000000000002</v>
      </c>
      <c r="E96" s="4">
        <v>10400</v>
      </c>
      <c r="F96" s="4">
        <v>80000</v>
      </c>
      <c r="G96" s="2">
        <v>17.55</v>
      </c>
      <c r="H96" s="2">
        <v>961</v>
      </c>
      <c r="I96" s="2" t="s">
        <v>444</v>
      </c>
      <c r="J96" s="4">
        <v>24796</v>
      </c>
      <c r="K96" s="2">
        <v>130.02000000000001</v>
      </c>
      <c r="L96" s="3">
        <v>0.03</v>
      </c>
      <c r="M96" s="2" t="s">
        <v>445</v>
      </c>
      <c r="N96" s="2">
        <v>2.09</v>
      </c>
      <c r="O96" s="3">
        <v>0.13400000000000001</v>
      </c>
      <c r="P96" s="5">
        <v>0.74</v>
      </c>
      <c r="Q96" s="6">
        <v>53367042272</v>
      </c>
      <c r="R96" s="3">
        <v>0.95099999999999996</v>
      </c>
      <c r="S96" s="3">
        <v>0.26300000000000001</v>
      </c>
      <c r="T96" s="2">
        <v>6.4</v>
      </c>
      <c r="U96" s="2" t="s">
        <v>446</v>
      </c>
      <c r="V96" s="2">
        <v>78.900000000000006</v>
      </c>
      <c r="W96" s="2">
        <v>29</v>
      </c>
      <c r="X96" s="5">
        <v>2.15</v>
      </c>
      <c r="Y96" s="2" t="s">
        <v>49</v>
      </c>
      <c r="Z96" s="3">
        <v>0.32100000000000001</v>
      </c>
      <c r="AA96" s="2">
        <v>2.1</v>
      </c>
      <c r="AB96" s="4">
        <v>6855713</v>
      </c>
      <c r="AC96" s="3">
        <v>0.47</v>
      </c>
      <c r="AD96" s="3">
        <v>0.153</v>
      </c>
      <c r="AE96" s="3">
        <v>0.32200000000000001</v>
      </c>
      <c r="AF96" s="3">
        <v>6.2300000000000001E-2</v>
      </c>
      <c r="AG96" s="4">
        <v>6084994</v>
      </c>
      <c r="AH96" s="2">
        <v>33.854720999999998</v>
      </c>
      <c r="AI96" s="2">
        <v>35.862285</v>
      </c>
    </row>
    <row r="97" spans="1:35" x14ac:dyDescent="0.2">
      <c r="A97" s="8" t="s">
        <v>447</v>
      </c>
      <c r="B97" s="2">
        <v>71</v>
      </c>
      <c r="C97" s="2" t="s">
        <v>448</v>
      </c>
      <c r="D97" s="3">
        <v>0.77600000000000002</v>
      </c>
      <c r="E97" s="4">
        <v>30355</v>
      </c>
      <c r="F97" s="4">
        <v>2000</v>
      </c>
      <c r="G97" s="2">
        <v>26.81</v>
      </c>
      <c r="H97" s="2">
        <v>266</v>
      </c>
      <c r="I97" s="2" t="s">
        <v>449</v>
      </c>
      <c r="J97" s="4">
        <v>2512</v>
      </c>
      <c r="K97" s="2">
        <v>155.86000000000001</v>
      </c>
      <c r="L97" s="3">
        <v>5.1999999999999998E-2</v>
      </c>
      <c r="M97" s="2"/>
      <c r="N97" s="2">
        <v>3.14</v>
      </c>
      <c r="O97" s="3">
        <v>1.6E-2</v>
      </c>
      <c r="P97" s="5">
        <v>0.7</v>
      </c>
      <c r="Q97" s="6">
        <v>2460072444</v>
      </c>
      <c r="R97" s="3">
        <v>1.2090000000000001</v>
      </c>
      <c r="S97" s="3">
        <v>0.10199999999999999</v>
      </c>
      <c r="T97" s="2">
        <v>65.7</v>
      </c>
      <c r="U97" s="2" t="s">
        <v>449</v>
      </c>
      <c r="V97" s="2">
        <v>53.7</v>
      </c>
      <c r="W97" s="2">
        <v>544</v>
      </c>
      <c r="X97" s="5">
        <v>0.41</v>
      </c>
      <c r="Y97" s="2" t="s">
        <v>64</v>
      </c>
      <c r="Z97" s="3">
        <v>0.16900000000000001</v>
      </c>
      <c r="AA97" s="2">
        <v>7.0000000000000007E-2</v>
      </c>
      <c r="AB97" s="4">
        <v>2125268</v>
      </c>
      <c r="AC97" s="3">
        <v>0.67900000000000005</v>
      </c>
      <c r="AD97" s="3">
        <v>0.316</v>
      </c>
      <c r="AE97" s="3">
        <v>0.13600000000000001</v>
      </c>
      <c r="AF97" s="3">
        <v>0.2341</v>
      </c>
      <c r="AG97" s="4">
        <v>607508</v>
      </c>
      <c r="AH97" s="2">
        <v>-29.609988000000001</v>
      </c>
      <c r="AI97" s="2">
        <v>28.233608</v>
      </c>
    </row>
    <row r="98" spans="1:35" x14ac:dyDescent="0.2">
      <c r="A98" s="8" t="s">
        <v>450</v>
      </c>
      <c r="B98" s="2">
        <v>53</v>
      </c>
      <c r="C98" s="2" t="s">
        <v>451</v>
      </c>
      <c r="D98" s="3">
        <v>0.28000000000000003</v>
      </c>
      <c r="E98" s="4">
        <v>111369</v>
      </c>
      <c r="F98" s="4">
        <v>2000</v>
      </c>
      <c r="G98" s="2">
        <v>33.04</v>
      </c>
      <c r="H98" s="2">
        <v>231</v>
      </c>
      <c r="I98" s="2" t="s">
        <v>452</v>
      </c>
      <c r="J98" s="4">
        <v>1386</v>
      </c>
      <c r="K98" s="2">
        <v>223.13</v>
      </c>
      <c r="L98" s="3">
        <v>0.23599999999999999</v>
      </c>
      <c r="M98" s="2"/>
      <c r="N98" s="2">
        <v>4.32</v>
      </c>
      <c r="O98" s="3">
        <v>0.43099999999999999</v>
      </c>
      <c r="P98" s="5">
        <v>0.8</v>
      </c>
      <c r="Q98" s="6">
        <v>3070518100</v>
      </c>
      <c r="R98" s="3">
        <v>0.85099999999999998</v>
      </c>
      <c r="S98" s="3">
        <v>0.11899999999999999</v>
      </c>
      <c r="T98" s="2">
        <v>53.5</v>
      </c>
      <c r="U98" s="2" t="s">
        <v>452</v>
      </c>
      <c r="V98" s="2">
        <v>63.7</v>
      </c>
      <c r="W98" s="2">
        <v>661</v>
      </c>
      <c r="X98" s="5">
        <v>0.17</v>
      </c>
      <c r="Y98" s="2" t="s">
        <v>64</v>
      </c>
      <c r="Z98" s="3">
        <v>0.19600000000000001</v>
      </c>
      <c r="AA98" s="2">
        <v>0.04</v>
      </c>
      <c r="AB98" s="4">
        <v>4937374</v>
      </c>
      <c r="AC98" s="3">
        <v>0.76300000000000001</v>
      </c>
      <c r="AD98" s="3">
        <v>0.129</v>
      </c>
      <c r="AE98" s="3">
        <v>0.46200000000000002</v>
      </c>
      <c r="AF98" s="3">
        <v>2.81E-2</v>
      </c>
      <c r="AG98" s="4">
        <v>2548426</v>
      </c>
      <c r="AH98" s="2">
        <v>6.4280549999999996</v>
      </c>
      <c r="AI98" s="2">
        <v>-9.4294989999999999</v>
      </c>
    </row>
    <row r="99" spans="1:35" x14ac:dyDescent="0.2">
      <c r="A99" s="8" t="s">
        <v>453</v>
      </c>
      <c r="B99" s="2">
        <v>4</v>
      </c>
      <c r="C99" s="2" t="s">
        <v>454</v>
      </c>
      <c r="D99" s="3">
        <v>8.6999999999999994E-2</v>
      </c>
      <c r="E99" s="4">
        <v>1759540</v>
      </c>
      <c r="F99" s="2">
        <v>0</v>
      </c>
      <c r="G99" s="2">
        <v>18.829999999999998</v>
      </c>
      <c r="H99" s="2">
        <v>218</v>
      </c>
      <c r="I99" s="2"/>
      <c r="J99" s="4">
        <v>50564</v>
      </c>
      <c r="K99" s="2">
        <v>125.71</v>
      </c>
      <c r="L99" s="3">
        <v>2.5999999999999999E-2</v>
      </c>
      <c r="M99" s="2" t="s">
        <v>455</v>
      </c>
      <c r="N99" s="2">
        <v>2.2400000000000002</v>
      </c>
      <c r="O99" s="3">
        <v>1E-3</v>
      </c>
      <c r="P99" s="5">
        <v>0.11</v>
      </c>
      <c r="Q99" s="6">
        <v>52076250948</v>
      </c>
      <c r="R99" s="3">
        <v>1.0900000000000001</v>
      </c>
      <c r="S99" s="3">
        <v>0.60499999999999998</v>
      </c>
      <c r="T99" s="2">
        <v>10.199999999999999</v>
      </c>
      <c r="U99" s="2"/>
      <c r="V99" s="2">
        <v>72.7</v>
      </c>
      <c r="W99" s="2">
        <v>72</v>
      </c>
      <c r="X99" s="5">
        <v>1.88</v>
      </c>
      <c r="Y99" s="2" t="s">
        <v>49</v>
      </c>
      <c r="Z99" s="3">
        <v>0.36699999999999999</v>
      </c>
      <c r="AA99" s="2">
        <v>2.09</v>
      </c>
      <c r="AB99" s="4">
        <v>6777452</v>
      </c>
      <c r="AC99" s="3">
        <v>0.497</v>
      </c>
      <c r="AD99" s="2"/>
      <c r="AE99" s="3">
        <v>0.32600000000000001</v>
      </c>
      <c r="AF99" s="3">
        <v>0.18559999999999999</v>
      </c>
      <c r="AG99" s="4">
        <v>5448597</v>
      </c>
      <c r="AH99" s="2">
        <v>26.335100000000001</v>
      </c>
      <c r="AI99" s="2">
        <v>17.228331000000001</v>
      </c>
    </row>
    <row r="100" spans="1:35" x14ac:dyDescent="0.2">
      <c r="A100" s="8" t="s">
        <v>456</v>
      </c>
      <c r="B100" s="2">
        <v>238</v>
      </c>
      <c r="C100" s="2" t="s">
        <v>457</v>
      </c>
      <c r="D100" s="3">
        <v>0.32200000000000001</v>
      </c>
      <c r="E100" s="2">
        <v>160</v>
      </c>
      <c r="F100" s="2"/>
      <c r="G100" s="2">
        <v>9.9</v>
      </c>
      <c r="H100" s="2">
        <v>423</v>
      </c>
      <c r="I100" s="2" t="s">
        <v>458</v>
      </c>
      <c r="J100" s="2">
        <v>51</v>
      </c>
      <c r="K100" s="2"/>
      <c r="L100" s="2"/>
      <c r="M100" s="2" t="s">
        <v>459</v>
      </c>
      <c r="N100" s="2">
        <v>1.44</v>
      </c>
      <c r="O100" s="3">
        <v>0.43099999999999999</v>
      </c>
      <c r="P100" s="5">
        <v>1.74</v>
      </c>
      <c r="Q100" s="6">
        <v>6552858739</v>
      </c>
      <c r="R100" s="3">
        <v>1.0469999999999999</v>
      </c>
      <c r="S100" s="3">
        <v>0.35599999999999998</v>
      </c>
      <c r="T100" s="2"/>
      <c r="U100" s="2" t="s">
        <v>460</v>
      </c>
      <c r="V100" s="2">
        <v>83</v>
      </c>
      <c r="W100" s="2"/>
      <c r="X100" s="2"/>
      <c r="Y100" s="2" t="s">
        <v>84</v>
      </c>
      <c r="Z100" s="2"/>
      <c r="AA100" s="2"/>
      <c r="AB100" s="4">
        <v>38019</v>
      </c>
      <c r="AC100" s="2"/>
      <c r="AD100" s="2"/>
      <c r="AE100" s="3">
        <v>0.216</v>
      </c>
      <c r="AF100" s="2"/>
      <c r="AG100" s="4">
        <v>5464</v>
      </c>
      <c r="AH100" s="2">
        <v>47.141039200000002</v>
      </c>
      <c r="AI100" s="2">
        <v>9.5209349999999997</v>
      </c>
    </row>
    <row r="101" spans="1:35" x14ac:dyDescent="0.2">
      <c r="A101" s="8" t="s">
        <v>461</v>
      </c>
      <c r="B101" s="2">
        <v>43</v>
      </c>
      <c r="C101" s="2" t="s">
        <v>462</v>
      </c>
      <c r="D101" s="3">
        <v>0.47199999999999998</v>
      </c>
      <c r="E101" s="4">
        <v>65300</v>
      </c>
      <c r="F101" s="4">
        <v>34000</v>
      </c>
      <c r="G101" s="2">
        <v>10</v>
      </c>
      <c r="H101" s="2">
        <v>370</v>
      </c>
      <c r="I101" s="2" t="s">
        <v>463</v>
      </c>
      <c r="J101" s="4">
        <v>12963</v>
      </c>
      <c r="K101" s="2">
        <v>118.38</v>
      </c>
      <c r="L101" s="3">
        <v>2.3E-2</v>
      </c>
      <c r="M101" s="2" t="s">
        <v>53</v>
      </c>
      <c r="N101" s="2">
        <v>1.63</v>
      </c>
      <c r="O101" s="3">
        <v>0.34799999999999998</v>
      </c>
      <c r="P101" s="5">
        <v>1.1599999999999999</v>
      </c>
      <c r="Q101" s="6">
        <v>54219315600</v>
      </c>
      <c r="R101" s="3">
        <v>1.0389999999999999</v>
      </c>
      <c r="S101" s="3">
        <v>0.72399999999999998</v>
      </c>
      <c r="T101" s="2">
        <v>3.3</v>
      </c>
      <c r="U101" s="2" t="s">
        <v>463</v>
      </c>
      <c r="V101" s="2">
        <v>75.7</v>
      </c>
      <c r="W101" s="2">
        <v>8</v>
      </c>
      <c r="X101" s="5">
        <v>2.41</v>
      </c>
      <c r="Y101" s="2" t="s">
        <v>464</v>
      </c>
      <c r="Z101" s="3">
        <v>0.32100000000000001</v>
      </c>
      <c r="AA101" s="2">
        <v>6.35</v>
      </c>
      <c r="AB101" s="4">
        <v>2786844</v>
      </c>
      <c r="AC101" s="3">
        <v>0.61599999999999999</v>
      </c>
      <c r="AD101" s="3">
        <v>0.16900000000000001</v>
      </c>
      <c r="AE101" s="3">
        <v>0.42599999999999999</v>
      </c>
      <c r="AF101" s="3">
        <v>6.3500000000000001E-2</v>
      </c>
      <c r="AG101" s="4">
        <v>1891013</v>
      </c>
      <c r="AH101" s="2">
        <v>55.169438</v>
      </c>
      <c r="AI101" s="2">
        <v>23.881274999999999</v>
      </c>
    </row>
    <row r="102" spans="1:35" x14ac:dyDescent="0.2">
      <c r="A102" s="8" t="s">
        <v>465</v>
      </c>
      <c r="B102" s="2">
        <v>242</v>
      </c>
      <c r="C102" s="2" t="s">
        <v>466</v>
      </c>
      <c r="D102" s="3">
        <v>0.53700000000000003</v>
      </c>
      <c r="E102" s="4">
        <v>2586</v>
      </c>
      <c r="F102" s="4">
        <v>2000</v>
      </c>
      <c r="G102" s="2">
        <v>10.3</v>
      </c>
      <c r="H102" s="2">
        <v>352</v>
      </c>
      <c r="I102" s="2" t="s">
        <v>467</v>
      </c>
      <c r="J102" s="4">
        <v>8988</v>
      </c>
      <c r="K102" s="2">
        <v>115.09</v>
      </c>
      <c r="L102" s="3">
        <v>1.7000000000000001E-2</v>
      </c>
      <c r="M102" s="2" t="s">
        <v>53</v>
      </c>
      <c r="N102" s="2">
        <v>1.37</v>
      </c>
      <c r="O102" s="3">
        <v>0.35699999999999998</v>
      </c>
      <c r="P102" s="5">
        <v>1.19</v>
      </c>
      <c r="Q102" s="6">
        <v>71104919108</v>
      </c>
      <c r="R102" s="3">
        <v>1.0229999999999999</v>
      </c>
      <c r="S102" s="3">
        <v>0.192</v>
      </c>
      <c r="T102" s="2">
        <v>1.9</v>
      </c>
      <c r="U102" s="2" t="s">
        <v>467</v>
      </c>
      <c r="V102" s="2">
        <v>82.1</v>
      </c>
      <c r="W102" s="2">
        <v>5</v>
      </c>
      <c r="X102" s="5">
        <v>13.05</v>
      </c>
      <c r="Y102" s="2" t="s">
        <v>468</v>
      </c>
      <c r="Z102" s="3">
        <v>0.106</v>
      </c>
      <c r="AA102" s="2">
        <v>3.01</v>
      </c>
      <c r="AB102" s="4">
        <v>645397</v>
      </c>
      <c r="AC102" s="3">
        <v>0.59299999999999997</v>
      </c>
      <c r="AD102" s="3">
        <v>0.26500000000000001</v>
      </c>
      <c r="AE102" s="3">
        <v>0.20399999999999999</v>
      </c>
      <c r="AF102" s="3">
        <v>5.3600000000000002E-2</v>
      </c>
      <c r="AG102" s="4">
        <v>565488</v>
      </c>
      <c r="AH102" s="2">
        <v>49.815272999999998</v>
      </c>
      <c r="AI102" s="2">
        <v>6.1295830000000002</v>
      </c>
    </row>
    <row r="103" spans="1:35" x14ac:dyDescent="0.2">
      <c r="A103" s="8" t="s">
        <v>469</v>
      </c>
      <c r="B103" s="2">
        <v>48</v>
      </c>
      <c r="C103" s="2" t="s">
        <v>470</v>
      </c>
      <c r="D103" s="3">
        <v>0.71199999999999997</v>
      </c>
      <c r="E103" s="4">
        <v>587041</v>
      </c>
      <c r="F103" s="4">
        <v>22000</v>
      </c>
      <c r="G103" s="2">
        <v>32.659999999999997</v>
      </c>
      <c r="H103" s="2">
        <v>261</v>
      </c>
      <c r="I103" s="2" t="s">
        <v>471</v>
      </c>
      <c r="J103" s="4">
        <v>3905</v>
      </c>
      <c r="K103" s="2">
        <v>184.33</v>
      </c>
      <c r="L103" s="3">
        <v>5.6000000000000001E-2</v>
      </c>
      <c r="M103" s="2" t="s">
        <v>472</v>
      </c>
      <c r="N103" s="2">
        <v>4.08</v>
      </c>
      <c r="O103" s="3">
        <v>0.214</v>
      </c>
      <c r="P103" s="5">
        <v>1.1100000000000001</v>
      </c>
      <c r="Q103" s="6">
        <v>14083906357</v>
      </c>
      <c r="R103" s="3">
        <v>1.425</v>
      </c>
      <c r="S103" s="3">
        <v>5.3999999999999999E-2</v>
      </c>
      <c r="T103" s="2">
        <v>38.200000000000003</v>
      </c>
      <c r="U103" s="2" t="s">
        <v>471</v>
      </c>
      <c r="V103" s="2">
        <v>66.7</v>
      </c>
      <c r="W103" s="2">
        <v>335</v>
      </c>
      <c r="X103" s="5">
        <v>0.21</v>
      </c>
      <c r="Y103" s="2" t="s">
        <v>116</v>
      </c>
      <c r="Z103" s="3">
        <v>0.217</v>
      </c>
      <c r="AA103" s="2">
        <v>0.18</v>
      </c>
      <c r="AB103" s="4">
        <v>26969307</v>
      </c>
      <c r="AC103" s="3">
        <v>0.86099999999999999</v>
      </c>
      <c r="AD103" s="3">
        <v>0.10199999999999999</v>
      </c>
      <c r="AE103" s="3">
        <v>0.38300000000000001</v>
      </c>
      <c r="AF103" s="3">
        <v>1.7600000000000001E-2</v>
      </c>
      <c r="AG103" s="4">
        <v>10210849</v>
      </c>
      <c r="AH103" s="2">
        <v>-18.766946999999998</v>
      </c>
      <c r="AI103" s="2">
        <v>46.869107</v>
      </c>
    </row>
    <row r="104" spans="1:35" x14ac:dyDescent="0.2">
      <c r="A104" s="8" t="s">
        <v>473</v>
      </c>
      <c r="B104" s="2">
        <v>203</v>
      </c>
      <c r="C104" s="2" t="s">
        <v>474</v>
      </c>
      <c r="D104" s="3">
        <v>0.61399999999999999</v>
      </c>
      <c r="E104" s="4">
        <v>118484</v>
      </c>
      <c r="F104" s="4">
        <v>15000</v>
      </c>
      <c r="G104" s="2">
        <v>34.119999999999997</v>
      </c>
      <c r="H104" s="2">
        <v>265</v>
      </c>
      <c r="I104" s="2" t="s">
        <v>475</v>
      </c>
      <c r="J104" s="4">
        <v>1298</v>
      </c>
      <c r="K104" s="2">
        <v>418.34</v>
      </c>
      <c r="L104" s="3">
        <v>9.4E-2</v>
      </c>
      <c r="M104" s="2" t="s">
        <v>476</v>
      </c>
      <c r="N104" s="2">
        <v>4.21</v>
      </c>
      <c r="O104" s="3">
        <v>0.33200000000000002</v>
      </c>
      <c r="P104" s="5">
        <v>1.1499999999999999</v>
      </c>
      <c r="Q104" s="6">
        <v>7666704427</v>
      </c>
      <c r="R104" s="3">
        <v>1.425</v>
      </c>
      <c r="S104" s="3">
        <v>8.0000000000000002E-3</v>
      </c>
      <c r="T104" s="2">
        <v>35.299999999999997</v>
      </c>
      <c r="U104" s="2" t="s">
        <v>475</v>
      </c>
      <c r="V104" s="2">
        <v>63.8</v>
      </c>
      <c r="W104" s="2">
        <v>349</v>
      </c>
      <c r="X104" s="5">
        <v>0.12</v>
      </c>
      <c r="Y104" s="2" t="s">
        <v>64</v>
      </c>
      <c r="Z104" s="3">
        <v>0.11</v>
      </c>
      <c r="AA104" s="2">
        <v>0.04</v>
      </c>
      <c r="AB104" s="4">
        <v>18628747</v>
      </c>
      <c r="AC104" s="3">
        <v>0.76700000000000002</v>
      </c>
      <c r="AD104" s="3">
        <v>0.17299999999999999</v>
      </c>
      <c r="AE104" s="3">
        <v>0.34499999999999997</v>
      </c>
      <c r="AF104" s="3">
        <v>5.6500000000000002E-2</v>
      </c>
      <c r="AG104" s="4">
        <v>3199301</v>
      </c>
      <c r="AH104" s="2">
        <v>-13.254308</v>
      </c>
      <c r="AI104" s="2">
        <v>34.301524999999998</v>
      </c>
    </row>
    <row r="105" spans="1:35" x14ac:dyDescent="0.2">
      <c r="A105" s="8" t="s">
        <v>477</v>
      </c>
      <c r="B105" s="2">
        <v>99</v>
      </c>
      <c r="C105" s="2" t="s">
        <v>478</v>
      </c>
      <c r="D105" s="3">
        <v>0.26300000000000001</v>
      </c>
      <c r="E105" s="4">
        <v>329847</v>
      </c>
      <c r="F105" s="4">
        <v>136000</v>
      </c>
      <c r="G105" s="2">
        <v>16.75</v>
      </c>
      <c r="H105" s="2">
        <v>60</v>
      </c>
      <c r="I105" s="2" t="s">
        <v>479</v>
      </c>
      <c r="J105" s="4">
        <v>248289</v>
      </c>
      <c r="K105" s="2">
        <v>121.46</v>
      </c>
      <c r="L105" s="3">
        <v>7.0000000000000001E-3</v>
      </c>
      <c r="M105" s="2" t="s">
        <v>480</v>
      </c>
      <c r="N105" s="2">
        <v>2</v>
      </c>
      <c r="O105" s="3">
        <v>0.67600000000000005</v>
      </c>
      <c r="P105" s="5">
        <v>0.45</v>
      </c>
      <c r="Q105" s="6">
        <v>364701517788</v>
      </c>
      <c r="R105" s="3">
        <v>1.0529999999999999</v>
      </c>
      <c r="S105" s="3">
        <v>0.45100000000000001</v>
      </c>
      <c r="T105" s="2">
        <v>6.7</v>
      </c>
      <c r="U105" s="2" t="s">
        <v>481</v>
      </c>
      <c r="V105" s="2">
        <v>76</v>
      </c>
      <c r="W105" s="2">
        <v>29</v>
      </c>
      <c r="X105" s="5">
        <v>0.93</v>
      </c>
      <c r="Y105" s="2" t="s">
        <v>482</v>
      </c>
      <c r="Z105" s="3">
        <v>0.36699999999999999</v>
      </c>
      <c r="AA105" s="2">
        <v>1.51</v>
      </c>
      <c r="AB105" s="4">
        <v>32447385</v>
      </c>
      <c r="AC105" s="3">
        <v>0.64300000000000002</v>
      </c>
      <c r="AD105" s="3">
        <v>0.12</v>
      </c>
      <c r="AE105" s="3">
        <v>0.38700000000000001</v>
      </c>
      <c r="AF105" s="3">
        <v>3.32E-2</v>
      </c>
      <c r="AG105" s="4">
        <v>24475766</v>
      </c>
      <c r="AH105" s="2">
        <v>4.2104840000000001</v>
      </c>
      <c r="AI105" s="2">
        <v>101.97576599999999</v>
      </c>
    </row>
    <row r="106" spans="1:35" x14ac:dyDescent="0.2">
      <c r="A106" s="8" t="s">
        <v>483</v>
      </c>
      <c r="B106" s="4">
        <v>1802</v>
      </c>
      <c r="C106" s="2" t="s">
        <v>484</v>
      </c>
      <c r="D106" s="3">
        <v>0.26300000000000001</v>
      </c>
      <c r="E106" s="2">
        <v>298</v>
      </c>
      <c r="F106" s="4">
        <v>5000</v>
      </c>
      <c r="G106" s="2">
        <v>14.2</v>
      </c>
      <c r="H106" s="2">
        <v>960</v>
      </c>
      <c r="I106" s="2" t="s">
        <v>485</v>
      </c>
      <c r="J106" s="4">
        <v>1445</v>
      </c>
      <c r="K106" s="2">
        <v>99.7</v>
      </c>
      <c r="L106" s="3">
        <v>2E-3</v>
      </c>
      <c r="M106" s="2"/>
      <c r="N106" s="2">
        <v>1.87</v>
      </c>
      <c r="O106" s="3">
        <v>3.3000000000000002E-2</v>
      </c>
      <c r="P106" s="5">
        <v>1.63</v>
      </c>
      <c r="Q106" s="6">
        <v>5729248472</v>
      </c>
      <c r="R106" s="3">
        <v>0.97099999999999997</v>
      </c>
      <c r="S106" s="3">
        <v>0.312</v>
      </c>
      <c r="T106" s="2">
        <v>7.4</v>
      </c>
      <c r="U106" s="2" t="s">
        <v>485</v>
      </c>
      <c r="V106" s="2">
        <v>78.599999999999994</v>
      </c>
      <c r="W106" s="2">
        <v>53</v>
      </c>
      <c r="X106" s="2"/>
      <c r="Y106" s="2" t="s">
        <v>486</v>
      </c>
      <c r="Z106" s="3">
        <v>0.16400000000000001</v>
      </c>
      <c r="AA106" s="2">
        <v>4.5599999999999996</v>
      </c>
      <c r="AB106" s="4">
        <v>530953</v>
      </c>
      <c r="AC106" s="3">
        <v>0.69799999999999995</v>
      </c>
      <c r="AD106" s="3">
        <v>0.19500000000000001</v>
      </c>
      <c r="AE106" s="3">
        <v>0.30199999999999999</v>
      </c>
      <c r="AF106" s="3">
        <v>6.1400000000000003E-2</v>
      </c>
      <c r="AG106" s="4">
        <v>213645</v>
      </c>
      <c r="AH106" s="2">
        <v>3.2027779999999999</v>
      </c>
      <c r="AI106" s="2">
        <v>73.220680000000002</v>
      </c>
    </row>
    <row r="107" spans="1:35" x14ac:dyDescent="0.2">
      <c r="A107" s="8" t="s">
        <v>487</v>
      </c>
      <c r="B107" s="2">
        <v>17</v>
      </c>
      <c r="C107" s="2" t="s">
        <v>488</v>
      </c>
      <c r="D107" s="3">
        <v>0.33800000000000002</v>
      </c>
      <c r="E107" s="4">
        <v>1240192</v>
      </c>
      <c r="F107" s="4">
        <v>18000</v>
      </c>
      <c r="G107" s="2">
        <v>41.54</v>
      </c>
      <c r="H107" s="2">
        <v>223</v>
      </c>
      <c r="I107" s="2" t="s">
        <v>489</v>
      </c>
      <c r="J107" s="4">
        <v>3179</v>
      </c>
      <c r="K107" s="2">
        <v>108.73</v>
      </c>
      <c r="L107" s="3">
        <v>-1.7000000000000001E-2</v>
      </c>
      <c r="M107" s="2" t="s">
        <v>125</v>
      </c>
      <c r="N107" s="2">
        <v>5.88</v>
      </c>
      <c r="O107" s="3">
        <v>3.7999999999999999E-2</v>
      </c>
      <c r="P107" s="5">
        <v>1.1200000000000001</v>
      </c>
      <c r="Q107" s="6">
        <v>17510141171</v>
      </c>
      <c r="R107" s="3">
        <v>0.75600000000000001</v>
      </c>
      <c r="S107" s="3">
        <v>4.4999999999999998E-2</v>
      </c>
      <c r="T107" s="2">
        <v>62</v>
      </c>
      <c r="U107" s="2" t="s">
        <v>489</v>
      </c>
      <c r="V107" s="2">
        <v>58.9</v>
      </c>
      <c r="W107" s="2">
        <v>562</v>
      </c>
      <c r="X107" s="5">
        <v>0.23</v>
      </c>
      <c r="Y107" s="2" t="s">
        <v>116</v>
      </c>
      <c r="Z107" s="3">
        <v>0.46300000000000002</v>
      </c>
      <c r="AA107" s="2">
        <v>0.13</v>
      </c>
      <c r="AB107" s="4">
        <v>19658031</v>
      </c>
      <c r="AC107" s="3">
        <v>0.70799999999999996</v>
      </c>
      <c r="AD107" s="3">
        <v>0.11600000000000001</v>
      </c>
      <c r="AE107" s="3">
        <v>0.54500000000000004</v>
      </c>
      <c r="AF107" s="3">
        <v>7.22E-2</v>
      </c>
      <c r="AG107" s="4">
        <v>8479688</v>
      </c>
      <c r="AH107" s="2">
        <v>17.570692000000001</v>
      </c>
      <c r="AI107" s="2">
        <v>-3.9961660000000001</v>
      </c>
    </row>
    <row r="108" spans="1:35" x14ac:dyDescent="0.2">
      <c r="A108" s="8" t="s">
        <v>490</v>
      </c>
      <c r="B108" s="4">
        <v>1380</v>
      </c>
      <c r="C108" s="2" t="s">
        <v>491</v>
      </c>
      <c r="D108" s="3">
        <v>0.32400000000000001</v>
      </c>
      <c r="E108" s="2">
        <v>316</v>
      </c>
      <c r="F108" s="4">
        <v>2000</v>
      </c>
      <c r="G108" s="2">
        <v>9.1999999999999993</v>
      </c>
      <c r="H108" s="2">
        <v>356</v>
      </c>
      <c r="I108" s="2" t="s">
        <v>492</v>
      </c>
      <c r="J108" s="4">
        <v>1342</v>
      </c>
      <c r="K108" s="2">
        <v>113.45</v>
      </c>
      <c r="L108" s="3">
        <v>1.6E-2</v>
      </c>
      <c r="M108" s="2" t="s">
        <v>53</v>
      </c>
      <c r="N108" s="2">
        <v>1.23</v>
      </c>
      <c r="O108" s="3">
        <v>1.0999999999999999E-2</v>
      </c>
      <c r="P108" s="5">
        <v>1.36</v>
      </c>
      <c r="Q108" s="6">
        <v>14786156563</v>
      </c>
      <c r="R108" s="3">
        <v>1.05</v>
      </c>
      <c r="S108" s="3">
        <v>0.54300000000000004</v>
      </c>
      <c r="T108" s="2">
        <v>6.1</v>
      </c>
      <c r="U108" s="2" t="s">
        <v>493</v>
      </c>
      <c r="V108" s="2">
        <v>82.3</v>
      </c>
      <c r="W108" s="2">
        <v>6</v>
      </c>
      <c r="X108" s="5">
        <v>5.07</v>
      </c>
      <c r="Y108" s="2" t="s">
        <v>494</v>
      </c>
      <c r="Z108" s="3">
        <v>0.371</v>
      </c>
      <c r="AA108" s="2">
        <v>2.86</v>
      </c>
      <c r="AB108" s="4">
        <v>502653</v>
      </c>
      <c r="AC108" s="3">
        <v>0.56499999999999995</v>
      </c>
      <c r="AD108" s="3">
        <v>0.26200000000000001</v>
      </c>
      <c r="AE108" s="3">
        <v>0.44</v>
      </c>
      <c r="AF108" s="3">
        <v>3.4700000000000002E-2</v>
      </c>
      <c r="AG108" s="4">
        <v>475902</v>
      </c>
      <c r="AH108" s="2">
        <v>35.937496000000003</v>
      </c>
      <c r="AI108" s="2">
        <v>14.375416</v>
      </c>
    </row>
    <row r="109" spans="1:35" x14ac:dyDescent="0.2">
      <c r="A109" s="8" t="s">
        <v>495</v>
      </c>
      <c r="B109" s="2">
        <v>329</v>
      </c>
      <c r="C109" s="2" t="s">
        <v>496</v>
      </c>
      <c r="D109" s="3">
        <v>0.63900000000000001</v>
      </c>
      <c r="E109" s="2">
        <v>181</v>
      </c>
      <c r="F109" s="2"/>
      <c r="G109" s="2">
        <v>29.03</v>
      </c>
      <c r="H109" s="2">
        <v>692</v>
      </c>
      <c r="I109" s="2" t="s">
        <v>497</v>
      </c>
      <c r="J109" s="2">
        <v>143</v>
      </c>
      <c r="K109" s="2"/>
      <c r="L109" s="2"/>
      <c r="M109" s="2" t="s">
        <v>264</v>
      </c>
      <c r="N109" s="2">
        <v>4.05</v>
      </c>
      <c r="O109" s="3">
        <v>0.70199999999999996</v>
      </c>
      <c r="P109" s="5">
        <v>1.44</v>
      </c>
      <c r="Q109" s="6">
        <v>221278000</v>
      </c>
      <c r="R109" s="3">
        <v>0.84699999999999998</v>
      </c>
      <c r="S109" s="3">
        <v>0.23699999999999999</v>
      </c>
      <c r="T109" s="2">
        <v>27.4</v>
      </c>
      <c r="U109" s="2" t="s">
        <v>497</v>
      </c>
      <c r="V109" s="2">
        <v>65.2</v>
      </c>
      <c r="W109" s="2"/>
      <c r="X109" s="5">
        <v>2</v>
      </c>
      <c r="Y109" s="2" t="s">
        <v>498</v>
      </c>
      <c r="Z109" s="3">
        <v>0.1</v>
      </c>
      <c r="AA109" s="2">
        <v>0.42</v>
      </c>
      <c r="AB109" s="4">
        <v>58791</v>
      </c>
      <c r="AC109" s="2"/>
      <c r="AD109" s="3">
        <v>0.17799999999999999</v>
      </c>
      <c r="AE109" s="3">
        <v>0.65900000000000003</v>
      </c>
      <c r="AF109" s="2"/>
      <c r="AG109" s="4">
        <v>45514</v>
      </c>
      <c r="AH109" s="2">
        <v>7.1314739999999999</v>
      </c>
      <c r="AI109" s="2">
        <v>171.18447800000001</v>
      </c>
    </row>
    <row r="110" spans="1:35" x14ac:dyDescent="0.2">
      <c r="A110" s="8" t="s">
        <v>499</v>
      </c>
      <c r="B110" s="2">
        <v>5</v>
      </c>
      <c r="C110" s="2" t="s">
        <v>500</v>
      </c>
      <c r="D110" s="3">
        <v>0.38500000000000001</v>
      </c>
      <c r="E110" s="4">
        <v>1030700</v>
      </c>
      <c r="F110" s="4">
        <v>21000</v>
      </c>
      <c r="G110" s="2">
        <v>33.69</v>
      </c>
      <c r="H110" s="2">
        <v>222</v>
      </c>
      <c r="I110" s="2" t="s">
        <v>501</v>
      </c>
      <c r="J110" s="4">
        <v>2739</v>
      </c>
      <c r="K110" s="2">
        <v>135.02000000000001</v>
      </c>
      <c r="L110" s="3">
        <v>2.3E-2</v>
      </c>
      <c r="M110" s="2" t="s">
        <v>502</v>
      </c>
      <c r="N110" s="2">
        <v>4.5599999999999996</v>
      </c>
      <c r="O110" s="3">
        <v>2E-3</v>
      </c>
      <c r="P110" s="5">
        <v>1.1299999999999999</v>
      </c>
      <c r="Q110" s="6">
        <v>7593752450</v>
      </c>
      <c r="R110" s="3">
        <v>0.999</v>
      </c>
      <c r="S110" s="3">
        <v>0.05</v>
      </c>
      <c r="T110" s="2">
        <v>51.5</v>
      </c>
      <c r="U110" s="2" t="s">
        <v>501</v>
      </c>
      <c r="V110" s="2">
        <v>64.7</v>
      </c>
      <c r="W110" s="2">
        <v>766</v>
      </c>
      <c r="X110" s="5">
        <v>0.53</v>
      </c>
      <c r="Y110" s="2" t="s">
        <v>49</v>
      </c>
      <c r="Z110" s="3">
        <v>0.48199999999999998</v>
      </c>
      <c r="AA110" s="2">
        <v>0.19</v>
      </c>
      <c r="AB110" s="4">
        <v>4525696</v>
      </c>
      <c r="AC110" s="3">
        <v>0.45900000000000002</v>
      </c>
      <c r="AD110" s="2"/>
      <c r="AE110" s="3">
        <v>0.67</v>
      </c>
      <c r="AF110" s="3">
        <v>9.5500000000000002E-2</v>
      </c>
      <c r="AG110" s="4">
        <v>2466821</v>
      </c>
      <c r="AH110" s="2">
        <v>21.00789</v>
      </c>
      <c r="AI110" s="2">
        <v>-10.940835</v>
      </c>
    </row>
    <row r="111" spans="1:35" x14ac:dyDescent="0.2">
      <c r="A111" s="8" t="s">
        <v>503</v>
      </c>
      <c r="B111" s="2">
        <v>626</v>
      </c>
      <c r="C111" s="2" t="s">
        <v>504</v>
      </c>
      <c r="D111" s="3">
        <v>0.42399999999999999</v>
      </c>
      <c r="E111" s="4">
        <v>2040</v>
      </c>
      <c r="F111" s="4">
        <v>3000</v>
      </c>
      <c r="G111" s="2">
        <v>10.199999999999999</v>
      </c>
      <c r="H111" s="2">
        <v>230</v>
      </c>
      <c r="I111" s="2" t="s">
        <v>505</v>
      </c>
      <c r="J111" s="4">
        <v>4349</v>
      </c>
      <c r="K111" s="2">
        <v>129.91</v>
      </c>
      <c r="L111" s="3">
        <v>4.0000000000000001E-3</v>
      </c>
      <c r="M111" s="2" t="s">
        <v>506</v>
      </c>
      <c r="N111" s="2">
        <v>1.41</v>
      </c>
      <c r="O111" s="3">
        <v>0.19</v>
      </c>
      <c r="P111" s="5">
        <v>1.1200000000000001</v>
      </c>
      <c r="Q111" s="6">
        <v>14180444557</v>
      </c>
      <c r="R111" s="3">
        <v>1.0109999999999999</v>
      </c>
      <c r="S111" s="3">
        <v>0.40600000000000003</v>
      </c>
      <c r="T111" s="2">
        <v>13.6</v>
      </c>
      <c r="U111" s="2" t="s">
        <v>505</v>
      </c>
      <c r="V111" s="2">
        <v>74.400000000000006</v>
      </c>
      <c r="W111" s="2">
        <v>61</v>
      </c>
      <c r="X111" s="5">
        <v>0.38</v>
      </c>
      <c r="Y111" s="2" t="s">
        <v>116</v>
      </c>
      <c r="Z111" s="3">
        <v>0.50700000000000001</v>
      </c>
      <c r="AA111" s="2">
        <v>2.5299999999999998</v>
      </c>
      <c r="AB111" s="4">
        <v>1265711</v>
      </c>
      <c r="AC111" s="3">
        <v>0.58299999999999996</v>
      </c>
      <c r="AD111" s="3">
        <v>0.191</v>
      </c>
      <c r="AE111" s="3">
        <v>0.222</v>
      </c>
      <c r="AF111" s="3">
        <v>6.6699999999999995E-2</v>
      </c>
      <c r="AG111" s="4">
        <v>515980</v>
      </c>
      <c r="AH111" s="2">
        <v>-20.348403999999999</v>
      </c>
      <c r="AI111" s="2">
        <v>57.552152</v>
      </c>
    </row>
    <row r="112" spans="1:35" x14ac:dyDescent="0.2">
      <c r="A112" s="8" t="s">
        <v>507</v>
      </c>
      <c r="B112" s="2">
        <v>66</v>
      </c>
      <c r="C112" s="2" t="s">
        <v>508</v>
      </c>
      <c r="D112" s="3">
        <v>0.54600000000000004</v>
      </c>
      <c r="E112" s="4">
        <v>1964375</v>
      </c>
      <c r="F112" s="4">
        <v>336000</v>
      </c>
      <c r="G112" s="2">
        <v>17.600000000000001</v>
      </c>
      <c r="H112" s="2">
        <v>52</v>
      </c>
      <c r="I112" s="2" t="s">
        <v>509</v>
      </c>
      <c r="J112" s="4">
        <v>486406</v>
      </c>
      <c r="K112" s="2">
        <v>141.54</v>
      </c>
      <c r="L112" s="3">
        <v>3.5999999999999997E-2</v>
      </c>
      <c r="M112" s="2" t="s">
        <v>510</v>
      </c>
      <c r="N112" s="2">
        <v>2.13</v>
      </c>
      <c r="O112" s="3">
        <v>0.33900000000000002</v>
      </c>
      <c r="P112" s="5">
        <v>0.73</v>
      </c>
      <c r="Q112" s="6">
        <v>1258286717125</v>
      </c>
      <c r="R112" s="3">
        <v>1.0580000000000001</v>
      </c>
      <c r="S112" s="3">
        <v>0.40200000000000002</v>
      </c>
      <c r="T112" s="2">
        <v>11</v>
      </c>
      <c r="U112" s="2" t="s">
        <v>509</v>
      </c>
      <c r="V112" s="2">
        <v>75</v>
      </c>
      <c r="W112" s="2">
        <v>33</v>
      </c>
      <c r="X112" s="5">
        <v>0.49</v>
      </c>
      <c r="Y112" s="2" t="s">
        <v>80</v>
      </c>
      <c r="Z112" s="3">
        <v>0.41399999999999998</v>
      </c>
      <c r="AA112" s="2">
        <v>2.38</v>
      </c>
      <c r="AB112" s="4">
        <v>126014024</v>
      </c>
      <c r="AC112" s="3">
        <v>0.60699999999999998</v>
      </c>
      <c r="AD112" s="3">
        <v>0.13100000000000001</v>
      </c>
      <c r="AE112" s="3">
        <v>0.55100000000000005</v>
      </c>
      <c r="AF112" s="3">
        <v>3.4200000000000001E-2</v>
      </c>
      <c r="AG112" s="4">
        <v>102626859</v>
      </c>
      <c r="AH112" s="2">
        <v>23.634501</v>
      </c>
      <c r="AI112" s="2">
        <v>-102.55278</v>
      </c>
    </row>
    <row r="113" spans="1:35" x14ac:dyDescent="0.2">
      <c r="A113" s="8" t="s">
        <v>511</v>
      </c>
      <c r="B113" s="2">
        <v>784</v>
      </c>
      <c r="C113" s="2" t="s">
        <v>512</v>
      </c>
      <c r="D113" s="3">
        <v>0.314</v>
      </c>
      <c r="E113" s="2">
        <v>702</v>
      </c>
      <c r="F113" s="2"/>
      <c r="G113" s="2">
        <v>22.82</v>
      </c>
      <c r="H113" s="2">
        <v>691</v>
      </c>
      <c r="I113" s="2" t="s">
        <v>513</v>
      </c>
      <c r="J113" s="2">
        <v>143</v>
      </c>
      <c r="K113" s="2">
        <v>112.1</v>
      </c>
      <c r="L113" s="3">
        <v>5.0000000000000001E-3</v>
      </c>
      <c r="M113" s="2" t="s">
        <v>264</v>
      </c>
      <c r="N113" s="2">
        <v>3.05</v>
      </c>
      <c r="O113" s="3">
        <v>0.91900000000000004</v>
      </c>
      <c r="P113" s="2"/>
      <c r="Q113" s="6">
        <v>401932279</v>
      </c>
      <c r="R113" s="3">
        <v>0.97199999999999998</v>
      </c>
      <c r="S113" s="3">
        <v>0.14099999999999999</v>
      </c>
      <c r="T113" s="2">
        <v>25.6</v>
      </c>
      <c r="U113" s="2" t="s">
        <v>513</v>
      </c>
      <c r="V113" s="2">
        <v>67.8</v>
      </c>
      <c r="W113" s="2">
        <v>88</v>
      </c>
      <c r="X113" s="2"/>
      <c r="Y113" s="2" t="s">
        <v>64</v>
      </c>
      <c r="Z113" s="3">
        <v>2.5000000000000001E-2</v>
      </c>
      <c r="AA113" s="2">
        <v>0.18</v>
      </c>
      <c r="AB113" s="4">
        <v>113815</v>
      </c>
      <c r="AC113" s="2"/>
      <c r="AD113" s="3">
        <v>0.252</v>
      </c>
      <c r="AE113" s="3">
        <v>0.60499999999999998</v>
      </c>
      <c r="AF113" s="2"/>
      <c r="AG113" s="4">
        <v>25963</v>
      </c>
      <c r="AH113" s="2">
        <v>7.425554</v>
      </c>
      <c r="AI113" s="2">
        <v>150.55081200000001</v>
      </c>
    </row>
    <row r="114" spans="1:35" x14ac:dyDescent="0.2">
      <c r="A114" s="8" t="s">
        <v>514</v>
      </c>
      <c r="B114" s="2">
        <v>123</v>
      </c>
      <c r="C114" s="2" t="s">
        <v>515</v>
      </c>
      <c r="D114" s="3">
        <v>0.74199999999999999</v>
      </c>
      <c r="E114" s="4">
        <v>33851</v>
      </c>
      <c r="F114" s="4">
        <v>7000</v>
      </c>
      <c r="G114" s="2">
        <v>10.1</v>
      </c>
      <c r="H114" s="2">
        <v>373</v>
      </c>
      <c r="I114" s="2" t="s">
        <v>516</v>
      </c>
      <c r="J114" s="4">
        <v>5115</v>
      </c>
      <c r="K114" s="2">
        <v>166.2</v>
      </c>
      <c r="L114" s="3">
        <v>4.8000000000000001E-2</v>
      </c>
      <c r="M114" s="2" t="s">
        <v>517</v>
      </c>
      <c r="N114" s="2">
        <v>1.26</v>
      </c>
      <c r="O114" s="3">
        <v>0.126</v>
      </c>
      <c r="P114" s="5">
        <v>0.8</v>
      </c>
      <c r="Q114" s="6">
        <v>11955435457</v>
      </c>
      <c r="R114" s="3">
        <v>0.90600000000000003</v>
      </c>
      <c r="S114" s="3">
        <v>0.39800000000000002</v>
      </c>
      <c r="T114" s="2">
        <v>13.6</v>
      </c>
      <c r="U114" s="2" t="s">
        <v>516</v>
      </c>
      <c r="V114" s="2">
        <v>71.8</v>
      </c>
      <c r="W114" s="2">
        <v>19</v>
      </c>
      <c r="X114" s="5">
        <v>0.31</v>
      </c>
      <c r="Y114" s="2" t="s">
        <v>518</v>
      </c>
      <c r="Z114" s="3">
        <v>0.46200000000000002</v>
      </c>
      <c r="AA114" s="2">
        <v>3.21</v>
      </c>
      <c r="AB114" s="4">
        <v>2657637</v>
      </c>
      <c r="AC114" s="3">
        <v>0.43099999999999999</v>
      </c>
      <c r="AD114" s="3">
        <v>0.17699999999999999</v>
      </c>
      <c r="AE114" s="3">
        <v>0.38700000000000001</v>
      </c>
      <c r="AF114" s="3">
        <v>5.4699999999999999E-2</v>
      </c>
      <c r="AG114" s="4">
        <v>1135502</v>
      </c>
      <c r="AH114" s="2">
        <v>47.411631</v>
      </c>
      <c r="AI114" s="2">
        <v>28.369885</v>
      </c>
    </row>
    <row r="115" spans="1:35" x14ac:dyDescent="0.2">
      <c r="A115" s="8" t="s">
        <v>519</v>
      </c>
      <c r="B115" s="4">
        <v>26337</v>
      </c>
      <c r="C115" s="2" t="s">
        <v>520</v>
      </c>
      <c r="D115" s="2"/>
      <c r="E115" s="2">
        <v>2</v>
      </c>
      <c r="F115" s="2"/>
      <c r="G115" s="2">
        <v>5.9</v>
      </c>
      <c r="H115" s="2">
        <v>377</v>
      </c>
      <c r="I115" s="2" t="s">
        <v>521</v>
      </c>
      <c r="J115" s="2"/>
      <c r="K115" s="2"/>
      <c r="L115" s="2"/>
      <c r="M115" s="2" t="s">
        <v>53</v>
      </c>
      <c r="N115" s="2"/>
      <c r="O115" s="2"/>
      <c r="P115" s="5">
        <v>2</v>
      </c>
      <c r="Q115" s="6">
        <v>7184844193</v>
      </c>
      <c r="R115" s="2"/>
      <c r="S115" s="2"/>
      <c r="T115" s="2">
        <v>2.6</v>
      </c>
      <c r="U115" s="2" t="s">
        <v>521</v>
      </c>
      <c r="V115" s="2"/>
      <c r="W115" s="2"/>
      <c r="X115" s="5">
        <v>11.72</v>
      </c>
      <c r="Y115" s="2" t="s">
        <v>116</v>
      </c>
      <c r="Z115" s="3">
        <v>6.0999999999999999E-2</v>
      </c>
      <c r="AA115" s="2">
        <v>6.56</v>
      </c>
      <c r="AB115" s="4">
        <v>38964</v>
      </c>
      <c r="AC115" s="2"/>
      <c r="AD115" s="2"/>
      <c r="AE115" s="2"/>
      <c r="AF115" s="2"/>
      <c r="AG115" s="4">
        <v>38964</v>
      </c>
      <c r="AH115" s="2">
        <v>43.738417599999998</v>
      </c>
      <c r="AI115" s="2">
        <v>7.4246157999999998</v>
      </c>
    </row>
    <row r="116" spans="1:35" x14ac:dyDescent="0.2">
      <c r="A116" s="8" t="s">
        <v>522</v>
      </c>
      <c r="B116" s="2">
        <v>2</v>
      </c>
      <c r="C116" s="2" t="s">
        <v>523</v>
      </c>
      <c r="D116" s="3">
        <v>0.71499999999999997</v>
      </c>
      <c r="E116" s="4">
        <v>1564116</v>
      </c>
      <c r="F116" s="4">
        <v>18000</v>
      </c>
      <c r="G116" s="2">
        <v>24.13</v>
      </c>
      <c r="H116" s="2">
        <v>976</v>
      </c>
      <c r="I116" s="2" t="s">
        <v>524</v>
      </c>
      <c r="J116" s="4">
        <v>25368</v>
      </c>
      <c r="K116" s="2">
        <v>195.76</v>
      </c>
      <c r="L116" s="3">
        <v>7.2999999999999995E-2</v>
      </c>
      <c r="M116" s="2" t="s">
        <v>525</v>
      </c>
      <c r="N116" s="2">
        <v>2.9</v>
      </c>
      <c r="O116" s="3">
        <v>0.08</v>
      </c>
      <c r="P116" s="5">
        <v>0.72</v>
      </c>
      <c r="Q116" s="6">
        <v>13852850259</v>
      </c>
      <c r="R116" s="3">
        <v>1.04</v>
      </c>
      <c r="S116" s="3">
        <v>0.65600000000000003</v>
      </c>
      <c r="T116" s="2">
        <v>14</v>
      </c>
      <c r="U116" s="2" t="s">
        <v>524</v>
      </c>
      <c r="V116" s="2">
        <v>69.7</v>
      </c>
      <c r="W116" s="2">
        <v>45</v>
      </c>
      <c r="X116" s="5">
        <v>0.65</v>
      </c>
      <c r="Y116" s="2" t="s">
        <v>526</v>
      </c>
      <c r="Z116" s="3">
        <v>0.39300000000000002</v>
      </c>
      <c r="AA116" s="2">
        <v>2.86</v>
      </c>
      <c r="AB116" s="4">
        <v>3225167</v>
      </c>
      <c r="AC116" s="3">
        <v>0.59699999999999998</v>
      </c>
      <c r="AD116" s="3">
        <v>0.16800000000000001</v>
      </c>
      <c r="AE116" s="3">
        <v>0.25700000000000001</v>
      </c>
      <c r="AF116" s="3">
        <v>6.0100000000000001E-2</v>
      </c>
      <c r="AG116" s="4">
        <v>2210626</v>
      </c>
      <c r="AH116" s="2">
        <v>46.862496</v>
      </c>
      <c r="AI116" s="2">
        <v>103.846656</v>
      </c>
    </row>
    <row r="117" spans="1:35" x14ac:dyDescent="0.2">
      <c r="A117" s="8" t="s">
        <v>527</v>
      </c>
      <c r="B117" s="2">
        <v>47</v>
      </c>
      <c r="C117" s="2" t="s">
        <v>528</v>
      </c>
      <c r="D117" s="3">
        <v>0.19</v>
      </c>
      <c r="E117" s="4">
        <v>13812</v>
      </c>
      <c r="F117" s="4">
        <v>12000</v>
      </c>
      <c r="G117" s="2">
        <v>11.73</v>
      </c>
      <c r="H117" s="2">
        <v>382</v>
      </c>
      <c r="I117" s="2" t="s">
        <v>529</v>
      </c>
      <c r="J117" s="4">
        <v>2017</v>
      </c>
      <c r="K117" s="2">
        <v>116.32</v>
      </c>
      <c r="L117" s="3">
        <v>2.5999999999999999E-2</v>
      </c>
      <c r="M117" s="2" t="s">
        <v>53</v>
      </c>
      <c r="N117" s="2">
        <v>1.75</v>
      </c>
      <c r="O117" s="3">
        <v>0.61499999999999999</v>
      </c>
      <c r="P117" s="5">
        <v>1.1599999999999999</v>
      </c>
      <c r="Q117" s="6">
        <v>5494736901</v>
      </c>
      <c r="R117" s="3">
        <v>1</v>
      </c>
      <c r="S117" s="3">
        <v>0.56100000000000005</v>
      </c>
      <c r="T117" s="2">
        <v>2.2999999999999998</v>
      </c>
      <c r="U117" s="2" t="s">
        <v>529</v>
      </c>
      <c r="V117" s="2">
        <v>76.8</v>
      </c>
      <c r="W117" s="2">
        <v>6</v>
      </c>
      <c r="X117" s="5">
        <v>1.23</v>
      </c>
      <c r="Y117" s="2" t="s">
        <v>530</v>
      </c>
      <c r="Z117" s="3">
        <v>0.318</v>
      </c>
      <c r="AA117" s="2">
        <v>2.76</v>
      </c>
      <c r="AB117" s="4">
        <v>622137</v>
      </c>
      <c r="AC117" s="3">
        <v>0.54400000000000004</v>
      </c>
      <c r="AD117" s="2"/>
      <c r="AE117" s="3">
        <v>0.222</v>
      </c>
      <c r="AF117" s="3">
        <v>0.14879999999999999</v>
      </c>
      <c r="AG117" s="4">
        <v>417765</v>
      </c>
      <c r="AH117" s="2">
        <v>42.708677999999999</v>
      </c>
      <c r="AI117" s="2">
        <v>19.374389999999998</v>
      </c>
    </row>
    <row r="118" spans="1:35" x14ac:dyDescent="0.2">
      <c r="A118" s="8" t="s">
        <v>531</v>
      </c>
      <c r="B118" s="2">
        <v>83</v>
      </c>
      <c r="C118" s="2" t="s">
        <v>532</v>
      </c>
      <c r="D118" s="3">
        <v>0.68500000000000005</v>
      </c>
      <c r="E118" s="4">
        <v>446550</v>
      </c>
      <c r="F118" s="4">
        <v>246000</v>
      </c>
      <c r="G118" s="2">
        <v>18.940000000000001</v>
      </c>
      <c r="H118" s="2">
        <v>212</v>
      </c>
      <c r="I118" s="2" t="s">
        <v>533</v>
      </c>
      <c r="J118" s="4">
        <v>61276</v>
      </c>
      <c r="K118" s="2">
        <v>111.07</v>
      </c>
      <c r="L118" s="3">
        <v>2E-3</v>
      </c>
      <c r="M118" s="2" t="s">
        <v>534</v>
      </c>
      <c r="N118" s="2">
        <v>2.42</v>
      </c>
      <c r="O118" s="3">
        <v>0.126</v>
      </c>
      <c r="P118" s="5">
        <v>0.99</v>
      </c>
      <c r="Q118" s="6">
        <v>118725279596</v>
      </c>
      <c r="R118" s="3">
        <v>1.139</v>
      </c>
      <c r="S118" s="3">
        <v>0.35899999999999999</v>
      </c>
      <c r="T118" s="2">
        <v>19.2</v>
      </c>
      <c r="U118" s="2" t="s">
        <v>535</v>
      </c>
      <c r="V118" s="2">
        <v>76.5</v>
      </c>
      <c r="W118" s="2">
        <v>70</v>
      </c>
      <c r="X118" s="5">
        <v>1.6</v>
      </c>
      <c r="Y118" s="2" t="s">
        <v>49</v>
      </c>
      <c r="Z118" s="3">
        <v>0.53100000000000003</v>
      </c>
      <c r="AA118" s="2">
        <v>0.73</v>
      </c>
      <c r="AB118" s="4">
        <v>36910560</v>
      </c>
      <c r="AC118" s="3">
        <v>0.45300000000000001</v>
      </c>
      <c r="AD118" s="3">
        <v>0.219</v>
      </c>
      <c r="AE118" s="3">
        <v>0.45800000000000002</v>
      </c>
      <c r="AF118" s="3">
        <v>9.0200000000000002E-2</v>
      </c>
      <c r="AG118" s="4">
        <v>22975026</v>
      </c>
      <c r="AH118" s="2">
        <v>31.791702000000001</v>
      </c>
      <c r="AI118" s="2">
        <v>-7.0926200000000001</v>
      </c>
    </row>
    <row r="119" spans="1:35" x14ac:dyDescent="0.2">
      <c r="A119" s="8" t="s">
        <v>536</v>
      </c>
      <c r="B119" s="2">
        <v>40</v>
      </c>
      <c r="C119" s="2" t="s">
        <v>537</v>
      </c>
      <c r="D119" s="3">
        <v>0.63500000000000001</v>
      </c>
      <c r="E119" s="4">
        <v>799380</v>
      </c>
      <c r="F119" s="4">
        <v>11000</v>
      </c>
      <c r="G119" s="2">
        <v>37.520000000000003</v>
      </c>
      <c r="H119" s="2">
        <v>258</v>
      </c>
      <c r="I119" s="2" t="s">
        <v>538</v>
      </c>
      <c r="J119" s="4">
        <v>7943</v>
      </c>
      <c r="K119" s="2">
        <v>182.31</v>
      </c>
      <c r="L119" s="3">
        <v>2.8000000000000001E-2</v>
      </c>
      <c r="M119" s="2" t="s">
        <v>539</v>
      </c>
      <c r="N119" s="2">
        <v>4.8499999999999996</v>
      </c>
      <c r="O119" s="3">
        <v>0.48</v>
      </c>
      <c r="P119" s="5">
        <v>0.65</v>
      </c>
      <c r="Q119" s="6">
        <v>14934159926</v>
      </c>
      <c r="R119" s="3">
        <v>1.1259999999999999</v>
      </c>
      <c r="S119" s="3">
        <v>7.2999999999999995E-2</v>
      </c>
      <c r="T119" s="2">
        <v>54</v>
      </c>
      <c r="U119" s="2" t="s">
        <v>538</v>
      </c>
      <c r="V119" s="2">
        <v>60.2</v>
      </c>
      <c r="W119" s="2">
        <v>289</v>
      </c>
      <c r="X119" s="5">
        <v>0.27</v>
      </c>
      <c r="Y119" s="2" t="s">
        <v>59</v>
      </c>
      <c r="Z119" s="3">
        <v>6.8000000000000005E-2</v>
      </c>
      <c r="AA119" s="2">
        <v>0.08</v>
      </c>
      <c r="AB119" s="4">
        <v>30366036</v>
      </c>
      <c r="AC119" s="3">
        <v>0.78100000000000003</v>
      </c>
      <c r="AD119" s="3">
        <v>0</v>
      </c>
      <c r="AE119" s="3">
        <v>0.36099999999999999</v>
      </c>
      <c r="AF119" s="3">
        <v>3.2399999999999998E-2</v>
      </c>
      <c r="AG119" s="4">
        <v>11092106</v>
      </c>
      <c r="AH119" s="2">
        <v>-18.665694999999999</v>
      </c>
      <c r="AI119" s="2">
        <v>35.529561999999999</v>
      </c>
    </row>
    <row r="120" spans="1:35" x14ac:dyDescent="0.2">
      <c r="A120" s="8" t="s">
        <v>540</v>
      </c>
      <c r="B120" s="2">
        <v>83</v>
      </c>
      <c r="C120" s="2" t="s">
        <v>541</v>
      </c>
      <c r="D120" s="3">
        <v>0.19500000000000001</v>
      </c>
      <c r="E120" s="4">
        <v>676578</v>
      </c>
      <c r="F120" s="4">
        <v>513000</v>
      </c>
      <c r="G120" s="2">
        <v>17.55</v>
      </c>
      <c r="H120" s="2">
        <v>95</v>
      </c>
      <c r="I120" s="2" t="s">
        <v>542</v>
      </c>
      <c r="J120" s="4">
        <v>25280</v>
      </c>
      <c r="K120" s="2">
        <v>168.18</v>
      </c>
      <c r="L120" s="3">
        <v>8.7999999999999995E-2</v>
      </c>
      <c r="M120" s="2" t="s">
        <v>543</v>
      </c>
      <c r="N120" s="2">
        <v>2.15</v>
      </c>
      <c r="O120" s="3">
        <v>0.436</v>
      </c>
      <c r="P120" s="5">
        <v>0.54</v>
      </c>
      <c r="Q120" s="6">
        <v>76085852617</v>
      </c>
      <c r="R120" s="3">
        <v>1.123</v>
      </c>
      <c r="S120" s="3">
        <v>0.188</v>
      </c>
      <c r="T120" s="2">
        <v>36.799999999999997</v>
      </c>
      <c r="U120" s="2" t="s">
        <v>544</v>
      </c>
      <c r="V120" s="2">
        <v>66.900000000000006</v>
      </c>
      <c r="W120" s="2">
        <v>250</v>
      </c>
      <c r="X120" s="5">
        <v>0.39</v>
      </c>
      <c r="Y120" s="2" t="s">
        <v>545</v>
      </c>
      <c r="Z120" s="3">
        <v>0.73899999999999999</v>
      </c>
      <c r="AA120" s="2">
        <v>0.68</v>
      </c>
      <c r="AB120" s="4">
        <v>54045420</v>
      </c>
      <c r="AC120" s="3">
        <v>0.61699999999999999</v>
      </c>
      <c r="AD120" s="3">
        <v>5.3999999999999999E-2</v>
      </c>
      <c r="AE120" s="3">
        <v>0.312</v>
      </c>
      <c r="AF120" s="3">
        <v>1.5800000000000002E-2</v>
      </c>
      <c r="AG120" s="4">
        <v>16674093</v>
      </c>
      <c r="AH120" s="2">
        <v>21.916221</v>
      </c>
      <c r="AI120" s="2">
        <v>95.955973999999998</v>
      </c>
    </row>
    <row r="121" spans="1:35" x14ac:dyDescent="0.2">
      <c r="A121" s="8" t="s">
        <v>546</v>
      </c>
      <c r="B121" s="2">
        <v>3</v>
      </c>
      <c r="C121" s="2"/>
      <c r="D121" s="3">
        <v>0.47099999999999997</v>
      </c>
      <c r="E121" s="4">
        <v>824292</v>
      </c>
      <c r="F121" s="4">
        <v>16000</v>
      </c>
      <c r="G121" s="2">
        <v>28.64</v>
      </c>
      <c r="H121" s="2">
        <v>264</v>
      </c>
      <c r="I121" s="2" t="s">
        <v>547</v>
      </c>
      <c r="J121" s="4">
        <v>4228</v>
      </c>
      <c r="K121" s="2">
        <v>157.97</v>
      </c>
      <c r="L121" s="3">
        <v>3.6999999999999998E-2</v>
      </c>
      <c r="M121" s="2"/>
      <c r="N121" s="2">
        <v>3.4</v>
      </c>
      <c r="O121" s="3">
        <v>8.3000000000000004E-2</v>
      </c>
      <c r="P121" s="5">
        <v>0.76</v>
      </c>
      <c r="Q121" s="6">
        <v>12366527719</v>
      </c>
      <c r="R121" s="3">
        <v>1.242</v>
      </c>
      <c r="S121" s="3">
        <v>0.22900000000000001</v>
      </c>
      <c r="T121" s="2">
        <v>29</v>
      </c>
      <c r="U121" s="2" t="s">
        <v>547</v>
      </c>
      <c r="V121" s="2">
        <v>63.4</v>
      </c>
      <c r="W121" s="2">
        <v>195</v>
      </c>
      <c r="X121" s="2"/>
      <c r="Y121" s="2" t="s">
        <v>64</v>
      </c>
      <c r="Z121" s="3">
        <v>8.3000000000000004E-2</v>
      </c>
      <c r="AA121" s="2">
        <v>0.42</v>
      </c>
      <c r="AB121" s="4">
        <v>2494530</v>
      </c>
      <c r="AC121" s="3">
        <v>0.59499999999999997</v>
      </c>
      <c r="AD121" s="3">
        <v>0.27100000000000002</v>
      </c>
      <c r="AE121" s="3">
        <v>0.20699999999999999</v>
      </c>
      <c r="AF121" s="3">
        <v>0.20269999999999999</v>
      </c>
      <c r="AG121" s="4">
        <v>1273258</v>
      </c>
      <c r="AH121" s="2">
        <v>-22.957640000000001</v>
      </c>
      <c r="AI121" s="2">
        <v>18.490410000000001</v>
      </c>
    </row>
    <row r="122" spans="1:35" x14ac:dyDescent="0.2">
      <c r="A122" s="8" t="s">
        <v>548</v>
      </c>
      <c r="B122" s="2">
        <v>541</v>
      </c>
      <c r="C122" s="2" t="s">
        <v>549</v>
      </c>
      <c r="D122" s="2"/>
      <c r="E122" s="2">
        <v>21</v>
      </c>
      <c r="F122" s="2"/>
      <c r="G122" s="2"/>
      <c r="H122" s="2">
        <v>674</v>
      </c>
      <c r="I122" s="2" t="s">
        <v>550</v>
      </c>
      <c r="J122" s="2"/>
      <c r="K122" s="2"/>
      <c r="L122" s="2"/>
      <c r="M122" s="2" t="s">
        <v>78</v>
      </c>
      <c r="N122" s="2"/>
      <c r="O122" s="2"/>
      <c r="P122" s="2"/>
      <c r="Q122" s="6">
        <v>133000000</v>
      </c>
      <c r="R122" s="2"/>
      <c r="S122" s="2"/>
      <c r="T122" s="2"/>
      <c r="U122" s="2"/>
      <c r="V122" s="2"/>
      <c r="W122" s="2"/>
      <c r="X122" s="2"/>
      <c r="Y122" s="2" t="s">
        <v>64</v>
      </c>
      <c r="Z122" s="2"/>
      <c r="AA122" s="2"/>
      <c r="AB122" s="4">
        <v>10084</v>
      </c>
      <c r="AC122" s="2"/>
      <c r="AD122" s="2"/>
      <c r="AE122" s="2"/>
      <c r="AF122" s="2"/>
      <c r="AG122" s="2"/>
      <c r="AH122" s="2">
        <v>-0.52277799999999996</v>
      </c>
      <c r="AI122" s="2">
        <v>166.93150299999999</v>
      </c>
    </row>
    <row r="123" spans="1:35" x14ac:dyDescent="0.2">
      <c r="A123" s="8" t="s">
        <v>551</v>
      </c>
      <c r="B123" s="2">
        <v>203</v>
      </c>
      <c r="C123" s="2" t="s">
        <v>552</v>
      </c>
      <c r="D123" s="3">
        <v>0.28699999999999998</v>
      </c>
      <c r="E123" s="4">
        <v>147181</v>
      </c>
      <c r="F123" s="4">
        <v>112000</v>
      </c>
      <c r="G123" s="2">
        <v>19.89</v>
      </c>
      <c r="H123" s="2">
        <v>977</v>
      </c>
      <c r="I123" s="2" t="s">
        <v>553</v>
      </c>
      <c r="J123" s="4">
        <v>9105</v>
      </c>
      <c r="K123" s="2">
        <v>188.73</v>
      </c>
      <c r="L123" s="3">
        <v>5.6000000000000001E-2</v>
      </c>
      <c r="M123" s="2" t="s">
        <v>554</v>
      </c>
      <c r="N123" s="2">
        <v>1.92</v>
      </c>
      <c r="O123" s="3">
        <v>0.254</v>
      </c>
      <c r="P123" s="5">
        <v>0.91</v>
      </c>
      <c r="Q123" s="6">
        <v>30641380604</v>
      </c>
      <c r="R123" s="3">
        <v>1.421</v>
      </c>
      <c r="S123" s="3">
        <v>0.124</v>
      </c>
      <c r="T123" s="2">
        <v>26.7</v>
      </c>
      <c r="U123" s="2" t="s">
        <v>553</v>
      </c>
      <c r="V123" s="2">
        <v>70.5</v>
      </c>
      <c r="W123" s="2">
        <v>186</v>
      </c>
      <c r="X123" s="5">
        <v>0.36</v>
      </c>
      <c r="Y123" s="2" t="s">
        <v>555</v>
      </c>
      <c r="Z123" s="3">
        <v>0.60399999999999998</v>
      </c>
      <c r="AA123" s="2">
        <v>0.75</v>
      </c>
      <c r="AB123" s="4">
        <v>28608710</v>
      </c>
      <c r="AC123" s="3">
        <v>0.83799999999999997</v>
      </c>
      <c r="AD123" s="3">
        <v>0.20699999999999999</v>
      </c>
      <c r="AE123" s="3">
        <v>0.41799999999999998</v>
      </c>
      <c r="AF123" s="3">
        <v>1.41E-2</v>
      </c>
      <c r="AG123" s="4">
        <v>5765513</v>
      </c>
      <c r="AH123" s="2">
        <v>28.394856999999998</v>
      </c>
      <c r="AI123" s="2">
        <v>84.124008000000003</v>
      </c>
    </row>
    <row r="124" spans="1:35" x14ac:dyDescent="0.2">
      <c r="A124" s="8" t="s">
        <v>556</v>
      </c>
      <c r="B124" s="2">
        <v>508</v>
      </c>
      <c r="C124" s="2" t="s">
        <v>557</v>
      </c>
      <c r="D124" s="3">
        <v>0.53300000000000003</v>
      </c>
      <c r="E124" s="4">
        <v>41543</v>
      </c>
      <c r="F124" s="4">
        <v>41000</v>
      </c>
      <c r="G124" s="2">
        <v>9.6999999999999993</v>
      </c>
      <c r="H124" s="2">
        <v>31</v>
      </c>
      <c r="I124" s="2" t="s">
        <v>558</v>
      </c>
      <c r="J124" s="4">
        <v>170780</v>
      </c>
      <c r="K124" s="2">
        <v>115.91</v>
      </c>
      <c r="L124" s="3">
        <v>2.5999999999999999E-2</v>
      </c>
      <c r="M124" s="2"/>
      <c r="N124" s="2">
        <v>1.59</v>
      </c>
      <c r="O124" s="3">
        <v>0.112</v>
      </c>
      <c r="P124" s="5">
        <v>1.68</v>
      </c>
      <c r="Q124" s="6">
        <v>909070395161</v>
      </c>
      <c r="R124" s="3">
        <v>1.042</v>
      </c>
      <c r="S124" s="3">
        <v>0.85</v>
      </c>
      <c r="T124" s="2">
        <v>3.3</v>
      </c>
      <c r="U124" s="2" t="s">
        <v>558</v>
      </c>
      <c r="V124" s="2">
        <v>81.8</v>
      </c>
      <c r="W124" s="2">
        <v>5</v>
      </c>
      <c r="X124" s="5">
        <v>10.29</v>
      </c>
      <c r="Y124" s="2" t="s">
        <v>559</v>
      </c>
      <c r="Z124" s="3">
        <v>0.123</v>
      </c>
      <c r="AA124" s="2">
        <v>3.61</v>
      </c>
      <c r="AB124" s="4">
        <v>17332850</v>
      </c>
      <c r="AC124" s="3">
        <v>0.63600000000000001</v>
      </c>
      <c r="AD124" s="3">
        <v>0.23</v>
      </c>
      <c r="AE124" s="3">
        <v>0.41199999999999998</v>
      </c>
      <c r="AF124" s="3">
        <v>3.2000000000000001E-2</v>
      </c>
      <c r="AG124" s="4">
        <v>15924729</v>
      </c>
      <c r="AH124" s="2">
        <v>52.132632999999998</v>
      </c>
      <c r="AI124" s="2">
        <v>5.2912660000000002</v>
      </c>
    </row>
    <row r="125" spans="1:35" x14ac:dyDescent="0.2">
      <c r="A125" s="8" t="s">
        <v>560</v>
      </c>
      <c r="B125" s="2">
        <v>18</v>
      </c>
      <c r="C125" s="2" t="s">
        <v>561</v>
      </c>
      <c r="D125" s="3">
        <v>0.40500000000000003</v>
      </c>
      <c r="E125" s="4">
        <v>268838</v>
      </c>
      <c r="F125" s="4">
        <v>9000</v>
      </c>
      <c r="G125" s="2">
        <v>11.98</v>
      </c>
      <c r="H125" s="2">
        <v>64</v>
      </c>
      <c r="I125" s="2" t="s">
        <v>562</v>
      </c>
      <c r="J125" s="4">
        <v>34382</v>
      </c>
      <c r="K125" s="2">
        <v>114.24</v>
      </c>
      <c r="L125" s="3">
        <v>1.6E-2</v>
      </c>
      <c r="M125" s="2" t="s">
        <v>563</v>
      </c>
      <c r="N125" s="2">
        <v>1.71</v>
      </c>
      <c r="O125" s="3">
        <v>0.38600000000000001</v>
      </c>
      <c r="P125" s="5">
        <v>1.4</v>
      </c>
      <c r="Q125" s="6">
        <v>206928765544</v>
      </c>
      <c r="R125" s="3">
        <v>1</v>
      </c>
      <c r="S125" s="3">
        <v>0.82</v>
      </c>
      <c r="T125" s="2">
        <v>4.7</v>
      </c>
      <c r="U125" s="2" t="s">
        <v>564</v>
      </c>
      <c r="V125" s="2">
        <v>81.900000000000006</v>
      </c>
      <c r="W125" s="2">
        <v>9</v>
      </c>
      <c r="X125" s="5">
        <v>11.49</v>
      </c>
      <c r="Y125" s="2" t="s">
        <v>64</v>
      </c>
      <c r="Z125" s="3">
        <v>0.126</v>
      </c>
      <c r="AA125" s="2">
        <v>3.59</v>
      </c>
      <c r="AB125" s="4">
        <v>4841000</v>
      </c>
      <c r="AC125" s="3">
        <v>0.69899999999999995</v>
      </c>
      <c r="AD125" s="3">
        <v>0.28999999999999998</v>
      </c>
      <c r="AE125" s="3">
        <v>0.34599999999999997</v>
      </c>
      <c r="AF125" s="3">
        <v>4.07E-2</v>
      </c>
      <c r="AG125" s="4">
        <v>4258860</v>
      </c>
      <c r="AH125" s="2">
        <v>-40.900556999999999</v>
      </c>
      <c r="AI125" s="2">
        <v>174.88597100000001</v>
      </c>
    </row>
    <row r="126" spans="1:35" x14ac:dyDescent="0.2">
      <c r="A126" s="8" t="s">
        <v>565</v>
      </c>
      <c r="B126" s="2">
        <v>55</v>
      </c>
      <c r="C126" s="2" t="s">
        <v>566</v>
      </c>
      <c r="D126" s="3">
        <v>0.42099999999999999</v>
      </c>
      <c r="E126" s="4">
        <v>130370</v>
      </c>
      <c r="F126" s="4">
        <v>12000</v>
      </c>
      <c r="G126" s="2">
        <v>20.64</v>
      </c>
      <c r="H126" s="2">
        <v>505</v>
      </c>
      <c r="I126" s="2" t="s">
        <v>567</v>
      </c>
      <c r="J126" s="4">
        <v>5592</v>
      </c>
      <c r="K126" s="2">
        <v>162.74</v>
      </c>
      <c r="L126" s="3">
        <v>5.3999999999999999E-2</v>
      </c>
      <c r="M126" s="2" t="s">
        <v>568</v>
      </c>
      <c r="N126" s="2">
        <v>2.4</v>
      </c>
      <c r="O126" s="3">
        <v>0.25900000000000001</v>
      </c>
      <c r="P126" s="5">
        <v>0.91</v>
      </c>
      <c r="Q126" s="6">
        <v>12520915291</v>
      </c>
      <c r="R126" s="3">
        <v>1.206</v>
      </c>
      <c r="S126" s="3">
        <v>0.17399999999999999</v>
      </c>
      <c r="T126" s="2">
        <v>15.7</v>
      </c>
      <c r="U126" s="2" t="s">
        <v>567</v>
      </c>
      <c r="V126" s="2">
        <v>74.3</v>
      </c>
      <c r="W126" s="2">
        <v>98</v>
      </c>
      <c r="X126" s="5">
        <v>0.54</v>
      </c>
      <c r="Y126" s="2" t="s">
        <v>69</v>
      </c>
      <c r="Z126" s="3">
        <v>0.36</v>
      </c>
      <c r="AA126" s="2">
        <v>0.98</v>
      </c>
      <c r="AB126" s="4">
        <v>6545502</v>
      </c>
      <c r="AC126" s="3">
        <v>0.66400000000000003</v>
      </c>
      <c r="AD126" s="3">
        <v>0.156</v>
      </c>
      <c r="AE126" s="3">
        <v>0.60599999999999998</v>
      </c>
      <c r="AF126" s="3">
        <v>6.8400000000000002E-2</v>
      </c>
      <c r="AG126" s="4">
        <v>3846137</v>
      </c>
      <c r="AH126" s="2">
        <v>12.865416</v>
      </c>
      <c r="AI126" s="2">
        <v>-85.207228999999998</v>
      </c>
    </row>
    <row r="127" spans="1:35" x14ac:dyDescent="0.2">
      <c r="A127" s="8" t="s">
        <v>569</v>
      </c>
      <c r="B127" s="2">
        <v>19</v>
      </c>
      <c r="C127" s="2" t="s">
        <v>570</v>
      </c>
      <c r="D127" s="3">
        <v>0.36099999999999999</v>
      </c>
      <c r="E127" s="4">
        <v>1267000</v>
      </c>
      <c r="F127" s="4">
        <v>10000</v>
      </c>
      <c r="G127" s="2">
        <v>46.08</v>
      </c>
      <c r="H127" s="2">
        <v>227</v>
      </c>
      <c r="I127" s="2" t="s">
        <v>571</v>
      </c>
      <c r="J127" s="4">
        <v>2017</v>
      </c>
      <c r="K127" s="2">
        <v>109.32</v>
      </c>
      <c r="L127" s="3">
        <v>-2.5000000000000001E-2</v>
      </c>
      <c r="M127" s="2" t="s">
        <v>125</v>
      </c>
      <c r="N127" s="2">
        <v>6.91</v>
      </c>
      <c r="O127" s="3">
        <v>8.9999999999999993E-3</v>
      </c>
      <c r="P127" s="5">
        <v>0.88</v>
      </c>
      <c r="Q127" s="6">
        <v>12928145120</v>
      </c>
      <c r="R127" s="3">
        <v>0.747</v>
      </c>
      <c r="S127" s="3">
        <v>4.3999999999999997E-2</v>
      </c>
      <c r="T127" s="2">
        <v>48</v>
      </c>
      <c r="U127" s="2" t="s">
        <v>571</v>
      </c>
      <c r="V127" s="2">
        <v>62</v>
      </c>
      <c r="W127" s="2">
        <v>509</v>
      </c>
      <c r="X127" s="5">
        <v>0.28999999999999998</v>
      </c>
      <c r="Y127" s="2" t="s">
        <v>116</v>
      </c>
      <c r="Z127" s="3">
        <v>0.52300000000000002</v>
      </c>
      <c r="AA127" s="2">
        <v>0.04</v>
      </c>
      <c r="AB127" s="4">
        <v>23310715</v>
      </c>
      <c r="AC127" s="3">
        <v>0.72</v>
      </c>
      <c r="AD127" s="3">
        <v>0.11799999999999999</v>
      </c>
      <c r="AE127" s="3">
        <v>0.47199999999999998</v>
      </c>
      <c r="AF127" s="3">
        <v>4.7000000000000002E-3</v>
      </c>
      <c r="AG127" s="4">
        <v>3850231</v>
      </c>
      <c r="AH127" s="2">
        <v>17.607789</v>
      </c>
      <c r="AI127" s="2">
        <v>8.0816660000000002</v>
      </c>
    </row>
    <row r="128" spans="1:35" x14ac:dyDescent="0.2">
      <c r="A128" s="8" t="s">
        <v>572</v>
      </c>
      <c r="B128" s="2">
        <v>226</v>
      </c>
      <c r="C128" s="2" t="s">
        <v>573</v>
      </c>
      <c r="D128" s="3">
        <v>0.77700000000000002</v>
      </c>
      <c r="E128" s="4">
        <v>923768</v>
      </c>
      <c r="F128" s="4">
        <v>215000</v>
      </c>
      <c r="G128" s="2">
        <v>37.909999999999997</v>
      </c>
      <c r="H128" s="2">
        <v>234</v>
      </c>
      <c r="I128" s="2" t="s">
        <v>574</v>
      </c>
      <c r="J128" s="4">
        <v>120369</v>
      </c>
      <c r="K128" s="2">
        <v>267.51</v>
      </c>
      <c r="L128" s="3">
        <v>0.114</v>
      </c>
      <c r="M128" s="2" t="s">
        <v>575</v>
      </c>
      <c r="N128" s="2">
        <v>5.39</v>
      </c>
      <c r="O128" s="3">
        <v>7.1999999999999995E-2</v>
      </c>
      <c r="P128" s="5">
        <v>0.46</v>
      </c>
      <c r="Q128" s="6">
        <v>448120428859</v>
      </c>
      <c r="R128" s="3">
        <v>0.84699999999999998</v>
      </c>
      <c r="S128" s="3">
        <v>0.10199999999999999</v>
      </c>
      <c r="T128" s="2">
        <v>75.7</v>
      </c>
      <c r="U128" s="2" t="s">
        <v>576</v>
      </c>
      <c r="V128" s="2">
        <v>54.3</v>
      </c>
      <c r="W128" s="2">
        <v>917</v>
      </c>
      <c r="X128" s="5">
        <v>0.54</v>
      </c>
      <c r="Y128" s="2" t="s">
        <v>64</v>
      </c>
      <c r="Z128" s="3">
        <v>0.72199999999999998</v>
      </c>
      <c r="AA128" s="2">
        <v>0.38</v>
      </c>
      <c r="AB128" s="4">
        <v>200963599</v>
      </c>
      <c r="AC128" s="3">
        <v>0.52900000000000003</v>
      </c>
      <c r="AD128" s="3">
        <v>1.4999999999999999E-2</v>
      </c>
      <c r="AE128" s="3">
        <v>0.34799999999999998</v>
      </c>
      <c r="AF128" s="3">
        <v>8.1000000000000003E-2</v>
      </c>
      <c r="AG128" s="4">
        <v>102806948</v>
      </c>
      <c r="AH128" s="2">
        <v>9.0819989999999997</v>
      </c>
      <c r="AI128" s="2">
        <v>8.6752769999999995</v>
      </c>
    </row>
    <row r="129" spans="1:35" x14ac:dyDescent="0.2">
      <c r="A129" s="8" t="s">
        <v>577</v>
      </c>
      <c r="B129" s="2">
        <v>214</v>
      </c>
      <c r="C129" s="2" t="s">
        <v>578</v>
      </c>
      <c r="D129" s="3">
        <v>0.218</v>
      </c>
      <c r="E129" s="4">
        <v>120538</v>
      </c>
      <c r="F129" s="4">
        <v>1469000</v>
      </c>
      <c r="G129" s="2">
        <v>13.89</v>
      </c>
      <c r="H129" s="2">
        <v>850</v>
      </c>
      <c r="I129" s="2" t="s">
        <v>579</v>
      </c>
      <c r="J129" s="4">
        <v>28284</v>
      </c>
      <c r="K129" s="2"/>
      <c r="L129" s="2"/>
      <c r="M129" s="2" t="s">
        <v>580</v>
      </c>
      <c r="N129" s="2">
        <v>1.9</v>
      </c>
      <c r="O129" s="3">
        <v>0.40699999999999997</v>
      </c>
      <c r="P129" s="5">
        <v>0.57999999999999996</v>
      </c>
      <c r="Q129" s="6">
        <v>32100000000</v>
      </c>
      <c r="R129" s="3">
        <v>1.1279999999999999</v>
      </c>
      <c r="S129" s="3">
        <v>0.27</v>
      </c>
      <c r="T129" s="2">
        <v>13.7</v>
      </c>
      <c r="U129" s="2" t="s">
        <v>579</v>
      </c>
      <c r="V129" s="2">
        <v>72.099999999999994</v>
      </c>
      <c r="W129" s="2">
        <v>89</v>
      </c>
      <c r="X129" s="2"/>
      <c r="Y129" s="2" t="s">
        <v>581</v>
      </c>
      <c r="Z129" s="2"/>
      <c r="AA129" s="2">
        <v>3.67</v>
      </c>
      <c r="AB129" s="4">
        <v>25666161</v>
      </c>
      <c r="AC129" s="3">
        <v>0.80400000000000005</v>
      </c>
      <c r="AD129" s="2"/>
      <c r="AE129" s="2"/>
      <c r="AF129" s="3">
        <v>2.7400000000000001E-2</v>
      </c>
      <c r="AG129" s="4">
        <v>15947412</v>
      </c>
      <c r="AH129" s="2">
        <v>40.339852</v>
      </c>
      <c r="AI129" s="2">
        <v>127.510093</v>
      </c>
    </row>
    <row r="130" spans="1:35" x14ac:dyDescent="0.2">
      <c r="A130" s="8" t="s">
        <v>582</v>
      </c>
      <c r="B130" s="2">
        <v>83</v>
      </c>
      <c r="C130" s="2"/>
      <c r="D130" s="2"/>
      <c r="E130" s="4">
        <v>25713</v>
      </c>
      <c r="F130" s="2"/>
      <c r="G130" s="2"/>
      <c r="H130" s="2">
        <v>389</v>
      </c>
      <c r="I130" s="2" t="s">
        <v>583</v>
      </c>
      <c r="J130" s="2"/>
      <c r="K130" s="2"/>
      <c r="L130" s="2"/>
      <c r="M130" s="2" t="s">
        <v>584</v>
      </c>
      <c r="N130" s="2"/>
      <c r="O130" s="2"/>
      <c r="P130" s="2"/>
      <c r="Q130" s="6">
        <v>10220781069</v>
      </c>
      <c r="R130" s="2"/>
      <c r="S130" s="2"/>
      <c r="T130" s="2"/>
      <c r="U130" s="2" t="s">
        <v>583</v>
      </c>
      <c r="V130" s="2"/>
      <c r="W130" s="2"/>
      <c r="X130" s="2"/>
      <c r="Y130" s="2" t="s">
        <v>585</v>
      </c>
      <c r="Z130" s="3">
        <v>0.35599999999999998</v>
      </c>
      <c r="AA130" s="2"/>
      <c r="AB130" s="4">
        <v>1836713</v>
      </c>
      <c r="AC130" s="2"/>
      <c r="AD130" s="2"/>
      <c r="AE130" s="2"/>
      <c r="AF130" s="2"/>
      <c r="AG130" s="2"/>
      <c r="AH130" s="2">
        <v>41.608635</v>
      </c>
      <c r="AI130" s="2">
        <v>21.745274999999999</v>
      </c>
    </row>
    <row r="131" spans="1:35" x14ac:dyDescent="0.2">
      <c r="A131" s="8" t="s">
        <v>586</v>
      </c>
      <c r="B131" s="2">
        <v>15</v>
      </c>
      <c r="C131" s="2" t="s">
        <v>587</v>
      </c>
      <c r="D131" s="3">
        <v>2.7E-2</v>
      </c>
      <c r="E131" s="4">
        <v>323802</v>
      </c>
      <c r="F131" s="4">
        <v>23000</v>
      </c>
      <c r="G131" s="2">
        <v>10.4</v>
      </c>
      <c r="H131" s="2">
        <v>47</v>
      </c>
      <c r="I131" s="2" t="s">
        <v>588</v>
      </c>
      <c r="J131" s="4">
        <v>41023</v>
      </c>
      <c r="K131" s="2">
        <v>120.27</v>
      </c>
      <c r="L131" s="3">
        <v>2.1999999999999999E-2</v>
      </c>
      <c r="M131" s="2" t="s">
        <v>589</v>
      </c>
      <c r="N131" s="2">
        <v>1.56</v>
      </c>
      <c r="O131" s="3">
        <v>0.33200000000000002</v>
      </c>
      <c r="P131" s="5">
        <v>1.78</v>
      </c>
      <c r="Q131" s="6">
        <v>403336363636</v>
      </c>
      <c r="R131" s="3">
        <v>1.0029999999999999</v>
      </c>
      <c r="S131" s="3">
        <v>0.82</v>
      </c>
      <c r="T131" s="2">
        <v>2.1</v>
      </c>
      <c r="U131" s="2" t="s">
        <v>588</v>
      </c>
      <c r="V131" s="2">
        <v>82.8</v>
      </c>
      <c r="W131" s="2">
        <v>2</v>
      </c>
      <c r="X131" s="2"/>
      <c r="Y131" s="2" t="s">
        <v>590</v>
      </c>
      <c r="Z131" s="3">
        <v>0.14299999999999999</v>
      </c>
      <c r="AA131" s="2">
        <v>2.92</v>
      </c>
      <c r="AB131" s="4">
        <v>5347896</v>
      </c>
      <c r="AC131" s="3">
        <v>0.63800000000000001</v>
      </c>
      <c r="AD131" s="3">
        <v>0.23899999999999999</v>
      </c>
      <c r="AE131" s="3">
        <v>0.36199999999999999</v>
      </c>
      <c r="AF131" s="3">
        <v>3.3500000000000002E-2</v>
      </c>
      <c r="AG131" s="4">
        <v>4418218</v>
      </c>
      <c r="AH131" s="2">
        <v>60.472023999999998</v>
      </c>
      <c r="AI131" s="2">
        <v>8.4689460000000008</v>
      </c>
    </row>
    <row r="132" spans="1:35" x14ac:dyDescent="0.2">
      <c r="A132" s="8" t="s">
        <v>591</v>
      </c>
      <c r="B132" s="2">
        <v>16</v>
      </c>
      <c r="C132" s="2" t="s">
        <v>592</v>
      </c>
      <c r="D132" s="3">
        <v>4.5999999999999999E-2</v>
      </c>
      <c r="E132" s="4">
        <v>309500</v>
      </c>
      <c r="F132" s="4">
        <v>47000</v>
      </c>
      <c r="G132" s="2">
        <v>19.190000000000001</v>
      </c>
      <c r="H132" s="2">
        <v>968</v>
      </c>
      <c r="I132" s="2" t="s">
        <v>593</v>
      </c>
      <c r="J132" s="4">
        <v>63457</v>
      </c>
      <c r="K132" s="2">
        <v>113.53</v>
      </c>
      <c r="L132" s="3">
        <v>1E-3</v>
      </c>
      <c r="M132" s="2" t="s">
        <v>594</v>
      </c>
      <c r="N132" s="2">
        <v>2.89</v>
      </c>
      <c r="O132" s="3">
        <v>0</v>
      </c>
      <c r="P132" s="5">
        <v>0.45</v>
      </c>
      <c r="Q132" s="6">
        <v>76983094928</v>
      </c>
      <c r="R132" s="3">
        <v>1.034</v>
      </c>
      <c r="S132" s="3">
        <v>0.38</v>
      </c>
      <c r="T132" s="2">
        <v>9.8000000000000007</v>
      </c>
      <c r="U132" s="2" t="s">
        <v>595</v>
      </c>
      <c r="V132" s="2">
        <v>77.599999999999994</v>
      </c>
      <c r="W132" s="2">
        <v>19</v>
      </c>
      <c r="X132" s="5">
        <v>4.33</v>
      </c>
      <c r="Y132" s="2" t="s">
        <v>49</v>
      </c>
      <c r="Z132" s="3">
        <v>6.4000000000000001E-2</v>
      </c>
      <c r="AA132" s="2">
        <v>2</v>
      </c>
      <c r="AB132" s="4">
        <v>5266535</v>
      </c>
      <c r="AC132" s="3">
        <v>0.72399999999999998</v>
      </c>
      <c r="AD132" s="3">
        <v>2.5000000000000001E-2</v>
      </c>
      <c r="AE132" s="3">
        <v>0.27400000000000002</v>
      </c>
      <c r="AF132" s="3">
        <v>2.6700000000000002E-2</v>
      </c>
      <c r="AG132" s="4">
        <v>4250777</v>
      </c>
      <c r="AH132" s="2">
        <v>21.473532899999999</v>
      </c>
      <c r="AI132" s="2">
        <v>55.975413000000003</v>
      </c>
    </row>
    <row r="133" spans="1:35" x14ac:dyDescent="0.2">
      <c r="A133" s="8" t="s">
        <v>596</v>
      </c>
      <c r="B133" s="2">
        <v>287</v>
      </c>
      <c r="C133" s="2" t="s">
        <v>597</v>
      </c>
      <c r="D133" s="3">
        <v>0.47799999999999998</v>
      </c>
      <c r="E133" s="4">
        <v>796095</v>
      </c>
      <c r="F133" s="4">
        <v>936000</v>
      </c>
      <c r="G133" s="2">
        <v>28.25</v>
      </c>
      <c r="H133" s="2">
        <v>92</v>
      </c>
      <c r="I133" s="2" t="s">
        <v>598</v>
      </c>
      <c r="J133" s="4">
        <v>201150</v>
      </c>
      <c r="K133" s="2">
        <v>182.32</v>
      </c>
      <c r="L133" s="3">
        <v>0.106</v>
      </c>
      <c r="M133" s="2" t="s">
        <v>599</v>
      </c>
      <c r="N133" s="2">
        <v>3.51</v>
      </c>
      <c r="O133" s="3">
        <v>1.9E-2</v>
      </c>
      <c r="P133" s="5">
        <v>0.79</v>
      </c>
      <c r="Q133" s="6">
        <v>304400000000</v>
      </c>
      <c r="R133" s="3">
        <v>0.94299999999999995</v>
      </c>
      <c r="S133" s="3">
        <v>0.09</v>
      </c>
      <c r="T133" s="2">
        <v>57.2</v>
      </c>
      <c r="U133" s="2" t="s">
        <v>600</v>
      </c>
      <c r="V133" s="2">
        <v>67.099999999999994</v>
      </c>
      <c r="W133" s="2">
        <v>140</v>
      </c>
      <c r="X133" s="5">
        <v>0.69</v>
      </c>
      <c r="Y133" s="2" t="s">
        <v>601</v>
      </c>
      <c r="Z133" s="3">
        <v>0.66500000000000004</v>
      </c>
      <c r="AA133" s="2">
        <v>0.98</v>
      </c>
      <c r="AB133" s="4">
        <v>216565318</v>
      </c>
      <c r="AC133" s="3">
        <v>0.52600000000000002</v>
      </c>
      <c r="AD133" s="3">
        <v>9.1999999999999998E-2</v>
      </c>
      <c r="AE133" s="3">
        <v>0.33900000000000002</v>
      </c>
      <c r="AF133" s="3">
        <v>4.4499999999999998E-2</v>
      </c>
      <c r="AG133" s="4">
        <v>79927762</v>
      </c>
      <c r="AH133" s="2">
        <v>30.375321</v>
      </c>
      <c r="AI133" s="2">
        <v>69.345116000000004</v>
      </c>
    </row>
    <row r="134" spans="1:35" x14ac:dyDescent="0.2">
      <c r="A134" s="8" t="s">
        <v>602</v>
      </c>
      <c r="B134" s="2">
        <v>39</v>
      </c>
      <c r="C134" s="2" t="s">
        <v>603</v>
      </c>
      <c r="D134" s="3">
        <v>0.109</v>
      </c>
      <c r="E134" s="2">
        <v>459</v>
      </c>
      <c r="F134" s="2"/>
      <c r="G134" s="2">
        <v>14</v>
      </c>
      <c r="H134" s="2">
        <v>680</v>
      </c>
      <c r="I134" s="2" t="s">
        <v>604</v>
      </c>
      <c r="J134" s="2">
        <v>224</v>
      </c>
      <c r="K134" s="2">
        <v>118.17</v>
      </c>
      <c r="L134" s="3">
        <v>1.2999999999999999E-2</v>
      </c>
      <c r="M134" s="2" t="s">
        <v>264</v>
      </c>
      <c r="N134" s="2">
        <v>2.21</v>
      </c>
      <c r="O134" s="3">
        <v>0.876</v>
      </c>
      <c r="P134" s="2"/>
      <c r="Q134" s="6">
        <v>283994900</v>
      </c>
      <c r="R134" s="3">
        <v>1.1259999999999999</v>
      </c>
      <c r="S134" s="3">
        <v>0.54700000000000004</v>
      </c>
      <c r="T134" s="2">
        <v>16.600000000000001</v>
      </c>
      <c r="U134" s="2" t="s">
        <v>605</v>
      </c>
      <c r="V134" s="2">
        <v>69.099999999999994</v>
      </c>
      <c r="W134" s="2"/>
      <c r="X134" s="5">
        <v>3</v>
      </c>
      <c r="Y134" s="2" t="s">
        <v>64</v>
      </c>
      <c r="Z134" s="3">
        <v>0.218</v>
      </c>
      <c r="AA134" s="2">
        <v>1.18</v>
      </c>
      <c r="AB134" s="4">
        <v>18233</v>
      </c>
      <c r="AC134" s="2"/>
      <c r="AD134" s="3">
        <v>0.21299999999999999</v>
      </c>
      <c r="AE134" s="3">
        <v>0.76600000000000001</v>
      </c>
      <c r="AF134" s="2"/>
      <c r="AG134" s="4">
        <v>14491</v>
      </c>
      <c r="AH134" s="2">
        <v>7.5149800000000004</v>
      </c>
      <c r="AI134" s="2">
        <v>134.58251999999999</v>
      </c>
    </row>
    <row r="135" spans="1:35" x14ac:dyDescent="0.2">
      <c r="A135" s="8" t="s">
        <v>606</v>
      </c>
      <c r="B135" s="2">
        <v>847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 t="s">
        <v>49</v>
      </c>
      <c r="Z135" s="2"/>
      <c r="AA135" s="2"/>
      <c r="AB135" s="2"/>
      <c r="AC135" s="2"/>
      <c r="AD135" s="2"/>
      <c r="AE135" s="2"/>
      <c r="AF135" s="2"/>
      <c r="AG135" s="2"/>
      <c r="AH135" s="2">
        <v>31.952162000000001</v>
      </c>
      <c r="AI135" s="2">
        <v>35.233153999999999</v>
      </c>
    </row>
    <row r="136" spans="1:35" x14ac:dyDescent="0.2">
      <c r="A136" s="8" t="s">
        <v>607</v>
      </c>
      <c r="B136" s="2">
        <v>58</v>
      </c>
      <c r="C136" s="2" t="s">
        <v>608</v>
      </c>
      <c r="D136" s="3">
        <v>0.30399999999999999</v>
      </c>
      <c r="E136" s="4">
        <v>75420</v>
      </c>
      <c r="F136" s="4">
        <v>26000</v>
      </c>
      <c r="G136" s="2">
        <v>18.98</v>
      </c>
      <c r="H136" s="2">
        <v>507</v>
      </c>
      <c r="I136" s="2" t="s">
        <v>609</v>
      </c>
      <c r="J136" s="4">
        <v>10715</v>
      </c>
      <c r="K136" s="2">
        <v>122.07</v>
      </c>
      <c r="L136" s="3">
        <v>-4.0000000000000001E-3</v>
      </c>
      <c r="M136" s="2"/>
      <c r="N136" s="2">
        <v>2.46</v>
      </c>
      <c r="O136" s="3">
        <v>0.61899999999999999</v>
      </c>
      <c r="P136" s="5">
        <v>0.74</v>
      </c>
      <c r="Q136" s="6">
        <v>66800800000</v>
      </c>
      <c r="R136" s="3">
        <v>0.94399999999999995</v>
      </c>
      <c r="S136" s="3">
        <v>0.47799999999999998</v>
      </c>
      <c r="T136" s="2">
        <v>13.1</v>
      </c>
      <c r="U136" s="2" t="s">
        <v>609</v>
      </c>
      <c r="V136" s="2">
        <v>78.3</v>
      </c>
      <c r="W136" s="2">
        <v>52</v>
      </c>
      <c r="X136" s="5">
        <v>1.53</v>
      </c>
      <c r="Y136" s="2" t="s">
        <v>69</v>
      </c>
      <c r="Z136" s="3">
        <v>0.30499999999999999</v>
      </c>
      <c r="AA136" s="2">
        <v>1.57</v>
      </c>
      <c r="AB136" s="4">
        <v>4246439</v>
      </c>
      <c r="AC136" s="3">
        <v>0.66600000000000004</v>
      </c>
      <c r="AD136" s="2"/>
      <c r="AE136" s="3">
        <v>0.372</v>
      </c>
      <c r="AF136" s="3">
        <v>3.9E-2</v>
      </c>
      <c r="AG136" s="4">
        <v>2890084</v>
      </c>
      <c r="AH136" s="2">
        <v>8.5379810000000003</v>
      </c>
      <c r="AI136" s="2">
        <v>-80.782127000000003</v>
      </c>
    </row>
    <row r="137" spans="1:35" x14ac:dyDescent="0.2">
      <c r="A137" s="8" t="s">
        <v>610</v>
      </c>
      <c r="B137" s="2">
        <v>20</v>
      </c>
      <c r="C137" s="2" t="s">
        <v>611</v>
      </c>
      <c r="D137" s="3">
        <v>2.5999999999999999E-2</v>
      </c>
      <c r="E137" s="4">
        <v>462840</v>
      </c>
      <c r="F137" s="4">
        <v>4000</v>
      </c>
      <c r="G137" s="2">
        <v>27.07</v>
      </c>
      <c r="H137" s="2">
        <v>675</v>
      </c>
      <c r="I137" s="2" t="s">
        <v>612</v>
      </c>
      <c r="J137" s="4">
        <v>7536</v>
      </c>
      <c r="K137" s="2">
        <v>155.99</v>
      </c>
      <c r="L137" s="3">
        <v>3.5999999999999997E-2</v>
      </c>
      <c r="M137" s="2" t="s">
        <v>613</v>
      </c>
      <c r="N137" s="2">
        <v>3.56</v>
      </c>
      <c r="O137" s="3">
        <v>0.74099999999999999</v>
      </c>
      <c r="P137" s="5">
        <v>1.36</v>
      </c>
      <c r="Q137" s="6">
        <v>24969611435</v>
      </c>
      <c r="R137" s="3">
        <v>1.085</v>
      </c>
      <c r="S137" s="3">
        <v>1.7999999999999999E-2</v>
      </c>
      <c r="T137" s="2">
        <v>38</v>
      </c>
      <c r="U137" s="2" t="s">
        <v>612</v>
      </c>
      <c r="V137" s="2">
        <v>64.3</v>
      </c>
      <c r="W137" s="2">
        <v>145</v>
      </c>
      <c r="X137" s="5">
        <v>1.1599999999999999</v>
      </c>
      <c r="Y137" s="2" t="s">
        <v>614</v>
      </c>
      <c r="Z137" s="3">
        <v>5.8000000000000003E-2</v>
      </c>
      <c r="AA137" s="2">
        <v>7.0000000000000007E-2</v>
      </c>
      <c r="AB137" s="4">
        <v>8776109</v>
      </c>
      <c r="AC137" s="3">
        <v>0.47199999999999998</v>
      </c>
      <c r="AD137" s="3">
        <v>0.13600000000000001</v>
      </c>
      <c r="AE137" s="3">
        <v>0.371</v>
      </c>
      <c r="AF137" s="3">
        <v>2.46E-2</v>
      </c>
      <c r="AG137" s="4">
        <v>1162834</v>
      </c>
      <c r="AH137" s="2">
        <v>-6.3149930000000003</v>
      </c>
      <c r="AI137" s="2">
        <v>143.95554999999999</v>
      </c>
    </row>
    <row r="138" spans="1:35" x14ac:dyDescent="0.2">
      <c r="A138" s="8" t="s">
        <v>615</v>
      </c>
      <c r="B138" s="2">
        <v>18</v>
      </c>
      <c r="C138" s="2" t="s">
        <v>616</v>
      </c>
      <c r="D138" s="3">
        <v>0.55100000000000005</v>
      </c>
      <c r="E138" s="4">
        <v>406752</v>
      </c>
      <c r="F138" s="4">
        <v>27000</v>
      </c>
      <c r="G138" s="2">
        <v>20.57</v>
      </c>
      <c r="H138" s="2">
        <v>595</v>
      </c>
      <c r="I138" s="2" t="s">
        <v>617</v>
      </c>
      <c r="J138" s="4">
        <v>7407</v>
      </c>
      <c r="K138" s="2">
        <v>143.82</v>
      </c>
      <c r="L138" s="3">
        <v>2.8000000000000001E-2</v>
      </c>
      <c r="M138" s="2" t="s">
        <v>618</v>
      </c>
      <c r="N138" s="2">
        <v>2.4300000000000002</v>
      </c>
      <c r="O138" s="3">
        <v>0.377</v>
      </c>
      <c r="P138" s="5">
        <v>1.04</v>
      </c>
      <c r="Q138" s="6">
        <v>38145288940</v>
      </c>
      <c r="R138" s="3">
        <v>1.044</v>
      </c>
      <c r="S138" s="3">
        <v>0.34599999999999997</v>
      </c>
      <c r="T138" s="2">
        <v>17.2</v>
      </c>
      <c r="U138" s="2" t="s">
        <v>619</v>
      </c>
      <c r="V138" s="2">
        <v>74.099999999999994</v>
      </c>
      <c r="W138" s="2">
        <v>129</v>
      </c>
      <c r="X138" s="5">
        <v>1.55</v>
      </c>
      <c r="Y138" s="2" t="s">
        <v>69</v>
      </c>
      <c r="Z138" s="3">
        <v>0.36499999999999999</v>
      </c>
      <c r="AA138" s="2">
        <v>1.35</v>
      </c>
      <c r="AB138" s="4">
        <v>7044636</v>
      </c>
      <c r="AC138" s="3">
        <v>0.72099999999999997</v>
      </c>
      <c r="AD138" s="3">
        <v>0.1</v>
      </c>
      <c r="AE138" s="3">
        <v>0.35</v>
      </c>
      <c r="AF138" s="3">
        <v>4.8099999999999997E-2</v>
      </c>
      <c r="AG138" s="4">
        <v>4359150</v>
      </c>
      <c r="AH138" s="2">
        <v>-23.442502999999999</v>
      </c>
      <c r="AI138" s="2">
        <v>-58.443832</v>
      </c>
    </row>
    <row r="139" spans="1:35" x14ac:dyDescent="0.2">
      <c r="A139" s="8" t="s">
        <v>620</v>
      </c>
      <c r="B139" s="2">
        <v>26</v>
      </c>
      <c r="C139" s="2" t="s">
        <v>621</v>
      </c>
      <c r="D139" s="3">
        <v>0.185</v>
      </c>
      <c r="E139" s="4">
        <v>1285216</v>
      </c>
      <c r="F139" s="4">
        <v>158000</v>
      </c>
      <c r="G139" s="2">
        <v>17.95</v>
      </c>
      <c r="H139" s="2">
        <v>51</v>
      </c>
      <c r="I139" s="2" t="s">
        <v>622</v>
      </c>
      <c r="J139" s="4">
        <v>57414</v>
      </c>
      <c r="K139" s="2">
        <v>129.78</v>
      </c>
      <c r="L139" s="3">
        <v>2.1000000000000001E-2</v>
      </c>
      <c r="M139" s="2" t="s">
        <v>623</v>
      </c>
      <c r="N139" s="2">
        <v>2.25</v>
      </c>
      <c r="O139" s="3">
        <v>0.57699999999999996</v>
      </c>
      <c r="P139" s="5">
        <v>0.99</v>
      </c>
      <c r="Q139" s="6">
        <v>226848050820</v>
      </c>
      <c r="R139" s="3">
        <v>1.069</v>
      </c>
      <c r="S139" s="3">
        <v>0.70699999999999996</v>
      </c>
      <c r="T139" s="2">
        <v>11.1</v>
      </c>
      <c r="U139" s="2" t="s">
        <v>622</v>
      </c>
      <c r="V139" s="2">
        <v>76.5</v>
      </c>
      <c r="W139" s="2">
        <v>88</v>
      </c>
      <c r="X139" s="5">
        <v>1.28</v>
      </c>
      <c r="Y139" s="2" t="s">
        <v>69</v>
      </c>
      <c r="Z139" s="3">
        <v>0.309</v>
      </c>
      <c r="AA139" s="2">
        <v>1.27</v>
      </c>
      <c r="AB139" s="4">
        <v>32510453</v>
      </c>
      <c r="AC139" s="3">
        <v>0.77600000000000002</v>
      </c>
      <c r="AD139" s="3">
        <v>0.14299999999999999</v>
      </c>
      <c r="AE139" s="3">
        <v>0.36799999999999999</v>
      </c>
      <c r="AF139" s="3">
        <v>3.3099999999999997E-2</v>
      </c>
      <c r="AG139" s="4">
        <v>25390339</v>
      </c>
      <c r="AH139" s="2">
        <v>-9.1899669999999993</v>
      </c>
      <c r="AI139" s="2">
        <v>-75.015152</v>
      </c>
    </row>
    <row r="140" spans="1:35" x14ac:dyDescent="0.2">
      <c r="A140" s="8" t="s">
        <v>624</v>
      </c>
      <c r="B140" s="2">
        <v>368</v>
      </c>
      <c r="C140" s="2" t="s">
        <v>625</v>
      </c>
      <c r="D140" s="3">
        <v>0.41699999999999998</v>
      </c>
      <c r="E140" s="4">
        <v>300000</v>
      </c>
      <c r="F140" s="4">
        <v>153000</v>
      </c>
      <c r="G140" s="2">
        <v>20.55</v>
      </c>
      <c r="H140" s="2">
        <v>63</v>
      </c>
      <c r="I140" s="2" t="s">
        <v>626</v>
      </c>
      <c r="J140" s="4">
        <v>122287</v>
      </c>
      <c r="K140" s="2">
        <v>129.61000000000001</v>
      </c>
      <c r="L140" s="3">
        <v>2.5000000000000001E-2</v>
      </c>
      <c r="M140" s="2" t="s">
        <v>627</v>
      </c>
      <c r="N140" s="2">
        <v>2.58</v>
      </c>
      <c r="O140" s="3">
        <v>0.27800000000000002</v>
      </c>
      <c r="P140" s="5">
        <v>0.86</v>
      </c>
      <c r="Q140" s="6">
        <v>376795508680</v>
      </c>
      <c r="R140" s="3">
        <v>1.075</v>
      </c>
      <c r="S140" s="3">
        <v>0.35499999999999998</v>
      </c>
      <c r="T140" s="2">
        <v>22.5</v>
      </c>
      <c r="U140" s="2" t="s">
        <v>626</v>
      </c>
      <c r="V140" s="2">
        <v>71.099999999999994</v>
      </c>
      <c r="W140" s="2">
        <v>121</v>
      </c>
      <c r="X140" s="5">
        <v>1.1200000000000001</v>
      </c>
      <c r="Y140" s="2" t="s">
        <v>64</v>
      </c>
      <c r="Z140" s="3">
        <v>0.53500000000000003</v>
      </c>
      <c r="AA140" s="2">
        <v>0.6</v>
      </c>
      <c r="AB140" s="4">
        <v>108116615</v>
      </c>
      <c r="AC140" s="3">
        <v>0.59599999999999997</v>
      </c>
      <c r="AD140" s="3">
        <v>0.14000000000000001</v>
      </c>
      <c r="AE140" s="3">
        <v>0.43099999999999999</v>
      </c>
      <c r="AF140" s="3">
        <v>2.1499999999999998E-2</v>
      </c>
      <c r="AG140" s="4">
        <v>50975903</v>
      </c>
      <c r="AH140" s="2">
        <v>12.879721</v>
      </c>
      <c r="AI140" s="2">
        <v>121.774017</v>
      </c>
    </row>
    <row r="141" spans="1:35" x14ac:dyDescent="0.2">
      <c r="A141" s="8" t="s">
        <v>628</v>
      </c>
      <c r="B141" s="2">
        <v>124</v>
      </c>
      <c r="C141" s="2" t="s">
        <v>629</v>
      </c>
      <c r="D141" s="3">
        <v>0.46899999999999997</v>
      </c>
      <c r="E141" s="4">
        <v>312685</v>
      </c>
      <c r="F141" s="4">
        <v>191000</v>
      </c>
      <c r="G141" s="2">
        <v>10.199999999999999</v>
      </c>
      <c r="H141" s="2">
        <v>48</v>
      </c>
      <c r="I141" s="2" t="s">
        <v>630</v>
      </c>
      <c r="J141" s="4">
        <v>299037</v>
      </c>
      <c r="K141" s="2">
        <v>114.11</v>
      </c>
      <c r="L141" s="3">
        <v>2.1999999999999999E-2</v>
      </c>
      <c r="M141" s="2" t="s">
        <v>631</v>
      </c>
      <c r="N141" s="2">
        <v>1.46</v>
      </c>
      <c r="O141" s="3">
        <v>0.309</v>
      </c>
      <c r="P141" s="5">
        <v>1.07</v>
      </c>
      <c r="Q141" s="6">
        <v>592164400688</v>
      </c>
      <c r="R141" s="3">
        <v>1</v>
      </c>
      <c r="S141" s="3">
        <v>0.67800000000000005</v>
      </c>
      <c r="T141" s="2">
        <v>3.8</v>
      </c>
      <c r="U141" s="2" t="s">
        <v>630</v>
      </c>
      <c r="V141" s="2">
        <v>77.599999999999994</v>
      </c>
      <c r="W141" s="2">
        <v>2</v>
      </c>
      <c r="X141" s="5">
        <v>2.93</v>
      </c>
      <c r="Y141" s="2" t="s">
        <v>632</v>
      </c>
      <c r="Z141" s="3">
        <v>0.23200000000000001</v>
      </c>
      <c r="AA141" s="2">
        <v>2.38</v>
      </c>
      <c r="AB141" s="4">
        <v>37970874</v>
      </c>
      <c r="AC141" s="3">
        <v>0.56699999999999995</v>
      </c>
      <c r="AD141" s="3">
        <v>0.17399999999999999</v>
      </c>
      <c r="AE141" s="3">
        <v>0.40799999999999997</v>
      </c>
      <c r="AF141" s="3">
        <v>3.4700000000000002E-2</v>
      </c>
      <c r="AG141" s="4">
        <v>22796574</v>
      </c>
      <c r="AH141" s="2">
        <v>51.919438</v>
      </c>
      <c r="AI141" s="2">
        <v>19.145136000000001</v>
      </c>
    </row>
    <row r="142" spans="1:35" x14ac:dyDescent="0.2">
      <c r="A142" s="8" t="s">
        <v>633</v>
      </c>
      <c r="B142" s="2">
        <v>111</v>
      </c>
      <c r="C142" s="2" t="s">
        <v>634</v>
      </c>
      <c r="D142" s="3">
        <v>0.39500000000000002</v>
      </c>
      <c r="E142" s="4">
        <v>92212</v>
      </c>
      <c r="F142" s="4">
        <v>52000</v>
      </c>
      <c r="G142" s="2">
        <v>8.5</v>
      </c>
      <c r="H142" s="2">
        <v>351</v>
      </c>
      <c r="I142" s="2" t="s">
        <v>635</v>
      </c>
      <c r="J142" s="4">
        <v>48742</v>
      </c>
      <c r="K142" s="2">
        <v>110.62</v>
      </c>
      <c r="L142" s="3">
        <v>3.0000000000000001E-3</v>
      </c>
      <c r="M142" s="2" t="s">
        <v>53</v>
      </c>
      <c r="N142" s="2">
        <v>1.38</v>
      </c>
      <c r="O142" s="3">
        <v>0.34599999999999997</v>
      </c>
      <c r="P142" s="5">
        <v>1.54</v>
      </c>
      <c r="Q142" s="6">
        <v>237686075635</v>
      </c>
      <c r="R142" s="3">
        <v>1.0620000000000001</v>
      </c>
      <c r="S142" s="3">
        <v>0.63900000000000001</v>
      </c>
      <c r="T142" s="2">
        <v>3.1</v>
      </c>
      <c r="U142" s="2" t="s">
        <v>635</v>
      </c>
      <c r="V142" s="2">
        <v>81.3</v>
      </c>
      <c r="W142" s="2">
        <v>8</v>
      </c>
      <c r="X142" s="5">
        <v>3.78</v>
      </c>
      <c r="Y142" s="2" t="s">
        <v>59</v>
      </c>
      <c r="Z142" s="3">
        <v>0.27700000000000002</v>
      </c>
      <c r="AA142" s="2">
        <v>5.12</v>
      </c>
      <c r="AB142" s="4">
        <v>10269417</v>
      </c>
      <c r="AC142" s="3">
        <v>0.58799999999999997</v>
      </c>
      <c r="AD142" s="3">
        <v>0.22800000000000001</v>
      </c>
      <c r="AE142" s="3">
        <v>0.39800000000000002</v>
      </c>
      <c r="AF142" s="3">
        <v>6.3299999999999995E-2</v>
      </c>
      <c r="AG142" s="4">
        <v>6753579</v>
      </c>
      <c r="AH142" s="2">
        <v>39.399872000000002</v>
      </c>
      <c r="AI142" s="2">
        <v>-8.2244539999999997</v>
      </c>
    </row>
    <row r="143" spans="1:35" x14ac:dyDescent="0.2">
      <c r="A143" s="8" t="s">
        <v>636</v>
      </c>
      <c r="B143" s="2">
        <v>248</v>
      </c>
      <c r="C143" s="2" t="s">
        <v>637</v>
      </c>
      <c r="D143" s="3">
        <v>5.8000000000000003E-2</v>
      </c>
      <c r="E143" s="4">
        <v>11586</v>
      </c>
      <c r="F143" s="4">
        <v>22000</v>
      </c>
      <c r="G143" s="2">
        <v>9.5399999999999991</v>
      </c>
      <c r="H143" s="2">
        <v>974</v>
      </c>
      <c r="I143" s="2" t="s">
        <v>638</v>
      </c>
      <c r="J143" s="4">
        <v>103259</v>
      </c>
      <c r="K143" s="2">
        <v>115.38</v>
      </c>
      <c r="L143" s="3">
        <v>-7.0000000000000001E-3</v>
      </c>
      <c r="M143" s="2" t="s">
        <v>639</v>
      </c>
      <c r="N143" s="2">
        <v>1.87</v>
      </c>
      <c r="O143" s="3">
        <v>0</v>
      </c>
      <c r="P143" s="5">
        <v>0.4</v>
      </c>
      <c r="Q143" s="6">
        <v>183466208791</v>
      </c>
      <c r="R143" s="3">
        <v>1.038</v>
      </c>
      <c r="S143" s="3">
        <v>0.17899999999999999</v>
      </c>
      <c r="T143" s="2">
        <v>5.8</v>
      </c>
      <c r="U143" s="2" t="s">
        <v>638</v>
      </c>
      <c r="V143" s="2">
        <v>80.099999999999994</v>
      </c>
      <c r="W143" s="2">
        <v>9</v>
      </c>
      <c r="X143" s="2"/>
      <c r="Y143" s="2" t="s">
        <v>49</v>
      </c>
      <c r="Z143" s="3">
        <v>6.2E-2</v>
      </c>
      <c r="AA143" s="2">
        <v>2.4900000000000002</v>
      </c>
      <c r="AB143" s="4">
        <v>2832067</v>
      </c>
      <c r="AC143" s="3">
        <v>0.86799999999999999</v>
      </c>
      <c r="AD143" s="3">
        <v>0.14699999999999999</v>
      </c>
      <c r="AE143" s="3">
        <v>0.113</v>
      </c>
      <c r="AF143" s="3">
        <v>8.9999999999999998E-4</v>
      </c>
      <c r="AG143" s="4">
        <v>2809071</v>
      </c>
      <c r="AH143" s="2">
        <v>25.354825999999999</v>
      </c>
      <c r="AI143" s="2">
        <v>51.183883999999999</v>
      </c>
    </row>
    <row r="144" spans="1:35" x14ac:dyDescent="0.2">
      <c r="A144" s="8" t="s">
        <v>640</v>
      </c>
      <c r="B144" s="2">
        <v>84</v>
      </c>
      <c r="C144" s="2" t="s">
        <v>641</v>
      </c>
      <c r="D144" s="3">
        <v>0.58799999999999997</v>
      </c>
      <c r="E144" s="4">
        <v>238391</v>
      </c>
      <c r="F144" s="4">
        <v>126000</v>
      </c>
      <c r="G144" s="2">
        <v>9.6</v>
      </c>
      <c r="H144" s="2">
        <v>40</v>
      </c>
      <c r="I144" s="2" t="s">
        <v>642</v>
      </c>
      <c r="J144" s="4">
        <v>69259</v>
      </c>
      <c r="K144" s="2">
        <v>123.78</v>
      </c>
      <c r="L144" s="3">
        <v>3.7999999999999999E-2</v>
      </c>
      <c r="M144" s="2" t="s">
        <v>643</v>
      </c>
      <c r="N144" s="2">
        <v>1.71</v>
      </c>
      <c r="O144" s="3">
        <v>0.30099999999999999</v>
      </c>
      <c r="P144" s="5">
        <v>1.1599999999999999</v>
      </c>
      <c r="Q144" s="6">
        <v>250077444017</v>
      </c>
      <c r="R144" s="3">
        <v>0.85199999999999998</v>
      </c>
      <c r="S144" s="3">
        <v>0.49399999999999999</v>
      </c>
      <c r="T144" s="2">
        <v>6.1</v>
      </c>
      <c r="U144" s="2" t="s">
        <v>642</v>
      </c>
      <c r="V144" s="2">
        <v>75.400000000000006</v>
      </c>
      <c r="W144" s="2">
        <v>19</v>
      </c>
      <c r="X144" s="5">
        <v>2.25</v>
      </c>
      <c r="Y144" s="2" t="s">
        <v>518</v>
      </c>
      <c r="Z144" s="3">
        <v>0.21299999999999999</v>
      </c>
      <c r="AA144" s="2">
        <v>2.98</v>
      </c>
      <c r="AB144" s="4">
        <v>19356544</v>
      </c>
      <c r="AC144" s="3">
        <v>0.54700000000000004</v>
      </c>
      <c r="AD144" s="3">
        <v>0.14599999999999999</v>
      </c>
      <c r="AE144" s="3">
        <v>0.2</v>
      </c>
      <c r="AF144" s="3">
        <v>3.9800000000000002E-2</v>
      </c>
      <c r="AG144" s="4">
        <v>10468793</v>
      </c>
      <c r="AH144" s="2">
        <v>45.943161000000003</v>
      </c>
      <c r="AI144" s="2">
        <v>24.966760000000001</v>
      </c>
    </row>
    <row r="145" spans="1:35" x14ac:dyDescent="0.2">
      <c r="A145" s="8" t="s">
        <v>644</v>
      </c>
      <c r="B145" s="2">
        <v>9</v>
      </c>
      <c r="C145" s="2" t="s">
        <v>645</v>
      </c>
      <c r="D145" s="3">
        <v>0.13300000000000001</v>
      </c>
      <c r="E145" s="4">
        <v>17098240</v>
      </c>
      <c r="F145" s="4">
        <v>1454000</v>
      </c>
      <c r="G145" s="2">
        <v>11.5</v>
      </c>
      <c r="H145" s="2">
        <v>7</v>
      </c>
      <c r="I145" s="2" t="s">
        <v>646</v>
      </c>
      <c r="J145" s="4">
        <v>1732027</v>
      </c>
      <c r="K145" s="2">
        <v>180.75</v>
      </c>
      <c r="L145" s="3">
        <v>4.4999999999999998E-2</v>
      </c>
      <c r="M145" s="2" t="s">
        <v>647</v>
      </c>
      <c r="N145" s="2">
        <v>1.57</v>
      </c>
      <c r="O145" s="3">
        <v>0.498</v>
      </c>
      <c r="P145" s="5">
        <v>0.59</v>
      </c>
      <c r="Q145" s="6">
        <v>1699876578871</v>
      </c>
      <c r="R145" s="3">
        <v>1.026</v>
      </c>
      <c r="S145" s="3">
        <v>0.81899999999999995</v>
      </c>
      <c r="T145" s="2">
        <v>6.1</v>
      </c>
      <c r="U145" s="2" t="s">
        <v>646</v>
      </c>
      <c r="V145" s="2">
        <v>72.7</v>
      </c>
      <c r="W145" s="2">
        <v>17</v>
      </c>
      <c r="X145" s="5">
        <v>0.53</v>
      </c>
      <c r="Y145" s="2" t="s">
        <v>111</v>
      </c>
      <c r="Z145" s="3">
        <v>0.36399999999999999</v>
      </c>
      <c r="AA145" s="2">
        <v>4.01</v>
      </c>
      <c r="AB145" s="4">
        <v>144373535</v>
      </c>
      <c r="AC145" s="3">
        <v>0.61799999999999999</v>
      </c>
      <c r="AD145" s="3">
        <v>0.114</v>
      </c>
      <c r="AE145" s="3">
        <v>0.46200000000000002</v>
      </c>
      <c r="AF145" s="3">
        <v>4.5900000000000003E-2</v>
      </c>
      <c r="AG145" s="4">
        <v>107683889</v>
      </c>
      <c r="AH145" s="2">
        <v>61.524009999999997</v>
      </c>
      <c r="AI145" s="2">
        <v>105.31875599999999</v>
      </c>
    </row>
    <row r="146" spans="1:35" x14ac:dyDescent="0.2">
      <c r="A146" s="8" t="s">
        <v>648</v>
      </c>
      <c r="B146" s="2">
        <v>525</v>
      </c>
      <c r="C146" s="2" t="s">
        <v>649</v>
      </c>
      <c r="D146" s="3">
        <v>0.73399999999999999</v>
      </c>
      <c r="E146" s="4">
        <v>26338</v>
      </c>
      <c r="F146" s="4">
        <v>35000</v>
      </c>
      <c r="G146" s="2">
        <v>31.7</v>
      </c>
      <c r="H146" s="2">
        <v>250</v>
      </c>
      <c r="I146" s="2" t="s">
        <v>650</v>
      </c>
      <c r="J146" s="4">
        <v>1115</v>
      </c>
      <c r="K146" s="2">
        <v>151.09</v>
      </c>
      <c r="L146" s="3">
        <v>3.4000000000000002E-2</v>
      </c>
      <c r="M146" s="2" t="s">
        <v>651</v>
      </c>
      <c r="N146" s="2">
        <v>4.04</v>
      </c>
      <c r="O146" s="3">
        <v>0.19700000000000001</v>
      </c>
      <c r="P146" s="5">
        <v>1.17</v>
      </c>
      <c r="Q146" s="6">
        <v>10122472590</v>
      </c>
      <c r="R146" s="3">
        <v>1.33</v>
      </c>
      <c r="S146" s="3">
        <v>6.7000000000000004E-2</v>
      </c>
      <c r="T146" s="2">
        <v>27</v>
      </c>
      <c r="U146" s="2" t="s">
        <v>650</v>
      </c>
      <c r="V146" s="2">
        <v>68.7</v>
      </c>
      <c r="W146" s="2">
        <v>248</v>
      </c>
      <c r="X146" s="2"/>
      <c r="Y146" s="2" t="s">
        <v>421</v>
      </c>
      <c r="Z146" s="3">
        <v>0.26</v>
      </c>
      <c r="AA146" s="2">
        <v>0.13</v>
      </c>
      <c r="AB146" s="4">
        <v>12626950</v>
      </c>
      <c r="AC146" s="3">
        <v>0.83699999999999997</v>
      </c>
      <c r="AD146" s="3">
        <v>0.14299999999999999</v>
      </c>
      <c r="AE146" s="3">
        <v>0.33200000000000002</v>
      </c>
      <c r="AF146" s="3">
        <v>1.03E-2</v>
      </c>
      <c r="AG146" s="4">
        <v>2186104</v>
      </c>
      <c r="AH146" s="2">
        <v>-1.9402779999999999</v>
      </c>
      <c r="AI146" s="2">
        <v>29.873888000000001</v>
      </c>
    </row>
    <row r="147" spans="1:35" x14ac:dyDescent="0.2">
      <c r="A147" s="8" t="s">
        <v>652</v>
      </c>
      <c r="B147" s="2">
        <v>205</v>
      </c>
      <c r="C147" s="2" t="s">
        <v>653</v>
      </c>
      <c r="D147" s="3">
        <v>0.23100000000000001</v>
      </c>
      <c r="E147" s="2">
        <v>261</v>
      </c>
      <c r="F147" s="2"/>
      <c r="G147" s="2">
        <v>12.6</v>
      </c>
      <c r="H147" s="2">
        <v>1</v>
      </c>
      <c r="I147" s="2" t="s">
        <v>654</v>
      </c>
      <c r="J147" s="2">
        <v>238</v>
      </c>
      <c r="K147" s="2">
        <v>104.57</v>
      </c>
      <c r="L147" s="3">
        <v>-0.01</v>
      </c>
      <c r="M147" s="2" t="s">
        <v>63</v>
      </c>
      <c r="N147" s="2">
        <v>2.11</v>
      </c>
      <c r="O147" s="3">
        <v>0.42299999999999999</v>
      </c>
      <c r="P147" s="2"/>
      <c r="Q147" s="6">
        <v>1050992593</v>
      </c>
      <c r="R147" s="3">
        <v>1.087</v>
      </c>
      <c r="S147" s="3">
        <v>0.86699999999999999</v>
      </c>
      <c r="T147" s="2">
        <v>9.8000000000000007</v>
      </c>
      <c r="U147" s="2" t="s">
        <v>654</v>
      </c>
      <c r="V147" s="2">
        <v>71.3</v>
      </c>
      <c r="W147" s="2"/>
      <c r="X147" s="5">
        <v>3.33</v>
      </c>
      <c r="Y147" s="2" t="s">
        <v>64</v>
      </c>
      <c r="Z147" s="3">
        <v>0.56599999999999995</v>
      </c>
      <c r="AA147" s="2">
        <v>2.52</v>
      </c>
      <c r="AB147" s="4">
        <v>52823</v>
      </c>
      <c r="AC147" s="2"/>
      <c r="AD147" s="3">
        <v>0.185</v>
      </c>
      <c r="AE147" s="3">
        <v>0.497</v>
      </c>
      <c r="AF147" s="2"/>
      <c r="AG147" s="4">
        <v>16269</v>
      </c>
      <c r="AH147" s="2">
        <v>17.357821999999999</v>
      </c>
      <c r="AI147" s="2">
        <v>-62.782997999999999</v>
      </c>
    </row>
    <row r="148" spans="1:35" x14ac:dyDescent="0.2">
      <c r="A148" s="8" t="s">
        <v>655</v>
      </c>
      <c r="B148" s="2">
        <v>301</v>
      </c>
      <c r="C148" s="2" t="s">
        <v>656</v>
      </c>
      <c r="D148" s="3">
        <v>0.17399999999999999</v>
      </c>
      <c r="E148" s="2">
        <v>616</v>
      </c>
      <c r="F148" s="2"/>
      <c r="G148" s="2">
        <v>12</v>
      </c>
      <c r="H148" s="2">
        <v>1</v>
      </c>
      <c r="I148" s="2" t="s">
        <v>657</v>
      </c>
      <c r="J148" s="2">
        <v>414</v>
      </c>
      <c r="K148" s="2">
        <v>110.13</v>
      </c>
      <c r="L148" s="3">
        <v>1.9E-2</v>
      </c>
      <c r="M148" s="2" t="s">
        <v>63</v>
      </c>
      <c r="N148" s="2">
        <v>1.44</v>
      </c>
      <c r="O148" s="3">
        <v>0.33200000000000002</v>
      </c>
      <c r="P148" s="5">
        <v>1.3</v>
      </c>
      <c r="Q148" s="6">
        <v>2122450630</v>
      </c>
      <c r="R148" s="3">
        <v>1.026</v>
      </c>
      <c r="S148" s="3">
        <v>0.14099999999999999</v>
      </c>
      <c r="T148" s="2">
        <v>14.9</v>
      </c>
      <c r="U148" s="2" t="s">
        <v>657</v>
      </c>
      <c r="V148" s="2">
        <v>76.099999999999994</v>
      </c>
      <c r="W148" s="2">
        <v>117</v>
      </c>
      <c r="X148" s="2"/>
      <c r="Y148" s="2" t="s">
        <v>64</v>
      </c>
      <c r="Z148" s="3">
        <v>0.48399999999999999</v>
      </c>
      <c r="AA148" s="2">
        <v>0.64</v>
      </c>
      <c r="AB148" s="4">
        <v>182790</v>
      </c>
      <c r="AC148" s="3">
        <v>0.67100000000000004</v>
      </c>
      <c r="AD148" s="3">
        <v>0.182</v>
      </c>
      <c r="AE148" s="3">
        <v>0.34699999999999998</v>
      </c>
      <c r="AF148" s="3">
        <v>0.20710000000000001</v>
      </c>
      <c r="AG148" s="4">
        <v>34280</v>
      </c>
      <c r="AH148" s="2">
        <v>13.909444000000001</v>
      </c>
      <c r="AI148" s="2">
        <v>-60.978892999999999</v>
      </c>
    </row>
    <row r="149" spans="1:35" x14ac:dyDescent="0.2">
      <c r="A149" s="8" t="s">
        <v>658</v>
      </c>
      <c r="B149" s="2">
        <v>284</v>
      </c>
      <c r="C149" s="2" t="s">
        <v>659</v>
      </c>
      <c r="D149" s="3">
        <v>0.25600000000000001</v>
      </c>
      <c r="E149" s="2">
        <v>389</v>
      </c>
      <c r="F149" s="2"/>
      <c r="G149" s="2">
        <v>14.24</v>
      </c>
      <c r="H149" s="2">
        <v>1</v>
      </c>
      <c r="I149" s="2" t="s">
        <v>660</v>
      </c>
      <c r="J149" s="2">
        <v>220</v>
      </c>
      <c r="K149" s="2">
        <v>109.67</v>
      </c>
      <c r="L149" s="3">
        <v>2.3E-2</v>
      </c>
      <c r="M149" s="2" t="s">
        <v>63</v>
      </c>
      <c r="N149" s="2">
        <v>1.89</v>
      </c>
      <c r="O149" s="3">
        <v>0.69199999999999995</v>
      </c>
      <c r="P149" s="2"/>
      <c r="Q149" s="6">
        <v>825385185</v>
      </c>
      <c r="R149" s="3">
        <v>1.1339999999999999</v>
      </c>
      <c r="S149" s="3">
        <v>0.23699999999999999</v>
      </c>
      <c r="T149" s="2">
        <v>14.8</v>
      </c>
      <c r="U149" s="2" t="s">
        <v>661</v>
      </c>
      <c r="V149" s="2">
        <v>72.400000000000006</v>
      </c>
      <c r="W149" s="2">
        <v>68</v>
      </c>
      <c r="X149" s="5">
        <v>1.1599999999999999</v>
      </c>
      <c r="Y149" s="2" t="s">
        <v>64</v>
      </c>
      <c r="Z149" s="3">
        <v>0.214</v>
      </c>
      <c r="AA149" s="2">
        <v>0.66</v>
      </c>
      <c r="AB149" s="4">
        <v>100455</v>
      </c>
      <c r="AC149" s="3">
        <v>0.65900000000000003</v>
      </c>
      <c r="AD149" s="3">
        <v>0.254</v>
      </c>
      <c r="AE149" s="3">
        <v>0.37</v>
      </c>
      <c r="AF149" s="3">
        <v>0.1888</v>
      </c>
      <c r="AG149" s="4">
        <v>58185</v>
      </c>
      <c r="AH149" s="2">
        <v>12.984305000000001</v>
      </c>
      <c r="AI149" s="2">
        <v>-61.287227999999999</v>
      </c>
    </row>
    <row r="150" spans="1:35" x14ac:dyDescent="0.2">
      <c r="A150" s="8" t="s">
        <v>662</v>
      </c>
      <c r="B150" s="2">
        <v>70</v>
      </c>
      <c r="C150" s="2" t="s">
        <v>663</v>
      </c>
      <c r="D150" s="3">
        <v>0.124</v>
      </c>
      <c r="E150" s="4">
        <v>2831</v>
      </c>
      <c r="F150" s="2"/>
      <c r="G150" s="2">
        <v>24.38</v>
      </c>
      <c r="H150" s="2">
        <v>685</v>
      </c>
      <c r="I150" s="2" t="s">
        <v>664</v>
      </c>
      <c r="J150" s="2">
        <v>246</v>
      </c>
      <c r="K150" s="2">
        <v>117.56</v>
      </c>
      <c r="L150" s="3">
        <v>0.01</v>
      </c>
      <c r="M150" s="2" t="s">
        <v>665</v>
      </c>
      <c r="N150" s="2">
        <v>3.88</v>
      </c>
      <c r="O150" s="3">
        <v>0.60399999999999998</v>
      </c>
      <c r="P150" s="5">
        <v>0.91</v>
      </c>
      <c r="Q150" s="6">
        <v>850655017</v>
      </c>
      <c r="R150" s="3">
        <v>1.105</v>
      </c>
      <c r="S150" s="3">
        <v>7.5999999999999998E-2</v>
      </c>
      <c r="T150" s="2">
        <v>13.6</v>
      </c>
      <c r="U150" s="2" t="s">
        <v>664</v>
      </c>
      <c r="V150" s="2">
        <v>73.2</v>
      </c>
      <c r="W150" s="2">
        <v>43</v>
      </c>
      <c r="X150" s="5">
        <v>0.78</v>
      </c>
      <c r="Y150" s="2" t="s">
        <v>666</v>
      </c>
      <c r="Z150" s="3">
        <v>0.115</v>
      </c>
      <c r="AA150" s="2">
        <v>0.34</v>
      </c>
      <c r="AB150" s="4">
        <v>202506</v>
      </c>
      <c r="AC150" s="3">
        <v>0.437</v>
      </c>
      <c r="AD150" s="3">
        <v>0.255</v>
      </c>
      <c r="AE150" s="3">
        <v>0.193</v>
      </c>
      <c r="AF150" s="3">
        <v>8.3599999999999994E-2</v>
      </c>
      <c r="AG150" s="4">
        <v>35588</v>
      </c>
      <c r="AH150" s="2">
        <v>-13.759029</v>
      </c>
      <c r="AI150" s="2">
        <v>-172.10462999999999</v>
      </c>
    </row>
    <row r="151" spans="1:35" x14ac:dyDescent="0.2">
      <c r="A151" s="8" t="s">
        <v>667</v>
      </c>
      <c r="B151" s="2">
        <v>566</v>
      </c>
      <c r="C151" s="2" t="s">
        <v>668</v>
      </c>
      <c r="D151" s="3">
        <v>0.16700000000000001</v>
      </c>
      <c r="E151" s="2">
        <v>61</v>
      </c>
      <c r="F151" s="2"/>
      <c r="G151" s="2">
        <v>6.8</v>
      </c>
      <c r="H151" s="2">
        <v>378</v>
      </c>
      <c r="I151" s="2" t="s">
        <v>669</v>
      </c>
      <c r="J151" s="2"/>
      <c r="K151" s="2">
        <v>110.63</v>
      </c>
      <c r="L151" s="3">
        <v>0.01</v>
      </c>
      <c r="M151" s="2" t="s">
        <v>53</v>
      </c>
      <c r="N151" s="2">
        <v>1.26</v>
      </c>
      <c r="O151" s="3">
        <v>0</v>
      </c>
      <c r="P151" s="2"/>
      <c r="Q151" s="6">
        <v>1637931034</v>
      </c>
      <c r="R151" s="3">
        <v>1.081</v>
      </c>
      <c r="S151" s="3">
        <v>0.42499999999999999</v>
      </c>
      <c r="T151" s="2">
        <v>1.7</v>
      </c>
      <c r="U151" s="2" t="s">
        <v>669</v>
      </c>
      <c r="V151" s="2">
        <v>85.4</v>
      </c>
      <c r="W151" s="2"/>
      <c r="X151" s="2"/>
      <c r="Y151" s="2" t="s">
        <v>352</v>
      </c>
      <c r="Z151" s="3">
        <v>0.183</v>
      </c>
      <c r="AA151" s="2">
        <v>6.11</v>
      </c>
      <c r="AB151" s="4">
        <v>33860</v>
      </c>
      <c r="AC151" s="2"/>
      <c r="AD151" s="3">
        <v>0.18099999999999999</v>
      </c>
      <c r="AE151" s="3">
        <v>0.36199999999999999</v>
      </c>
      <c r="AF151" s="2"/>
      <c r="AG151" s="4">
        <v>32969</v>
      </c>
      <c r="AH151" s="2">
        <v>43.942360000000001</v>
      </c>
      <c r="AI151" s="2">
        <v>12.457777</v>
      </c>
    </row>
    <row r="152" spans="1:35" x14ac:dyDescent="0.2">
      <c r="A152" s="8" t="s">
        <v>670</v>
      </c>
      <c r="B152" s="2">
        <v>228</v>
      </c>
      <c r="C152" s="2" t="s">
        <v>671</v>
      </c>
      <c r="D152" s="3">
        <v>0.50700000000000001</v>
      </c>
      <c r="E152" s="2">
        <v>964</v>
      </c>
      <c r="F152" s="4">
        <v>1000</v>
      </c>
      <c r="G152" s="2">
        <v>31.54</v>
      </c>
      <c r="H152" s="2">
        <v>239</v>
      </c>
      <c r="I152" s="2" t="s">
        <v>150</v>
      </c>
      <c r="J152" s="2">
        <v>121</v>
      </c>
      <c r="K152" s="2">
        <v>185.09</v>
      </c>
      <c r="L152" s="3">
        <v>7.9000000000000001E-2</v>
      </c>
      <c r="M152" s="2" t="s">
        <v>672</v>
      </c>
      <c r="N152" s="2">
        <v>4.32</v>
      </c>
      <c r="O152" s="3">
        <v>0.55800000000000005</v>
      </c>
      <c r="P152" s="2"/>
      <c r="Q152" s="6">
        <v>429016605</v>
      </c>
      <c r="R152" s="3">
        <v>1.0680000000000001</v>
      </c>
      <c r="S152" s="3">
        <v>0.13400000000000001</v>
      </c>
      <c r="T152" s="2">
        <v>24.4</v>
      </c>
      <c r="U152" s="2" t="s">
        <v>150</v>
      </c>
      <c r="V152" s="2">
        <v>70.2</v>
      </c>
      <c r="W152" s="2">
        <v>130</v>
      </c>
      <c r="X152" s="2"/>
      <c r="Y152" s="2"/>
      <c r="Z152" s="3">
        <v>0.11700000000000001</v>
      </c>
      <c r="AA152" s="2">
        <v>0.05</v>
      </c>
      <c r="AB152" s="4">
        <v>215056</v>
      </c>
      <c r="AC152" s="3">
        <v>0.57799999999999996</v>
      </c>
      <c r="AD152" s="3">
        <v>0.14599999999999999</v>
      </c>
      <c r="AE152" s="3">
        <v>0.37</v>
      </c>
      <c r="AF152" s="3">
        <v>0.13370000000000001</v>
      </c>
      <c r="AG152" s="4">
        <v>158277</v>
      </c>
      <c r="AH152" s="2"/>
      <c r="AI152" s="2"/>
    </row>
    <row r="153" spans="1:35" x14ac:dyDescent="0.2">
      <c r="A153" s="8" t="s">
        <v>673</v>
      </c>
      <c r="B153" s="2">
        <v>16</v>
      </c>
      <c r="C153" s="2" t="s">
        <v>674</v>
      </c>
      <c r="D153" s="3">
        <v>0.80800000000000005</v>
      </c>
      <c r="E153" s="4">
        <v>2149690</v>
      </c>
      <c r="F153" s="4">
        <v>252000</v>
      </c>
      <c r="G153" s="2">
        <v>17.8</v>
      </c>
      <c r="H153" s="2">
        <v>966</v>
      </c>
      <c r="I153" s="2" t="s">
        <v>675</v>
      </c>
      <c r="J153" s="4">
        <v>563449</v>
      </c>
      <c r="K153" s="2">
        <v>118.4</v>
      </c>
      <c r="L153" s="3">
        <v>-1.2E-2</v>
      </c>
      <c r="M153" s="2" t="s">
        <v>676</v>
      </c>
      <c r="N153" s="2">
        <v>2.3199999999999998</v>
      </c>
      <c r="O153" s="3">
        <v>5.0000000000000001E-3</v>
      </c>
      <c r="P153" s="5">
        <v>0.24</v>
      </c>
      <c r="Q153" s="6">
        <v>792966838162</v>
      </c>
      <c r="R153" s="3">
        <v>0.998</v>
      </c>
      <c r="S153" s="3">
        <v>0.68</v>
      </c>
      <c r="T153" s="2">
        <v>6</v>
      </c>
      <c r="U153" s="2" t="s">
        <v>675</v>
      </c>
      <c r="V153" s="2">
        <v>75</v>
      </c>
      <c r="W153" s="2">
        <v>17</v>
      </c>
      <c r="X153" s="5">
        <v>3.85</v>
      </c>
      <c r="Y153" s="2" t="s">
        <v>49</v>
      </c>
      <c r="Z153" s="3">
        <v>0.15</v>
      </c>
      <c r="AA153" s="2">
        <v>2.61</v>
      </c>
      <c r="AB153" s="4">
        <v>34268528</v>
      </c>
      <c r="AC153" s="3">
        <v>0.55900000000000005</v>
      </c>
      <c r="AD153" s="3">
        <v>8.8999999999999996E-2</v>
      </c>
      <c r="AE153" s="3">
        <v>0.157</v>
      </c>
      <c r="AF153" s="3">
        <v>5.9299999999999999E-2</v>
      </c>
      <c r="AG153" s="4">
        <v>28807838</v>
      </c>
      <c r="AH153" s="2">
        <v>23.885942</v>
      </c>
      <c r="AI153" s="2">
        <v>45.079161999999997</v>
      </c>
    </row>
    <row r="154" spans="1:35" x14ac:dyDescent="0.2">
      <c r="A154" s="8" t="s">
        <v>677</v>
      </c>
      <c r="B154" s="2">
        <v>87</v>
      </c>
      <c r="C154" s="2" t="s">
        <v>678</v>
      </c>
      <c r="D154" s="3">
        <v>0.46100000000000002</v>
      </c>
      <c r="E154" s="4">
        <v>196722</v>
      </c>
      <c r="F154" s="4">
        <v>19000</v>
      </c>
      <c r="G154" s="2">
        <v>34.520000000000003</v>
      </c>
      <c r="H154" s="2">
        <v>221</v>
      </c>
      <c r="I154" s="2" t="s">
        <v>679</v>
      </c>
      <c r="J154" s="4">
        <v>10902</v>
      </c>
      <c r="K154" s="2">
        <v>109.25</v>
      </c>
      <c r="L154" s="3">
        <v>1.7999999999999999E-2</v>
      </c>
      <c r="M154" s="2" t="s">
        <v>125</v>
      </c>
      <c r="N154" s="2">
        <v>4.63</v>
      </c>
      <c r="O154" s="3">
        <v>0.42799999999999999</v>
      </c>
      <c r="P154" s="5">
        <v>1.1399999999999999</v>
      </c>
      <c r="Q154" s="6">
        <v>23578084052</v>
      </c>
      <c r="R154" s="3">
        <v>0.81</v>
      </c>
      <c r="S154" s="3">
        <v>0.128</v>
      </c>
      <c r="T154" s="2">
        <v>31.8</v>
      </c>
      <c r="U154" s="2" t="s">
        <v>680</v>
      </c>
      <c r="V154" s="2">
        <v>67.7</v>
      </c>
      <c r="W154" s="2">
        <v>315</v>
      </c>
      <c r="X154" s="5">
        <v>0.31</v>
      </c>
      <c r="Y154" s="2" t="s">
        <v>116</v>
      </c>
      <c r="Z154" s="3">
        <v>0.442</v>
      </c>
      <c r="AA154" s="2">
        <v>7.0000000000000007E-2</v>
      </c>
      <c r="AB154" s="4">
        <v>16296364</v>
      </c>
      <c r="AC154" s="3">
        <v>0.45700000000000002</v>
      </c>
      <c r="AD154" s="3">
        <v>0.16300000000000001</v>
      </c>
      <c r="AE154" s="3">
        <v>0.44800000000000001</v>
      </c>
      <c r="AF154" s="3">
        <v>6.6000000000000003E-2</v>
      </c>
      <c r="AG154" s="4">
        <v>7765706</v>
      </c>
      <c r="AH154" s="2">
        <v>14.497401</v>
      </c>
      <c r="AI154" s="2">
        <v>-14.452362000000001</v>
      </c>
    </row>
    <row r="155" spans="1:35" x14ac:dyDescent="0.2">
      <c r="A155" s="8" t="s">
        <v>681</v>
      </c>
      <c r="B155" s="2">
        <v>100</v>
      </c>
      <c r="C155" s="2" t="s">
        <v>682</v>
      </c>
      <c r="D155" s="3">
        <v>0.39300000000000002</v>
      </c>
      <c r="E155" s="4">
        <v>77474</v>
      </c>
      <c r="F155" s="4">
        <v>32000</v>
      </c>
      <c r="G155" s="2">
        <v>9.1999999999999993</v>
      </c>
      <c r="H155" s="2">
        <v>381</v>
      </c>
      <c r="I155" s="2" t="s">
        <v>683</v>
      </c>
      <c r="J155" s="4">
        <v>45221</v>
      </c>
      <c r="K155" s="2">
        <v>144</v>
      </c>
      <c r="L155" s="3">
        <v>1.7999999999999999E-2</v>
      </c>
      <c r="M155" s="2" t="s">
        <v>684</v>
      </c>
      <c r="N155" s="2">
        <v>1.49</v>
      </c>
      <c r="O155" s="3">
        <v>0.311</v>
      </c>
      <c r="P155" s="5">
        <v>1.1599999999999999</v>
      </c>
      <c r="Q155" s="6">
        <v>51409167351</v>
      </c>
      <c r="R155" s="3">
        <v>1.0029999999999999</v>
      </c>
      <c r="S155" s="3">
        <v>0.67200000000000004</v>
      </c>
      <c r="T155" s="2">
        <v>4.8</v>
      </c>
      <c r="U155" s="2" t="s">
        <v>683</v>
      </c>
      <c r="V155" s="2">
        <v>75.5</v>
      </c>
      <c r="W155" s="2">
        <v>12</v>
      </c>
      <c r="X155" s="5">
        <v>1.57</v>
      </c>
      <c r="Y155" s="2" t="s">
        <v>685</v>
      </c>
      <c r="Z155" s="3">
        <v>0.40600000000000003</v>
      </c>
      <c r="AA155" s="2">
        <v>3.11</v>
      </c>
      <c r="AB155" s="4">
        <v>6944975</v>
      </c>
      <c r="AC155" s="3">
        <v>0.54900000000000004</v>
      </c>
      <c r="AD155" s="3">
        <v>0.186</v>
      </c>
      <c r="AE155" s="3">
        <v>0.36599999999999999</v>
      </c>
      <c r="AF155" s="3">
        <v>0.12690000000000001</v>
      </c>
      <c r="AG155" s="4">
        <v>3907243</v>
      </c>
      <c r="AH155" s="2">
        <v>44.016520999999997</v>
      </c>
      <c r="AI155" s="2">
        <v>21.005859000000001</v>
      </c>
    </row>
    <row r="156" spans="1:35" x14ac:dyDescent="0.2">
      <c r="A156" s="8" t="s">
        <v>686</v>
      </c>
      <c r="B156" s="2">
        <v>214</v>
      </c>
      <c r="C156" s="2" t="s">
        <v>687</v>
      </c>
      <c r="D156" s="3">
        <v>3.4000000000000002E-2</v>
      </c>
      <c r="E156" s="2">
        <v>455</v>
      </c>
      <c r="F156" s="2">
        <v>0</v>
      </c>
      <c r="G156" s="2">
        <v>17.100000000000001</v>
      </c>
      <c r="H156" s="2">
        <v>248</v>
      </c>
      <c r="I156" s="2" t="s">
        <v>688</v>
      </c>
      <c r="J156" s="2">
        <v>605</v>
      </c>
      <c r="K156" s="2">
        <v>129.96</v>
      </c>
      <c r="L156" s="3">
        <v>1.7999999999999999E-2</v>
      </c>
      <c r="M156" s="2" t="s">
        <v>689</v>
      </c>
      <c r="N156" s="2">
        <v>2.41</v>
      </c>
      <c r="O156" s="3">
        <v>0.88400000000000001</v>
      </c>
      <c r="P156" s="2"/>
      <c r="Q156" s="6">
        <v>1698843063</v>
      </c>
      <c r="R156" s="3">
        <v>1.004</v>
      </c>
      <c r="S156" s="3">
        <v>0.17100000000000001</v>
      </c>
      <c r="T156" s="2">
        <v>12.4</v>
      </c>
      <c r="U156" s="2" t="s">
        <v>688</v>
      </c>
      <c r="V156" s="2">
        <v>72.8</v>
      </c>
      <c r="W156" s="2">
        <v>53</v>
      </c>
      <c r="X156" s="5">
        <v>2</v>
      </c>
      <c r="Y156" s="2" t="s">
        <v>116</v>
      </c>
      <c r="Z156" s="3">
        <v>2.5000000000000001E-2</v>
      </c>
      <c r="AA156" s="2">
        <v>0.95</v>
      </c>
      <c r="AB156" s="4">
        <v>97625</v>
      </c>
      <c r="AC156" s="2"/>
      <c r="AD156" s="3">
        <v>0.34100000000000003</v>
      </c>
      <c r="AE156" s="3">
        <v>0.30099999999999999</v>
      </c>
      <c r="AF156" s="2"/>
      <c r="AG156" s="4">
        <v>55762</v>
      </c>
      <c r="AH156" s="2">
        <v>-4.6795739999999997</v>
      </c>
      <c r="AI156" s="2">
        <v>55.491976999999999</v>
      </c>
    </row>
    <row r="157" spans="1:35" x14ac:dyDescent="0.2">
      <c r="A157" s="8" t="s">
        <v>690</v>
      </c>
      <c r="B157" s="2">
        <v>111</v>
      </c>
      <c r="C157" s="2" t="s">
        <v>691</v>
      </c>
      <c r="D157" s="3">
        <v>0.54700000000000004</v>
      </c>
      <c r="E157" s="4">
        <v>71740</v>
      </c>
      <c r="F157" s="4">
        <v>9000</v>
      </c>
      <c r="G157" s="2">
        <v>33.409999999999997</v>
      </c>
      <c r="H157" s="2">
        <v>232</v>
      </c>
      <c r="I157" s="2" t="s">
        <v>692</v>
      </c>
      <c r="J157" s="4">
        <v>1093</v>
      </c>
      <c r="K157" s="2">
        <v>234.16</v>
      </c>
      <c r="L157" s="3">
        <v>0.14799999999999999</v>
      </c>
      <c r="M157" s="2" t="s">
        <v>693</v>
      </c>
      <c r="N157" s="2">
        <v>4.26</v>
      </c>
      <c r="O157" s="3">
        <v>0.43099999999999999</v>
      </c>
      <c r="P157" s="5">
        <v>1.08</v>
      </c>
      <c r="Q157" s="6">
        <v>3941474311</v>
      </c>
      <c r="R157" s="3">
        <v>1.1279999999999999</v>
      </c>
      <c r="S157" s="3">
        <v>0.02</v>
      </c>
      <c r="T157" s="2">
        <v>78.5</v>
      </c>
      <c r="U157" s="2" t="s">
        <v>692</v>
      </c>
      <c r="V157" s="2">
        <v>54.3</v>
      </c>
      <c r="W157" s="2">
        <v>1120</v>
      </c>
      <c r="X157" s="5">
        <v>0.56999999999999995</v>
      </c>
      <c r="Y157" s="2" t="s">
        <v>64</v>
      </c>
      <c r="Z157" s="3">
        <v>0.38200000000000001</v>
      </c>
      <c r="AA157" s="2">
        <v>0.03</v>
      </c>
      <c r="AB157" s="4">
        <v>7813215</v>
      </c>
      <c r="AC157" s="3">
        <v>0.57899999999999996</v>
      </c>
      <c r="AD157" s="3">
        <v>8.5999999999999993E-2</v>
      </c>
      <c r="AE157" s="3">
        <v>0.307</v>
      </c>
      <c r="AF157" s="3">
        <v>4.4299999999999999E-2</v>
      </c>
      <c r="AG157" s="4">
        <v>3319366</v>
      </c>
      <c r="AH157" s="2">
        <v>8.4605549999999994</v>
      </c>
      <c r="AI157" s="2">
        <v>-11.779889000000001</v>
      </c>
    </row>
    <row r="158" spans="1:35" x14ac:dyDescent="0.2">
      <c r="A158" s="8" t="s">
        <v>694</v>
      </c>
      <c r="B158" s="4">
        <v>8358</v>
      </c>
      <c r="C158" s="2" t="s">
        <v>695</v>
      </c>
      <c r="D158" s="3">
        <v>8.9999999999999993E-3</v>
      </c>
      <c r="E158" s="2">
        <v>716</v>
      </c>
      <c r="F158" s="4">
        <v>81000</v>
      </c>
      <c r="G158" s="2">
        <v>8.8000000000000007</v>
      </c>
      <c r="H158" s="2">
        <v>65</v>
      </c>
      <c r="I158" s="2"/>
      <c r="J158" s="4">
        <v>37535</v>
      </c>
      <c r="K158" s="2">
        <v>114.41</v>
      </c>
      <c r="L158" s="3">
        <v>6.0000000000000001E-3</v>
      </c>
      <c r="M158" s="2" t="s">
        <v>696</v>
      </c>
      <c r="N158" s="2">
        <v>1.1399999999999999</v>
      </c>
      <c r="O158" s="3">
        <v>0.23100000000000001</v>
      </c>
      <c r="P158" s="5">
        <v>1.25</v>
      </c>
      <c r="Q158" s="6">
        <v>372062527489</v>
      </c>
      <c r="R158" s="3">
        <v>1.006</v>
      </c>
      <c r="S158" s="3">
        <v>0.84799999999999998</v>
      </c>
      <c r="T158" s="2">
        <v>2.2999999999999998</v>
      </c>
      <c r="U158" s="2"/>
      <c r="V158" s="2">
        <v>83.1</v>
      </c>
      <c r="W158" s="2">
        <v>8</v>
      </c>
      <c r="X158" s="2"/>
      <c r="Y158" s="2" t="s">
        <v>155</v>
      </c>
      <c r="Z158" s="3">
        <v>0.36699999999999999</v>
      </c>
      <c r="AA158" s="2">
        <v>2.29</v>
      </c>
      <c r="AB158" s="4">
        <v>5703569</v>
      </c>
      <c r="AC158" s="3">
        <v>0.70499999999999996</v>
      </c>
      <c r="AD158" s="3">
        <v>0.13100000000000001</v>
      </c>
      <c r="AE158" s="3">
        <v>0.21</v>
      </c>
      <c r="AF158" s="3">
        <v>4.1099999999999998E-2</v>
      </c>
      <c r="AG158" s="4">
        <v>5703569</v>
      </c>
      <c r="AH158" s="2">
        <v>1.3520829999999999</v>
      </c>
      <c r="AI158" s="2">
        <v>103.819836</v>
      </c>
    </row>
    <row r="159" spans="1:35" x14ac:dyDescent="0.2">
      <c r="A159" s="8" t="s">
        <v>697</v>
      </c>
      <c r="B159" s="2">
        <v>114</v>
      </c>
      <c r="C159" s="2" t="s">
        <v>698</v>
      </c>
      <c r="D159" s="3">
        <v>0.39200000000000002</v>
      </c>
      <c r="E159" s="4">
        <v>49035</v>
      </c>
      <c r="F159" s="4">
        <v>16000</v>
      </c>
      <c r="G159" s="2">
        <v>10.6</v>
      </c>
      <c r="H159" s="2">
        <v>421</v>
      </c>
      <c r="I159" s="2" t="s">
        <v>699</v>
      </c>
      <c r="J159" s="4">
        <v>32424</v>
      </c>
      <c r="K159" s="2">
        <v>115.34</v>
      </c>
      <c r="L159" s="3">
        <v>2.7E-2</v>
      </c>
      <c r="M159" s="2" t="s">
        <v>53</v>
      </c>
      <c r="N159" s="2">
        <v>1.52</v>
      </c>
      <c r="O159" s="3">
        <v>0.40400000000000003</v>
      </c>
      <c r="P159" s="5">
        <v>1.32</v>
      </c>
      <c r="Q159" s="6">
        <v>105422304976</v>
      </c>
      <c r="R159" s="3">
        <v>0.98699999999999999</v>
      </c>
      <c r="S159" s="3">
        <v>0.46600000000000003</v>
      </c>
      <c r="T159" s="2">
        <v>4.5999999999999996</v>
      </c>
      <c r="U159" s="2" t="s">
        <v>699</v>
      </c>
      <c r="V159" s="2">
        <v>77.2</v>
      </c>
      <c r="W159" s="2">
        <v>5</v>
      </c>
      <c r="X159" s="5">
        <v>3.11</v>
      </c>
      <c r="Y159" s="2" t="s">
        <v>700</v>
      </c>
      <c r="Z159" s="3">
        <v>0.184</v>
      </c>
      <c r="AA159" s="2">
        <v>3.42</v>
      </c>
      <c r="AB159" s="4">
        <v>5454073</v>
      </c>
      <c r="AC159" s="3">
        <v>0.59499999999999997</v>
      </c>
      <c r="AD159" s="3">
        <v>0.187</v>
      </c>
      <c r="AE159" s="3">
        <v>0.497</v>
      </c>
      <c r="AF159" s="3">
        <v>5.5599999999999997E-2</v>
      </c>
      <c r="AG159" s="4">
        <v>2930419</v>
      </c>
      <c r="AH159" s="2">
        <v>48.669026000000002</v>
      </c>
      <c r="AI159" s="2">
        <v>19.699024000000001</v>
      </c>
    </row>
    <row r="160" spans="1:35" x14ac:dyDescent="0.2">
      <c r="A160" s="8" t="s">
        <v>701</v>
      </c>
      <c r="B160" s="2">
        <v>103</v>
      </c>
      <c r="C160" s="2" t="s">
        <v>702</v>
      </c>
      <c r="D160" s="3">
        <v>0.307</v>
      </c>
      <c r="E160" s="4">
        <v>20273</v>
      </c>
      <c r="F160" s="4">
        <v>7000</v>
      </c>
      <c r="G160" s="2">
        <v>9.4</v>
      </c>
      <c r="H160" s="2">
        <v>386</v>
      </c>
      <c r="I160" s="2" t="s">
        <v>703</v>
      </c>
      <c r="J160" s="4">
        <v>12633</v>
      </c>
      <c r="K160" s="2">
        <v>111.05</v>
      </c>
      <c r="L160" s="3">
        <v>1.6E-2</v>
      </c>
      <c r="M160" s="2" t="s">
        <v>53</v>
      </c>
      <c r="N160" s="2">
        <v>1.6</v>
      </c>
      <c r="O160" s="3">
        <v>0.62</v>
      </c>
      <c r="P160" s="5">
        <v>1.32</v>
      </c>
      <c r="Q160" s="6">
        <v>53742159517</v>
      </c>
      <c r="R160" s="3">
        <v>1.004</v>
      </c>
      <c r="S160" s="3">
        <v>0.78600000000000003</v>
      </c>
      <c r="T160" s="2">
        <v>1.7</v>
      </c>
      <c r="U160" s="2" t="s">
        <v>703</v>
      </c>
      <c r="V160" s="2">
        <v>81</v>
      </c>
      <c r="W160" s="2">
        <v>7</v>
      </c>
      <c r="X160" s="5">
        <v>5.25</v>
      </c>
      <c r="Y160" s="2" t="s">
        <v>704</v>
      </c>
      <c r="Z160" s="3">
        <v>0.125</v>
      </c>
      <c r="AA160" s="2">
        <v>3.09</v>
      </c>
      <c r="AB160" s="4">
        <v>2087946</v>
      </c>
      <c r="AC160" s="3">
        <v>0.58399999999999996</v>
      </c>
      <c r="AD160" s="3">
        <v>0.186</v>
      </c>
      <c r="AE160" s="3">
        <v>0.31</v>
      </c>
      <c r="AF160" s="3">
        <v>4.2000000000000003E-2</v>
      </c>
      <c r="AG160" s="4">
        <v>1144654</v>
      </c>
      <c r="AH160" s="2">
        <v>46.151240999999999</v>
      </c>
      <c r="AI160" s="2">
        <v>14.995463000000001</v>
      </c>
    </row>
    <row r="161" spans="1:35" x14ac:dyDescent="0.2">
      <c r="A161" s="8" t="s">
        <v>705</v>
      </c>
      <c r="B161" s="2">
        <v>25</v>
      </c>
      <c r="C161" s="2" t="s">
        <v>706</v>
      </c>
      <c r="D161" s="3">
        <v>3.9E-2</v>
      </c>
      <c r="E161" s="4">
        <v>28896</v>
      </c>
      <c r="F161" s="2"/>
      <c r="G161" s="2">
        <v>32.44</v>
      </c>
      <c r="H161" s="2">
        <v>677</v>
      </c>
      <c r="I161" s="2" t="s">
        <v>707</v>
      </c>
      <c r="J161" s="2">
        <v>169</v>
      </c>
      <c r="K161" s="2">
        <v>133.06</v>
      </c>
      <c r="L161" s="3">
        <v>1.6E-2</v>
      </c>
      <c r="M161" s="2" t="s">
        <v>708</v>
      </c>
      <c r="N161" s="2">
        <v>4.4000000000000004</v>
      </c>
      <c r="O161" s="3">
        <v>0.77900000000000003</v>
      </c>
      <c r="P161" s="2"/>
      <c r="Q161" s="6">
        <v>1425074226</v>
      </c>
      <c r="R161" s="3">
        <v>1.0620000000000001</v>
      </c>
      <c r="S161" s="2"/>
      <c r="T161" s="2">
        <v>17.100000000000001</v>
      </c>
      <c r="U161" s="2" t="s">
        <v>707</v>
      </c>
      <c r="V161" s="2">
        <v>72.8</v>
      </c>
      <c r="W161" s="2">
        <v>104</v>
      </c>
      <c r="X161" s="5">
        <v>0.4</v>
      </c>
      <c r="Y161" s="2" t="s">
        <v>64</v>
      </c>
      <c r="Z161" s="3">
        <v>3.3000000000000002E-2</v>
      </c>
      <c r="AA161" s="2">
        <v>0.19</v>
      </c>
      <c r="AB161" s="4">
        <v>669823</v>
      </c>
      <c r="AC161" s="3">
        <v>0.83799999999999997</v>
      </c>
      <c r="AD161" s="3">
        <v>0.29499999999999998</v>
      </c>
      <c r="AE161" s="3">
        <v>0.32</v>
      </c>
      <c r="AF161" s="3">
        <v>5.7999999999999996E-3</v>
      </c>
      <c r="AG161" s="4">
        <v>162164</v>
      </c>
      <c r="AH161" s="2">
        <v>-9.6457099999999993</v>
      </c>
      <c r="AI161" s="2">
        <v>160.156194</v>
      </c>
    </row>
    <row r="162" spans="1:35" x14ac:dyDescent="0.2">
      <c r="A162" s="8" t="s">
        <v>709</v>
      </c>
      <c r="B162" s="2">
        <v>25</v>
      </c>
      <c r="C162" s="2" t="s">
        <v>710</v>
      </c>
      <c r="D162" s="3">
        <v>0.70299999999999996</v>
      </c>
      <c r="E162" s="4">
        <v>637657</v>
      </c>
      <c r="F162" s="4">
        <v>20000</v>
      </c>
      <c r="G162" s="2">
        <v>41.75</v>
      </c>
      <c r="H162" s="2">
        <v>252</v>
      </c>
      <c r="I162" s="2" t="s">
        <v>711</v>
      </c>
      <c r="J162" s="2">
        <v>645</v>
      </c>
      <c r="K162" s="2"/>
      <c r="L162" s="2"/>
      <c r="M162" s="2" t="s">
        <v>712</v>
      </c>
      <c r="N162" s="2">
        <v>6.07</v>
      </c>
      <c r="O162" s="3">
        <v>0.1</v>
      </c>
      <c r="P162" s="5">
        <v>1.41</v>
      </c>
      <c r="Q162" s="6">
        <v>4720727278</v>
      </c>
      <c r="R162" s="3">
        <v>0.23400000000000001</v>
      </c>
      <c r="S162" s="3">
        <v>2.5000000000000001E-2</v>
      </c>
      <c r="T162" s="2">
        <v>76.599999999999994</v>
      </c>
      <c r="U162" s="2" t="s">
        <v>713</v>
      </c>
      <c r="V162" s="2">
        <v>57.1</v>
      </c>
      <c r="W162" s="2">
        <v>829</v>
      </c>
      <c r="X162" s="2"/>
      <c r="Y162" s="2" t="s">
        <v>49</v>
      </c>
      <c r="Z162" s="2"/>
      <c r="AA162" s="2">
        <v>0.02</v>
      </c>
      <c r="AB162" s="4">
        <v>15442905</v>
      </c>
      <c r="AC162" s="3">
        <v>0.47399999999999998</v>
      </c>
      <c r="AD162" s="3">
        <v>0</v>
      </c>
      <c r="AE162" s="2"/>
      <c r="AF162" s="3">
        <v>0.1135</v>
      </c>
      <c r="AG162" s="4">
        <v>7034861</v>
      </c>
      <c r="AH162" s="2">
        <v>5.1521489999999996</v>
      </c>
      <c r="AI162" s="2">
        <v>46.199615999999999</v>
      </c>
    </row>
    <row r="163" spans="1:35" x14ac:dyDescent="0.2">
      <c r="A163" s="8" t="s">
        <v>714</v>
      </c>
      <c r="B163" s="2">
        <v>49</v>
      </c>
      <c r="C163" s="2" t="s">
        <v>715</v>
      </c>
      <c r="D163" s="3">
        <v>0.79800000000000004</v>
      </c>
      <c r="E163" s="4">
        <v>1219090</v>
      </c>
      <c r="F163" s="4">
        <v>80000</v>
      </c>
      <c r="G163" s="2">
        <v>20.51</v>
      </c>
      <c r="H163" s="2">
        <v>27</v>
      </c>
      <c r="I163" s="2" t="s">
        <v>716</v>
      </c>
      <c r="J163" s="4">
        <v>476644</v>
      </c>
      <c r="K163" s="2">
        <v>158.93</v>
      </c>
      <c r="L163" s="3">
        <v>4.1000000000000002E-2</v>
      </c>
      <c r="M163" s="2" t="s">
        <v>717</v>
      </c>
      <c r="N163" s="2">
        <v>2.41</v>
      </c>
      <c r="O163" s="3">
        <v>7.5999999999999998E-2</v>
      </c>
      <c r="P163" s="5">
        <v>0.92</v>
      </c>
      <c r="Q163" s="6">
        <v>351431649241</v>
      </c>
      <c r="R163" s="3">
        <v>1.0089999999999999</v>
      </c>
      <c r="S163" s="3">
        <v>0.224</v>
      </c>
      <c r="T163" s="2">
        <v>28.5</v>
      </c>
      <c r="U163" s="2" t="s">
        <v>718</v>
      </c>
      <c r="V163" s="2">
        <v>63.9</v>
      </c>
      <c r="W163" s="2">
        <v>119</v>
      </c>
      <c r="X163" s="2"/>
      <c r="Y163" s="2" t="s">
        <v>719</v>
      </c>
      <c r="Z163" s="3">
        <v>7.6999999999999999E-2</v>
      </c>
      <c r="AA163" s="2">
        <v>0.91</v>
      </c>
      <c r="AB163" s="4">
        <v>58558270</v>
      </c>
      <c r="AC163" s="3">
        <v>0.56000000000000005</v>
      </c>
      <c r="AD163" s="3">
        <v>0.27500000000000002</v>
      </c>
      <c r="AE163" s="3">
        <v>0.29199999999999998</v>
      </c>
      <c r="AF163" s="3">
        <v>0.28179999999999999</v>
      </c>
      <c r="AG163" s="4">
        <v>39149717</v>
      </c>
      <c r="AH163" s="2">
        <v>-30.559481999999999</v>
      </c>
      <c r="AI163" s="2">
        <v>22.937505999999999</v>
      </c>
    </row>
    <row r="164" spans="1:35" x14ac:dyDescent="0.2">
      <c r="A164" s="8" t="s">
        <v>720</v>
      </c>
      <c r="B164" s="2">
        <v>527</v>
      </c>
      <c r="C164" s="2" t="s">
        <v>721</v>
      </c>
      <c r="D164" s="3">
        <v>0.17399999999999999</v>
      </c>
      <c r="E164" s="4">
        <v>99720</v>
      </c>
      <c r="F164" s="4">
        <v>634000</v>
      </c>
      <c r="G164" s="2">
        <v>6.4</v>
      </c>
      <c r="H164" s="2">
        <v>82</v>
      </c>
      <c r="I164" s="2" t="s">
        <v>722</v>
      </c>
      <c r="J164" s="4">
        <v>620302</v>
      </c>
      <c r="K164" s="2">
        <v>115.16</v>
      </c>
      <c r="L164" s="3">
        <v>4.0000000000000001E-3</v>
      </c>
      <c r="M164" s="2" t="s">
        <v>723</v>
      </c>
      <c r="N164" s="2">
        <v>0.98</v>
      </c>
      <c r="O164" s="3">
        <v>0.63400000000000001</v>
      </c>
      <c r="P164" s="5">
        <v>1.22</v>
      </c>
      <c r="Q164" s="6">
        <v>2029000000000</v>
      </c>
      <c r="R164" s="3">
        <v>0.98099999999999998</v>
      </c>
      <c r="S164" s="3">
        <v>0.94299999999999995</v>
      </c>
      <c r="T164" s="2">
        <v>2.7</v>
      </c>
      <c r="U164" s="2" t="s">
        <v>722</v>
      </c>
      <c r="V164" s="2">
        <v>82.6</v>
      </c>
      <c r="W164" s="2">
        <v>11</v>
      </c>
      <c r="X164" s="5">
        <v>6.49</v>
      </c>
      <c r="Y164" s="2" t="s">
        <v>581</v>
      </c>
      <c r="Z164" s="3">
        <v>0.36799999999999999</v>
      </c>
      <c r="AA164" s="2">
        <v>2.36</v>
      </c>
      <c r="AB164" s="4">
        <v>51709098</v>
      </c>
      <c r="AC164" s="3">
        <v>0.63</v>
      </c>
      <c r="AD164" s="3">
        <v>0.156</v>
      </c>
      <c r="AE164" s="3">
        <v>0.33200000000000002</v>
      </c>
      <c r="AF164" s="3">
        <v>4.1500000000000002E-2</v>
      </c>
      <c r="AG164" s="4">
        <v>42106719</v>
      </c>
      <c r="AH164" s="2">
        <v>35.907756999999997</v>
      </c>
      <c r="AI164" s="2">
        <v>127.76692199999999</v>
      </c>
    </row>
    <row r="165" spans="1:35" x14ac:dyDescent="0.2">
      <c r="A165" s="8" t="s">
        <v>724</v>
      </c>
      <c r="B165" s="2">
        <v>18</v>
      </c>
      <c r="C165" s="2" t="s">
        <v>725</v>
      </c>
      <c r="D165" s="2"/>
      <c r="E165" s="4">
        <v>644329</v>
      </c>
      <c r="F165" s="4">
        <v>185000</v>
      </c>
      <c r="G165" s="2">
        <v>35.01</v>
      </c>
      <c r="H165" s="2">
        <v>211</v>
      </c>
      <c r="I165" s="2" t="s">
        <v>726</v>
      </c>
      <c r="J165" s="4">
        <v>1727</v>
      </c>
      <c r="K165" s="7">
        <v>4583.71</v>
      </c>
      <c r="L165" s="3">
        <v>1.879</v>
      </c>
      <c r="M165" s="2" t="s">
        <v>727</v>
      </c>
      <c r="N165" s="2">
        <v>4.7</v>
      </c>
      <c r="O165" s="2"/>
      <c r="P165" s="5">
        <v>0.28000000000000003</v>
      </c>
      <c r="Q165" s="6">
        <v>11997800751</v>
      </c>
      <c r="R165" s="3">
        <v>0.73</v>
      </c>
      <c r="S165" s="2"/>
      <c r="T165" s="2">
        <v>63.7</v>
      </c>
      <c r="U165" s="2" t="s">
        <v>726</v>
      </c>
      <c r="V165" s="2">
        <v>57.6</v>
      </c>
      <c r="W165" s="2">
        <v>1150</v>
      </c>
      <c r="X165" s="2"/>
      <c r="Y165" s="2" t="s">
        <v>64</v>
      </c>
      <c r="Z165" s="3">
        <v>0.61299999999999999</v>
      </c>
      <c r="AA165" s="2"/>
      <c r="AB165" s="4">
        <v>11062113</v>
      </c>
      <c r="AC165" s="3">
        <v>0.72399999999999998</v>
      </c>
      <c r="AD165" s="2"/>
      <c r="AE165" s="3">
        <v>0.314</v>
      </c>
      <c r="AF165" s="3">
        <v>0.12239999999999999</v>
      </c>
      <c r="AG165" s="4">
        <v>2201250</v>
      </c>
      <c r="AH165" s="2">
        <v>6.8769919000000002</v>
      </c>
      <c r="AI165" s="2">
        <v>31.3069788</v>
      </c>
    </row>
    <row r="166" spans="1:35" x14ac:dyDescent="0.2">
      <c r="A166" s="8" t="s">
        <v>728</v>
      </c>
      <c r="B166" s="2">
        <v>94</v>
      </c>
      <c r="C166" s="2" t="s">
        <v>729</v>
      </c>
      <c r="D166" s="3">
        <v>0.52600000000000002</v>
      </c>
      <c r="E166" s="4">
        <v>505370</v>
      </c>
      <c r="F166" s="4">
        <v>196000</v>
      </c>
      <c r="G166" s="2">
        <v>7.9</v>
      </c>
      <c r="H166" s="2">
        <v>34</v>
      </c>
      <c r="I166" s="2" t="s">
        <v>730</v>
      </c>
      <c r="J166" s="4">
        <v>244002</v>
      </c>
      <c r="K166" s="2">
        <v>110.96</v>
      </c>
      <c r="L166" s="3">
        <v>7.0000000000000001E-3</v>
      </c>
      <c r="M166" s="2" t="s">
        <v>53</v>
      </c>
      <c r="N166" s="2">
        <v>1.26</v>
      </c>
      <c r="O166" s="3">
        <v>0.36899999999999999</v>
      </c>
      <c r="P166" s="5">
        <v>1.26</v>
      </c>
      <c r="Q166" s="6">
        <v>1394116310769</v>
      </c>
      <c r="R166" s="3">
        <v>1.0269999999999999</v>
      </c>
      <c r="S166" s="3">
        <v>0.88900000000000001</v>
      </c>
      <c r="T166" s="2">
        <v>2.5</v>
      </c>
      <c r="U166" s="2" t="s">
        <v>730</v>
      </c>
      <c r="V166" s="2">
        <v>83.3</v>
      </c>
      <c r="W166" s="2">
        <v>4</v>
      </c>
      <c r="X166" s="5">
        <v>5.6</v>
      </c>
      <c r="Y166" s="2" t="s">
        <v>69</v>
      </c>
      <c r="Z166" s="3">
        <v>0.24199999999999999</v>
      </c>
      <c r="AA166" s="2">
        <v>3.87</v>
      </c>
      <c r="AB166" s="4">
        <v>47076781</v>
      </c>
      <c r="AC166" s="3">
        <v>0.57499999999999996</v>
      </c>
      <c r="AD166" s="3">
        <v>0.14199999999999999</v>
      </c>
      <c r="AE166" s="3">
        <v>0.47</v>
      </c>
      <c r="AF166" s="3">
        <v>0.1396</v>
      </c>
      <c r="AG166" s="4">
        <v>37927409</v>
      </c>
      <c r="AH166" s="2">
        <v>40.463667000000001</v>
      </c>
      <c r="AI166" s="2">
        <v>-3.7492200000000002</v>
      </c>
    </row>
    <row r="167" spans="1:35" x14ac:dyDescent="0.2">
      <c r="A167" s="8" t="s">
        <v>731</v>
      </c>
      <c r="B167" s="2">
        <v>341</v>
      </c>
      <c r="C167" s="2" t="s">
        <v>732</v>
      </c>
      <c r="D167" s="3">
        <v>0.437</v>
      </c>
      <c r="E167" s="4">
        <v>65610</v>
      </c>
      <c r="F167" s="4">
        <v>317000</v>
      </c>
      <c r="G167" s="2">
        <v>15.83</v>
      </c>
      <c r="H167" s="2">
        <v>94</v>
      </c>
      <c r="I167" s="2" t="s">
        <v>733</v>
      </c>
      <c r="J167" s="4">
        <v>23362</v>
      </c>
      <c r="K167" s="2">
        <v>155.53</v>
      </c>
      <c r="L167" s="3">
        <v>3.5000000000000003E-2</v>
      </c>
      <c r="M167" s="2" t="s">
        <v>734</v>
      </c>
      <c r="N167" s="2">
        <v>2.2000000000000002</v>
      </c>
      <c r="O167" s="3">
        <v>0.32900000000000001</v>
      </c>
      <c r="P167" s="5">
        <v>0.88</v>
      </c>
      <c r="Q167" s="6">
        <v>84008783756</v>
      </c>
      <c r="R167" s="3">
        <v>1.002</v>
      </c>
      <c r="S167" s="3">
        <v>0.19600000000000001</v>
      </c>
      <c r="T167" s="2">
        <v>6.4</v>
      </c>
      <c r="U167" s="2" t="s">
        <v>733</v>
      </c>
      <c r="V167" s="2">
        <v>76.8</v>
      </c>
      <c r="W167" s="2">
        <v>36</v>
      </c>
      <c r="X167" s="5">
        <v>0.35</v>
      </c>
      <c r="Y167" s="2" t="s">
        <v>735</v>
      </c>
      <c r="Z167" s="3">
        <v>0.38400000000000001</v>
      </c>
      <c r="AA167" s="2">
        <v>1</v>
      </c>
      <c r="AB167" s="4">
        <v>21803000</v>
      </c>
      <c r="AC167" s="3">
        <v>0.53900000000000003</v>
      </c>
      <c r="AD167" s="3">
        <v>0.11899999999999999</v>
      </c>
      <c r="AE167" s="3">
        <v>0.55200000000000005</v>
      </c>
      <c r="AF167" s="3">
        <v>4.2000000000000003E-2</v>
      </c>
      <c r="AG167" s="4">
        <v>4052088</v>
      </c>
      <c r="AH167" s="2">
        <v>7.8730539999999998</v>
      </c>
      <c r="AI167" s="2">
        <v>80.771797000000007</v>
      </c>
    </row>
    <row r="168" spans="1:35" x14ac:dyDescent="0.2">
      <c r="A168" s="8" t="s">
        <v>736</v>
      </c>
      <c r="B168" s="2">
        <v>25</v>
      </c>
      <c r="C168" s="2" t="s">
        <v>737</v>
      </c>
      <c r="D168" s="3">
        <v>0.28699999999999998</v>
      </c>
      <c r="E168" s="4">
        <v>1861484</v>
      </c>
      <c r="F168" s="4">
        <v>124000</v>
      </c>
      <c r="G168" s="2">
        <v>32.18</v>
      </c>
      <c r="H168" s="2">
        <v>249</v>
      </c>
      <c r="I168" s="2" t="s">
        <v>738</v>
      </c>
      <c r="J168" s="4">
        <v>20000</v>
      </c>
      <c r="K168" s="7">
        <v>1344.19</v>
      </c>
      <c r="L168" s="3">
        <v>0.51</v>
      </c>
      <c r="M168" s="2" t="s">
        <v>739</v>
      </c>
      <c r="N168" s="2">
        <v>4.41</v>
      </c>
      <c r="O168" s="3">
        <v>8.1000000000000003E-2</v>
      </c>
      <c r="P168" s="5">
        <v>0.95</v>
      </c>
      <c r="Q168" s="6">
        <v>18902284476</v>
      </c>
      <c r="R168" s="3">
        <v>0.76800000000000002</v>
      </c>
      <c r="S168" s="3">
        <v>0.16900000000000001</v>
      </c>
      <c r="T168" s="2">
        <v>42.1</v>
      </c>
      <c r="U168" s="2" t="s">
        <v>740</v>
      </c>
      <c r="V168" s="2">
        <v>65.099999999999994</v>
      </c>
      <c r="W168" s="2">
        <v>295</v>
      </c>
      <c r="X168" s="5">
        <v>0.41</v>
      </c>
      <c r="Y168" s="2" t="s">
        <v>49</v>
      </c>
      <c r="Z168" s="3">
        <v>0.63200000000000001</v>
      </c>
      <c r="AA168" s="2">
        <v>0.26</v>
      </c>
      <c r="AB168" s="4">
        <v>42813238</v>
      </c>
      <c r="AC168" s="3">
        <v>0.48399999999999999</v>
      </c>
      <c r="AD168" s="3">
        <v>0.08</v>
      </c>
      <c r="AE168" s="3">
        <v>0.45400000000000001</v>
      </c>
      <c r="AF168" s="3">
        <v>0.1653</v>
      </c>
      <c r="AG168" s="4">
        <v>14957233</v>
      </c>
      <c r="AH168" s="2">
        <v>12.862807</v>
      </c>
      <c r="AI168" s="2">
        <v>30.217635999999999</v>
      </c>
    </row>
    <row r="169" spans="1:35" x14ac:dyDescent="0.2">
      <c r="A169" s="8" t="s">
        <v>741</v>
      </c>
      <c r="B169" s="2">
        <v>4</v>
      </c>
      <c r="C169" s="2" t="s">
        <v>742</v>
      </c>
      <c r="D169" s="3">
        <v>6.0000000000000001E-3</v>
      </c>
      <c r="E169" s="4">
        <v>163820</v>
      </c>
      <c r="F169" s="4">
        <v>2000</v>
      </c>
      <c r="G169" s="2">
        <v>18.54</v>
      </c>
      <c r="H169" s="2">
        <v>597</v>
      </c>
      <c r="I169" s="2" t="s">
        <v>743</v>
      </c>
      <c r="J169" s="4">
        <v>1738</v>
      </c>
      <c r="K169" s="2">
        <v>294.66000000000003</v>
      </c>
      <c r="L169" s="3">
        <v>0.22</v>
      </c>
      <c r="M169" s="2" t="s">
        <v>744</v>
      </c>
      <c r="N169" s="2">
        <v>2.42</v>
      </c>
      <c r="O169" s="3">
        <v>0.98299999999999998</v>
      </c>
      <c r="P169" s="5">
        <v>1.29</v>
      </c>
      <c r="Q169" s="6">
        <v>3985250737</v>
      </c>
      <c r="R169" s="3">
        <v>1.0880000000000001</v>
      </c>
      <c r="S169" s="3">
        <v>0.126</v>
      </c>
      <c r="T169" s="2">
        <v>16.899999999999999</v>
      </c>
      <c r="U169" s="2" t="s">
        <v>743</v>
      </c>
      <c r="V169" s="2">
        <v>71.599999999999994</v>
      </c>
      <c r="W169" s="2">
        <v>120</v>
      </c>
      <c r="X169" s="2"/>
      <c r="Y169" s="2" t="s">
        <v>559</v>
      </c>
      <c r="Z169" s="3">
        <v>0.10100000000000001</v>
      </c>
      <c r="AA169" s="2">
        <v>1.21</v>
      </c>
      <c r="AB169" s="4">
        <v>581372</v>
      </c>
      <c r="AC169" s="3">
        <v>0.51100000000000001</v>
      </c>
      <c r="AD169" s="3">
        <v>0.19500000000000001</v>
      </c>
      <c r="AE169" s="3">
        <v>0.27900000000000003</v>
      </c>
      <c r="AF169" s="3">
        <v>7.3300000000000004E-2</v>
      </c>
      <c r="AG169" s="4">
        <v>384258</v>
      </c>
      <c r="AH169" s="2">
        <v>3.919305</v>
      </c>
      <c r="AI169" s="2">
        <v>-56.027782999999999</v>
      </c>
    </row>
    <row r="170" spans="1:35" x14ac:dyDescent="0.2">
      <c r="A170" s="8" t="s">
        <v>745</v>
      </c>
      <c r="B170" s="2">
        <v>25</v>
      </c>
      <c r="C170" s="2" t="s">
        <v>746</v>
      </c>
      <c r="D170" s="3">
        <v>7.3999999999999996E-2</v>
      </c>
      <c r="E170" s="4">
        <v>450295</v>
      </c>
      <c r="F170" s="4">
        <v>30000</v>
      </c>
      <c r="G170" s="2">
        <v>11.4</v>
      </c>
      <c r="H170" s="2">
        <v>46</v>
      </c>
      <c r="I170" s="2" t="s">
        <v>747</v>
      </c>
      <c r="J170" s="4">
        <v>43252</v>
      </c>
      <c r="K170" s="2">
        <v>110.51</v>
      </c>
      <c r="L170" s="3">
        <v>1.7999999999999999E-2</v>
      </c>
      <c r="M170" s="2" t="s">
        <v>748</v>
      </c>
      <c r="N170" s="2">
        <v>1.76</v>
      </c>
      <c r="O170" s="3">
        <v>0.68899999999999995</v>
      </c>
      <c r="P170" s="5">
        <v>1.42</v>
      </c>
      <c r="Q170" s="6">
        <v>530832908738</v>
      </c>
      <c r="R170" s="3">
        <v>1.266</v>
      </c>
      <c r="S170" s="3">
        <v>0.67</v>
      </c>
      <c r="T170" s="2">
        <v>2.2000000000000002</v>
      </c>
      <c r="U170" s="2" t="s">
        <v>749</v>
      </c>
      <c r="V170" s="2">
        <v>82.5</v>
      </c>
      <c r="W170" s="2">
        <v>4</v>
      </c>
      <c r="X170" s="2"/>
      <c r="Y170" s="2" t="s">
        <v>300</v>
      </c>
      <c r="Z170" s="3">
        <v>0.152</v>
      </c>
      <c r="AA170" s="2">
        <v>3.98</v>
      </c>
      <c r="AB170" s="4">
        <v>10285453</v>
      </c>
      <c r="AC170" s="3">
        <v>0.64600000000000002</v>
      </c>
      <c r="AD170" s="3">
        <v>0.27900000000000003</v>
      </c>
      <c r="AE170" s="3">
        <v>0.49099999999999999</v>
      </c>
      <c r="AF170" s="3">
        <v>6.4799999999999996E-2</v>
      </c>
      <c r="AG170" s="4">
        <v>9021165</v>
      </c>
      <c r="AH170" s="2">
        <v>60.128160999999999</v>
      </c>
      <c r="AI170" s="2">
        <v>18.643501000000001</v>
      </c>
    </row>
    <row r="171" spans="1:35" x14ac:dyDescent="0.2">
      <c r="A171" s="8" t="s">
        <v>750</v>
      </c>
      <c r="B171" s="2">
        <v>219</v>
      </c>
      <c r="C171" s="2" t="s">
        <v>751</v>
      </c>
      <c r="D171" s="3">
        <v>0.38400000000000001</v>
      </c>
      <c r="E171" s="4">
        <v>41277</v>
      </c>
      <c r="F171" s="4">
        <v>21000</v>
      </c>
      <c r="G171" s="2">
        <v>10</v>
      </c>
      <c r="H171" s="2">
        <v>41</v>
      </c>
      <c r="I171" s="2" t="s">
        <v>752</v>
      </c>
      <c r="J171" s="4">
        <v>34477</v>
      </c>
      <c r="K171" s="2">
        <v>99.55</v>
      </c>
      <c r="L171" s="3">
        <v>4.0000000000000001E-3</v>
      </c>
      <c r="M171" s="2" t="s">
        <v>459</v>
      </c>
      <c r="N171" s="2">
        <v>1.52</v>
      </c>
      <c r="O171" s="3">
        <v>0.318</v>
      </c>
      <c r="P171" s="5">
        <v>1.45</v>
      </c>
      <c r="Q171" s="6">
        <v>703082435360</v>
      </c>
      <c r="R171" s="3">
        <v>1.052</v>
      </c>
      <c r="S171" s="3">
        <v>0.59599999999999997</v>
      </c>
      <c r="T171" s="2">
        <v>3.7</v>
      </c>
      <c r="U171" s="2" t="s">
        <v>753</v>
      </c>
      <c r="V171" s="2">
        <v>83.6</v>
      </c>
      <c r="W171" s="2">
        <v>5</v>
      </c>
      <c r="X171" s="2"/>
      <c r="Y171" s="2" t="s">
        <v>84</v>
      </c>
      <c r="Z171" s="3">
        <v>0.28299999999999997</v>
      </c>
      <c r="AA171" s="2">
        <v>4.3</v>
      </c>
      <c r="AB171" s="4">
        <v>8574832</v>
      </c>
      <c r="AC171" s="3">
        <v>0.68300000000000005</v>
      </c>
      <c r="AD171" s="3">
        <v>0.10100000000000001</v>
      </c>
      <c r="AE171" s="3">
        <v>0.28799999999999998</v>
      </c>
      <c r="AF171" s="3">
        <v>4.58E-2</v>
      </c>
      <c r="AG171" s="4">
        <v>6332428</v>
      </c>
      <c r="AH171" s="2">
        <v>46.818187999999999</v>
      </c>
      <c r="AI171" s="2">
        <v>8.2275120000000008</v>
      </c>
    </row>
    <row r="172" spans="1:35" x14ac:dyDescent="0.2">
      <c r="A172" s="8" t="s">
        <v>754</v>
      </c>
      <c r="B172" s="2">
        <v>95</v>
      </c>
      <c r="C172" s="2" t="s">
        <v>755</v>
      </c>
      <c r="D172" s="3">
        <v>0.75800000000000001</v>
      </c>
      <c r="E172" s="4">
        <v>185180</v>
      </c>
      <c r="F172" s="4">
        <v>239000</v>
      </c>
      <c r="G172" s="2">
        <v>23.69</v>
      </c>
      <c r="H172" s="2">
        <v>963</v>
      </c>
      <c r="I172" s="2" t="s">
        <v>756</v>
      </c>
      <c r="J172" s="4">
        <v>28830</v>
      </c>
      <c r="K172" s="2">
        <v>143.19999999999999</v>
      </c>
      <c r="L172" s="3">
        <v>0.36699999999999999</v>
      </c>
      <c r="M172" s="2" t="s">
        <v>757</v>
      </c>
      <c r="N172" s="2">
        <v>2.81</v>
      </c>
      <c r="O172" s="3">
        <v>2.7E-2</v>
      </c>
      <c r="P172" s="5">
        <v>0.83</v>
      </c>
      <c r="Q172" s="6">
        <v>40405006007</v>
      </c>
      <c r="R172" s="3">
        <v>0.81699999999999995</v>
      </c>
      <c r="S172" s="3">
        <v>0.40100000000000002</v>
      </c>
      <c r="T172" s="2">
        <v>14</v>
      </c>
      <c r="U172" s="2" t="s">
        <v>756</v>
      </c>
      <c r="V172" s="2">
        <v>71.8</v>
      </c>
      <c r="W172" s="2">
        <v>31</v>
      </c>
      <c r="X172" s="5">
        <v>1.02</v>
      </c>
      <c r="Y172" s="2" t="s">
        <v>49</v>
      </c>
      <c r="Z172" s="3">
        <v>0.53700000000000003</v>
      </c>
      <c r="AA172" s="2">
        <v>1.22</v>
      </c>
      <c r="AB172" s="4">
        <v>17070135</v>
      </c>
      <c r="AC172" s="3">
        <v>0.441</v>
      </c>
      <c r="AD172" s="3">
        <v>0.14199999999999999</v>
      </c>
      <c r="AE172" s="3">
        <v>0.42699999999999999</v>
      </c>
      <c r="AF172" s="3">
        <v>8.3699999999999997E-2</v>
      </c>
      <c r="AG172" s="4">
        <v>9358019</v>
      </c>
      <c r="AH172" s="2">
        <v>34.802075000000002</v>
      </c>
      <c r="AI172" s="2">
        <v>38.996814999999998</v>
      </c>
    </row>
    <row r="173" spans="1:35" x14ac:dyDescent="0.2">
      <c r="A173" s="8" t="s">
        <v>758</v>
      </c>
      <c r="B173" s="2">
        <v>68</v>
      </c>
      <c r="C173" s="2" t="s">
        <v>759</v>
      </c>
      <c r="D173" s="3">
        <v>0.34100000000000003</v>
      </c>
      <c r="E173" s="4">
        <v>144100</v>
      </c>
      <c r="F173" s="4">
        <v>17000</v>
      </c>
      <c r="G173" s="2">
        <v>30.76</v>
      </c>
      <c r="H173" s="2">
        <v>992</v>
      </c>
      <c r="I173" s="2" t="s">
        <v>760</v>
      </c>
      <c r="J173" s="4">
        <v>5310</v>
      </c>
      <c r="K173" s="2">
        <v>148.57</v>
      </c>
      <c r="L173" s="3">
        <v>0.06</v>
      </c>
      <c r="M173" s="2" t="s">
        <v>761</v>
      </c>
      <c r="N173" s="2">
        <v>3.59</v>
      </c>
      <c r="O173" s="3">
        <v>0.03</v>
      </c>
      <c r="P173" s="5">
        <v>0.71</v>
      </c>
      <c r="Q173" s="6">
        <v>8116626794</v>
      </c>
      <c r="R173" s="3">
        <v>1.0089999999999999</v>
      </c>
      <c r="S173" s="3">
        <v>0.313</v>
      </c>
      <c r="T173" s="2">
        <v>30.4</v>
      </c>
      <c r="U173" s="2" t="s">
        <v>760</v>
      </c>
      <c r="V173" s="2">
        <v>70.900000000000006</v>
      </c>
      <c r="W173" s="2">
        <v>17</v>
      </c>
      <c r="X173" s="5">
        <v>0.23</v>
      </c>
      <c r="Y173" s="2" t="s">
        <v>383</v>
      </c>
      <c r="Z173" s="3">
        <v>0.63100000000000001</v>
      </c>
      <c r="AA173" s="2">
        <v>1.7</v>
      </c>
      <c r="AB173" s="4">
        <v>9321018</v>
      </c>
      <c r="AC173" s="3">
        <v>0.42</v>
      </c>
      <c r="AD173" s="3">
        <v>9.8000000000000004E-2</v>
      </c>
      <c r="AE173" s="3">
        <v>0.67300000000000004</v>
      </c>
      <c r="AF173" s="3">
        <v>0.11020000000000001</v>
      </c>
      <c r="AG173" s="4">
        <v>2545477</v>
      </c>
      <c r="AH173" s="2">
        <v>38.861033999999997</v>
      </c>
      <c r="AI173" s="2">
        <v>71.276093000000003</v>
      </c>
    </row>
    <row r="174" spans="1:35" x14ac:dyDescent="0.2">
      <c r="A174" s="8" t="s">
        <v>762</v>
      </c>
      <c r="B174" s="2">
        <v>67</v>
      </c>
      <c r="C174" s="2" t="s">
        <v>763</v>
      </c>
      <c r="D174" s="3">
        <v>0.44800000000000001</v>
      </c>
      <c r="E174" s="4">
        <v>947300</v>
      </c>
      <c r="F174" s="4">
        <v>28000</v>
      </c>
      <c r="G174" s="2">
        <v>36.700000000000003</v>
      </c>
      <c r="H174" s="2">
        <v>255</v>
      </c>
      <c r="I174" s="2" t="s">
        <v>764</v>
      </c>
      <c r="J174" s="4">
        <v>11973</v>
      </c>
      <c r="K174" s="2">
        <v>187.43</v>
      </c>
      <c r="L174" s="3">
        <v>3.5000000000000003E-2</v>
      </c>
      <c r="M174" s="2" t="s">
        <v>765</v>
      </c>
      <c r="N174" s="2">
        <v>4.8899999999999997</v>
      </c>
      <c r="O174" s="3">
        <v>0.51600000000000001</v>
      </c>
      <c r="P174" s="5">
        <v>0.87</v>
      </c>
      <c r="Q174" s="6">
        <v>63177068175</v>
      </c>
      <c r="R174" s="3">
        <v>0.94199999999999995</v>
      </c>
      <c r="S174" s="3">
        <v>0.04</v>
      </c>
      <c r="T174" s="2">
        <v>37.6</v>
      </c>
      <c r="U174" s="2" t="s">
        <v>766</v>
      </c>
      <c r="V174" s="2">
        <v>65</v>
      </c>
      <c r="W174" s="2">
        <v>524</v>
      </c>
      <c r="X174" s="5">
        <v>0.09</v>
      </c>
      <c r="Y174" s="2" t="s">
        <v>421</v>
      </c>
      <c r="Z174" s="3">
        <v>0.26100000000000001</v>
      </c>
      <c r="AA174" s="2">
        <v>0.01</v>
      </c>
      <c r="AB174" s="4">
        <v>58005463</v>
      </c>
      <c r="AC174" s="3">
        <v>0.83399999999999996</v>
      </c>
      <c r="AD174" s="3">
        <v>0.115</v>
      </c>
      <c r="AE174" s="3">
        <v>0.438</v>
      </c>
      <c r="AF174" s="3">
        <v>1.9800000000000002E-2</v>
      </c>
      <c r="AG174" s="4">
        <v>20011885</v>
      </c>
      <c r="AH174" s="2">
        <v>-6.3690280000000001</v>
      </c>
      <c r="AI174" s="2">
        <v>34.888821999999998</v>
      </c>
    </row>
    <row r="175" spans="1:35" x14ac:dyDescent="0.2">
      <c r="A175" s="8" t="s">
        <v>767</v>
      </c>
      <c r="B175" s="2">
        <v>137</v>
      </c>
      <c r="C175" s="2" t="s">
        <v>768</v>
      </c>
      <c r="D175" s="3">
        <v>0.433</v>
      </c>
      <c r="E175" s="4">
        <v>513120</v>
      </c>
      <c r="F175" s="4">
        <v>455000</v>
      </c>
      <c r="G175" s="2">
        <v>10.34</v>
      </c>
      <c r="H175" s="2">
        <v>66</v>
      </c>
      <c r="I175" s="2" t="s">
        <v>769</v>
      </c>
      <c r="J175" s="4">
        <v>283763</v>
      </c>
      <c r="K175" s="2">
        <v>113.27</v>
      </c>
      <c r="L175" s="3">
        <v>7.0000000000000001E-3</v>
      </c>
      <c r="M175" s="2" t="s">
        <v>770</v>
      </c>
      <c r="N175" s="2">
        <v>1.53</v>
      </c>
      <c r="O175" s="3">
        <v>0.32200000000000001</v>
      </c>
      <c r="P175" s="5">
        <v>0.71</v>
      </c>
      <c r="Q175" s="6">
        <v>543649976166</v>
      </c>
      <c r="R175" s="3">
        <v>0.998</v>
      </c>
      <c r="S175" s="3">
        <v>0.49299999999999999</v>
      </c>
      <c r="T175" s="2">
        <v>7.8</v>
      </c>
      <c r="U175" s="2" t="s">
        <v>769</v>
      </c>
      <c r="V175" s="2">
        <v>76.900000000000006</v>
      </c>
      <c r="W175" s="2">
        <v>37</v>
      </c>
      <c r="X175" s="5">
        <v>1.06</v>
      </c>
      <c r="Y175" s="2" t="s">
        <v>771</v>
      </c>
      <c r="Z175" s="3">
        <v>0.11799999999999999</v>
      </c>
      <c r="AA175" s="2">
        <v>0.81</v>
      </c>
      <c r="AB175" s="4">
        <v>69625582</v>
      </c>
      <c r="AC175" s="3">
        <v>0.67300000000000004</v>
      </c>
      <c r="AD175" s="3">
        <v>0.14899999999999999</v>
      </c>
      <c r="AE175" s="3">
        <v>0.29499999999999998</v>
      </c>
      <c r="AF175" s="3">
        <v>7.4999999999999997E-3</v>
      </c>
      <c r="AG175" s="4">
        <v>35294600</v>
      </c>
      <c r="AH175" s="2">
        <v>15.870032</v>
      </c>
      <c r="AI175" s="2">
        <v>100.992541</v>
      </c>
    </row>
    <row r="176" spans="1:35" x14ac:dyDescent="0.2">
      <c r="A176" s="8" t="s">
        <v>772</v>
      </c>
      <c r="B176" s="2">
        <v>89</v>
      </c>
      <c r="C176" s="2" t="s">
        <v>773</v>
      </c>
      <c r="D176" s="3">
        <v>0.25600000000000001</v>
      </c>
      <c r="E176" s="4">
        <v>14874</v>
      </c>
      <c r="F176" s="4">
        <v>2000</v>
      </c>
      <c r="G176" s="2">
        <v>29.42</v>
      </c>
      <c r="H176" s="2">
        <v>670</v>
      </c>
      <c r="I176" s="2" t="s">
        <v>774</v>
      </c>
      <c r="J176" s="2">
        <v>495</v>
      </c>
      <c r="K176" s="2">
        <v>145.38</v>
      </c>
      <c r="L176" s="3">
        <v>2.5999999999999999E-2</v>
      </c>
      <c r="M176" s="2" t="s">
        <v>264</v>
      </c>
      <c r="N176" s="2">
        <v>4.0199999999999996</v>
      </c>
      <c r="O176" s="3">
        <v>0.45400000000000001</v>
      </c>
      <c r="P176" s="5">
        <v>1.1000000000000001</v>
      </c>
      <c r="Q176" s="6">
        <v>1673540300</v>
      </c>
      <c r="R176" s="3">
        <v>1.153</v>
      </c>
      <c r="S176" s="3">
        <v>0.17799999999999999</v>
      </c>
      <c r="T176" s="2">
        <v>39.299999999999997</v>
      </c>
      <c r="U176" s="2" t="s">
        <v>774</v>
      </c>
      <c r="V176" s="2">
        <v>69.3</v>
      </c>
      <c r="W176" s="2">
        <v>142</v>
      </c>
      <c r="X176" s="5">
        <v>0.6</v>
      </c>
      <c r="Y176" s="2" t="s">
        <v>59</v>
      </c>
      <c r="Z176" s="3">
        <v>0.10199999999999999</v>
      </c>
      <c r="AA176" s="2">
        <v>0.72</v>
      </c>
      <c r="AB176" s="4">
        <v>3500000</v>
      </c>
      <c r="AC176" s="3">
        <v>0.67300000000000004</v>
      </c>
      <c r="AD176" s="3">
        <v>0.25</v>
      </c>
      <c r="AE176" s="3">
        <v>0.17299999999999999</v>
      </c>
      <c r="AF176" s="3">
        <v>4.5499999999999999E-2</v>
      </c>
      <c r="AG176" s="4">
        <v>400182</v>
      </c>
      <c r="AH176" s="2">
        <v>-8.8742169999999998</v>
      </c>
      <c r="AI176" s="2">
        <v>125.72753899999999</v>
      </c>
    </row>
    <row r="177" spans="1:35" x14ac:dyDescent="0.2">
      <c r="A177" s="8" t="s">
        <v>775</v>
      </c>
      <c r="B177" s="2">
        <v>152</v>
      </c>
      <c r="C177" s="2" t="s">
        <v>776</v>
      </c>
      <c r="D177" s="3">
        <v>0.70199999999999996</v>
      </c>
      <c r="E177" s="4">
        <v>56785</v>
      </c>
      <c r="F177" s="4">
        <v>10000</v>
      </c>
      <c r="G177" s="2">
        <v>33.11</v>
      </c>
      <c r="H177" s="2">
        <v>228</v>
      </c>
      <c r="I177" s="2" t="s">
        <v>777</v>
      </c>
      <c r="J177" s="4">
        <v>3000</v>
      </c>
      <c r="K177" s="2">
        <v>113.3</v>
      </c>
      <c r="L177" s="3">
        <v>7.0000000000000001E-3</v>
      </c>
      <c r="M177" s="2" t="s">
        <v>125</v>
      </c>
      <c r="N177" s="2">
        <v>4.32</v>
      </c>
      <c r="O177" s="3">
        <v>3.1E-2</v>
      </c>
      <c r="P177" s="5">
        <v>0.71</v>
      </c>
      <c r="Q177" s="6">
        <v>5459979417</v>
      </c>
      <c r="R177" s="3">
        <v>1.238</v>
      </c>
      <c r="S177" s="3">
        <v>0.14499999999999999</v>
      </c>
      <c r="T177" s="2">
        <v>47.4</v>
      </c>
      <c r="U177" s="2" t="s">
        <v>777</v>
      </c>
      <c r="V177" s="2">
        <v>60.8</v>
      </c>
      <c r="W177" s="2">
        <v>396</v>
      </c>
      <c r="X177" s="5">
        <v>0.34</v>
      </c>
      <c r="Y177" s="2" t="s">
        <v>116</v>
      </c>
      <c r="Z177" s="3">
        <v>0.51</v>
      </c>
      <c r="AA177" s="2">
        <v>0.08</v>
      </c>
      <c r="AB177" s="4">
        <v>8082366</v>
      </c>
      <c r="AC177" s="3">
        <v>0.77600000000000002</v>
      </c>
      <c r="AD177" s="3">
        <v>0.16900000000000001</v>
      </c>
      <c r="AE177" s="3">
        <v>0.48199999999999998</v>
      </c>
      <c r="AF177" s="3">
        <v>2.0400000000000001E-2</v>
      </c>
      <c r="AG177" s="4">
        <v>3414638</v>
      </c>
      <c r="AH177" s="2">
        <v>8.6195430000000002</v>
      </c>
      <c r="AI177" s="2">
        <v>0.82478200000000002</v>
      </c>
    </row>
    <row r="178" spans="1:35" x14ac:dyDescent="0.2">
      <c r="A178" s="8" t="s">
        <v>778</v>
      </c>
      <c r="B178" s="2">
        <v>147</v>
      </c>
      <c r="C178" s="2" t="s">
        <v>779</v>
      </c>
      <c r="D178" s="3">
        <v>0.45800000000000002</v>
      </c>
      <c r="E178" s="2">
        <v>747</v>
      </c>
      <c r="F178" s="2"/>
      <c r="G178" s="2">
        <v>24.3</v>
      </c>
      <c r="H178" s="2">
        <v>676</v>
      </c>
      <c r="I178" s="2" t="s">
        <v>780</v>
      </c>
      <c r="J178" s="2">
        <v>128</v>
      </c>
      <c r="K178" s="2">
        <v>121.09</v>
      </c>
      <c r="L178" s="3">
        <v>7.3999999999999996E-2</v>
      </c>
      <c r="M178" s="2" t="s">
        <v>781</v>
      </c>
      <c r="N178" s="2">
        <v>3.56</v>
      </c>
      <c r="O178" s="3">
        <v>0.125</v>
      </c>
      <c r="P178" s="2"/>
      <c r="Q178" s="6">
        <v>450353314</v>
      </c>
      <c r="R178" s="3">
        <v>1.163</v>
      </c>
      <c r="S178" s="3">
        <v>6.4000000000000001E-2</v>
      </c>
      <c r="T178" s="2">
        <v>13.4</v>
      </c>
      <c r="U178" s="2" t="s">
        <v>780</v>
      </c>
      <c r="V178" s="2">
        <v>70.8</v>
      </c>
      <c r="W178" s="2">
        <v>52</v>
      </c>
      <c r="X178" s="2"/>
      <c r="Y178" s="2" t="s">
        <v>782</v>
      </c>
      <c r="Z178" s="3">
        <v>0.10199999999999999</v>
      </c>
      <c r="AA178" s="2">
        <v>0.52</v>
      </c>
      <c r="AB178" s="4">
        <v>100209</v>
      </c>
      <c r="AC178" s="3">
        <v>0.59799999999999998</v>
      </c>
      <c r="AD178" s="3">
        <v>0.223</v>
      </c>
      <c r="AE178" s="3">
        <v>0.27500000000000002</v>
      </c>
      <c r="AF178" s="3">
        <v>1.12E-2</v>
      </c>
      <c r="AG178" s="4">
        <v>24145</v>
      </c>
      <c r="AH178" s="2">
        <v>-21.178985999999998</v>
      </c>
      <c r="AI178" s="2">
        <v>-175.19824</v>
      </c>
    </row>
    <row r="179" spans="1:35" x14ac:dyDescent="0.2">
      <c r="A179" s="8" t="s">
        <v>783</v>
      </c>
      <c r="B179" s="2">
        <v>273</v>
      </c>
      <c r="C179" s="2" t="s">
        <v>784</v>
      </c>
      <c r="D179" s="3">
        <v>0.105</v>
      </c>
      <c r="E179" s="4">
        <v>5128</v>
      </c>
      <c r="F179" s="4">
        <v>4000</v>
      </c>
      <c r="G179" s="2">
        <v>12.94</v>
      </c>
      <c r="H179" s="2">
        <v>1</v>
      </c>
      <c r="I179" s="2" t="s">
        <v>785</v>
      </c>
      <c r="J179" s="4">
        <v>43868</v>
      </c>
      <c r="K179" s="2">
        <v>141.75</v>
      </c>
      <c r="L179" s="3">
        <v>0.01</v>
      </c>
      <c r="M179" s="2" t="s">
        <v>786</v>
      </c>
      <c r="N179" s="2">
        <v>1.73</v>
      </c>
      <c r="O179" s="3">
        <v>0.46</v>
      </c>
      <c r="P179" s="5">
        <v>0.54</v>
      </c>
      <c r="Q179" s="6">
        <v>24100202834</v>
      </c>
      <c r="R179" s="3">
        <v>1.0620000000000001</v>
      </c>
      <c r="S179" s="3">
        <v>0.12</v>
      </c>
      <c r="T179" s="2">
        <v>16.399999999999999</v>
      </c>
      <c r="U179" s="2" t="s">
        <v>787</v>
      </c>
      <c r="V179" s="2">
        <v>73.400000000000006</v>
      </c>
      <c r="W179" s="2">
        <v>67</v>
      </c>
      <c r="X179" s="5">
        <v>2.25</v>
      </c>
      <c r="Y179" s="2" t="s">
        <v>64</v>
      </c>
      <c r="Z179" s="3">
        <v>0.373</v>
      </c>
      <c r="AA179" s="2">
        <v>4.17</v>
      </c>
      <c r="AB179" s="4">
        <v>1394973</v>
      </c>
      <c r="AC179" s="3">
        <v>0.6</v>
      </c>
      <c r="AD179" s="3">
        <v>0.19500000000000001</v>
      </c>
      <c r="AE179" s="3">
        <v>0.40500000000000003</v>
      </c>
      <c r="AF179" s="3">
        <v>2.69E-2</v>
      </c>
      <c r="AG179" s="4">
        <v>741944</v>
      </c>
      <c r="AH179" s="2">
        <v>10.691803</v>
      </c>
      <c r="AI179" s="2">
        <v>-61.222503000000003</v>
      </c>
    </row>
    <row r="180" spans="1:35" x14ac:dyDescent="0.2">
      <c r="A180" s="8" t="s">
        <v>788</v>
      </c>
      <c r="B180" s="2">
        <v>76</v>
      </c>
      <c r="C180" s="2" t="s">
        <v>789</v>
      </c>
      <c r="D180" s="3">
        <v>0.64800000000000002</v>
      </c>
      <c r="E180" s="4">
        <v>163610</v>
      </c>
      <c r="F180" s="4">
        <v>48000</v>
      </c>
      <c r="G180" s="2">
        <v>17.559999999999999</v>
      </c>
      <c r="H180" s="2">
        <v>216</v>
      </c>
      <c r="I180" s="2" t="s">
        <v>790</v>
      </c>
      <c r="J180" s="4">
        <v>29937</v>
      </c>
      <c r="K180" s="2">
        <v>155.33000000000001</v>
      </c>
      <c r="L180" s="3">
        <v>6.7000000000000004E-2</v>
      </c>
      <c r="M180" s="2" t="s">
        <v>791</v>
      </c>
      <c r="N180" s="2">
        <v>2.2000000000000002</v>
      </c>
      <c r="O180" s="3">
        <v>6.8000000000000005E-2</v>
      </c>
      <c r="P180" s="5">
        <v>0.73</v>
      </c>
      <c r="Q180" s="6">
        <v>38797709924</v>
      </c>
      <c r="R180" s="3">
        <v>1.1539999999999999</v>
      </c>
      <c r="S180" s="3">
        <v>0.317</v>
      </c>
      <c r="T180" s="2">
        <v>14.6</v>
      </c>
      <c r="U180" s="2" t="s">
        <v>790</v>
      </c>
      <c r="V180" s="2">
        <v>76.5</v>
      </c>
      <c r="W180" s="2">
        <v>43</v>
      </c>
      <c r="X180" s="5">
        <v>0.47</v>
      </c>
      <c r="Y180" s="2" t="s">
        <v>49</v>
      </c>
      <c r="Z180" s="3">
        <v>0.39800000000000002</v>
      </c>
      <c r="AA180" s="2">
        <v>1.3</v>
      </c>
      <c r="AB180" s="4">
        <v>11694719</v>
      </c>
      <c r="AC180" s="3">
        <v>0.46100000000000002</v>
      </c>
      <c r="AD180" s="3">
        <v>0.21099999999999999</v>
      </c>
      <c r="AE180" s="3">
        <v>0.60699999999999998</v>
      </c>
      <c r="AF180" s="3">
        <v>0.16020000000000001</v>
      </c>
      <c r="AG180" s="4">
        <v>8099061</v>
      </c>
      <c r="AH180" s="2">
        <v>33.886916999999997</v>
      </c>
      <c r="AI180" s="2">
        <v>9.5374990000000004</v>
      </c>
    </row>
    <row r="181" spans="1:35" x14ac:dyDescent="0.2">
      <c r="A181" s="8" t="s">
        <v>792</v>
      </c>
      <c r="B181" s="2">
        <v>110</v>
      </c>
      <c r="C181" s="2" t="s">
        <v>793</v>
      </c>
      <c r="D181" s="3">
        <v>0.498</v>
      </c>
      <c r="E181" s="4">
        <v>783562</v>
      </c>
      <c r="F181" s="4">
        <v>512000</v>
      </c>
      <c r="G181" s="2">
        <v>16.03</v>
      </c>
      <c r="H181" s="2">
        <v>90</v>
      </c>
      <c r="I181" s="2" t="s">
        <v>794</v>
      </c>
      <c r="J181" s="4">
        <v>372725</v>
      </c>
      <c r="K181" s="2">
        <v>234.44</v>
      </c>
      <c r="L181" s="3">
        <v>0.152</v>
      </c>
      <c r="M181" s="2" t="s">
        <v>795</v>
      </c>
      <c r="N181" s="2">
        <v>2.0699999999999998</v>
      </c>
      <c r="O181" s="3">
        <v>0.154</v>
      </c>
      <c r="P181" s="5">
        <v>1.42</v>
      </c>
      <c r="Q181" s="6">
        <v>754411708203</v>
      </c>
      <c r="R181" s="3">
        <v>0.93200000000000005</v>
      </c>
      <c r="S181" s="3">
        <v>0.23899999999999999</v>
      </c>
      <c r="T181" s="2">
        <v>9.1</v>
      </c>
      <c r="U181" s="2" t="s">
        <v>796</v>
      </c>
      <c r="V181" s="2">
        <v>77.400000000000006</v>
      </c>
      <c r="W181" s="2">
        <v>17</v>
      </c>
      <c r="X181" s="5">
        <v>3.45</v>
      </c>
      <c r="Y181" s="2" t="s">
        <v>797</v>
      </c>
      <c r="Z181" s="3">
        <v>0.16900000000000001</v>
      </c>
      <c r="AA181" s="2">
        <v>1.85</v>
      </c>
      <c r="AB181" s="4">
        <v>83429615</v>
      </c>
      <c r="AC181" s="3">
        <v>0.52800000000000002</v>
      </c>
      <c r="AD181" s="3">
        <v>0.17899999999999999</v>
      </c>
      <c r="AE181" s="3">
        <v>0.42299999999999999</v>
      </c>
      <c r="AF181" s="3">
        <v>0.13489999999999999</v>
      </c>
      <c r="AG181" s="4">
        <v>63097818</v>
      </c>
      <c r="AH181" s="2">
        <v>38.963745000000003</v>
      </c>
      <c r="AI181" s="2">
        <v>35.243321999999999</v>
      </c>
    </row>
    <row r="182" spans="1:35" x14ac:dyDescent="0.2">
      <c r="A182" s="8" t="s">
        <v>798</v>
      </c>
      <c r="B182" s="2">
        <v>13</v>
      </c>
      <c r="C182" s="2" t="s">
        <v>799</v>
      </c>
      <c r="D182" s="3">
        <v>0.72</v>
      </c>
      <c r="E182" s="4">
        <v>488100</v>
      </c>
      <c r="F182" s="4">
        <v>42000</v>
      </c>
      <c r="G182" s="2">
        <v>23.83</v>
      </c>
      <c r="H182" s="2">
        <v>993</v>
      </c>
      <c r="I182" s="2" t="s">
        <v>800</v>
      </c>
      <c r="J182" s="4">
        <v>70630</v>
      </c>
      <c r="K182" s="2"/>
      <c r="L182" s="2"/>
      <c r="M182" s="2" t="s">
        <v>801</v>
      </c>
      <c r="N182" s="2">
        <v>2.79</v>
      </c>
      <c r="O182" s="3">
        <v>8.7999999999999995E-2</v>
      </c>
      <c r="P182" s="5">
        <v>0.28999999999999998</v>
      </c>
      <c r="Q182" s="6">
        <v>40761142857</v>
      </c>
      <c r="R182" s="3">
        <v>0.88400000000000001</v>
      </c>
      <c r="S182" s="3">
        <v>0.08</v>
      </c>
      <c r="T182" s="2">
        <v>39.299999999999997</v>
      </c>
      <c r="U182" s="2" t="s">
        <v>800</v>
      </c>
      <c r="V182" s="2">
        <v>68.099999999999994</v>
      </c>
      <c r="W182" s="2">
        <v>7</v>
      </c>
      <c r="X182" s="5">
        <v>0.88</v>
      </c>
      <c r="Y182" s="2" t="s">
        <v>802</v>
      </c>
      <c r="Z182" s="3">
        <v>0.71099999999999997</v>
      </c>
      <c r="AA182" s="2">
        <v>2.2200000000000002</v>
      </c>
      <c r="AB182" s="4">
        <v>5942089</v>
      </c>
      <c r="AC182" s="3">
        <v>0.64500000000000002</v>
      </c>
      <c r="AD182" s="2"/>
      <c r="AE182" s="2"/>
      <c r="AF182" s="3">
        <v>3.9100000000000003E-2</v>
      </c>
      <c r="AG182" s="4">
        <v>3092738</v>
      </c>
      <c r="AH182" s="2">
        <v>38.969718999999998</v>
      </c>
      <c r="AI182" s="2">
        <v>59.556277999999999</v>
      </c>
    </row>
    <row r="183" spans="1:35" x14ac:dyDescent="0.2">
      <c r="A183" s="8" t="s">
        <v>803</v>
      </c>
      <c r="B183" s="2">
        <v>393</v>
      </c>
      <c r="C183" s="2" t="s">
        <v>804</v>
      </c>
      <c r="D183" s="3">
        <v>0.6</v>
      </c>
      <c r="E183" s="2">
        <v>26</v>
      </c>
      <c r="F183" s="2"/>
      <c r="G183" s="2"/>
      <c r="H183" s="2">
        <v>688</v>
      </c>
      <c r="I183" s="2" t="s">
        <v>805</v>
      </c>
      <c r="J183" s="2">
        <v>11</v>
      </c>
      <c r="K183" s="2"/>
      <c r="L183" s="2"/>
      <c r="M183" s="2" t="s">
        <v>78</v>
      </c>
      <c r="N183" s="2"/>
      <c r="O183" s="3">
        <v>0.33300000000000002</v>
      </c>
      <c r="P183" s="2"/>
      <c r="Q183" s="6">
        <v>47271463</v>
      </c>
      <c r="R183" s="3">
        <v>0.86</v>
      </c>
      <c r="S183" s="2"/>
      <c r="T183" s="2">
        <v>20.6</v>
      </c>
      <c r="U183" s="2" t="s">
        <v>694</v>
      </c>
      <c r="V183" s="2"/>
      <c r="W183" s="2"/>
      <c r="X183" s="2"/>
      <c r="Y183" s="2" t="s">
        <v>806</v>
      </c>
      <c r="Z183" s="3">
        <v>7.0000000000000001E-3</v>
      </c>
      <c r="AA183" s="2">
        <v>0.92</v>
      </c>
      <c r="AB183" s="4">
        <v>11646</v>
      </c>
      <c r="AC183" s="2"/>
      <c r="AD183" s="2"/>
      <c r="AE183" s="2"/>
      <c r="AF183" s="2"/>
      <c r="AG183" s="4">
        <v>7362</v>
      </c>
      <c r="AH183" s="2">
        <v>-7.1095350000000002</v>
      </c>
      <c r="AI183" s="2">
        <v>177.64932999999999</v>
      </c>
    </row>
    <row r="184" spans="1:35" x14ac:dyDescent="0.2">
      <c r="A184" s="8" t="s">
        <v>807</v>
      </c>
      <c r="B184" s="2">
        <v>229</v>
      </c>
      <c r="C184" s="2" t="s">
        <v>808</v>
      </c>
      <c r="D184" s="3">
        <v>0.71899999999999997</v>
      </c>
      <c r="E184" s="4">
        <v>241038</v>
      </c>
      <c r="F184" s="4">
        <v>46000</v>
      </c>
      <c r="G184" s="2">
        <v>38.14</v>
      </c>
      <c r="H184" s="2">
        <v>256</v>
      </c>
      <c r="I184" s="2" t="s">
        <v>809</v>
      </c>
      <c r="J184" s="4">
        <v>5680</v>
      </c>
      <c r="K184" s="2">
        <v>173.87</v>
      </c>
      <c r="L184" s="3">
        <v>2.9000000000000001E-2</v>
      </c>
      <c r="M184" s="2" t="s">
        <v>810</v>
      </c>
      <c r="N184" s="2">
        <v>4.96</v>
      </c>
      <c r="O184" s="3">
        <v>9.7000000000000003E-2</v>
      </c>
      <c r="P184" s="5">
        <v>0.94</v>
      </c>
      <c r="Q184" s="6">
        <v>34387229486</v>
      </c>
      <c r="R184" s="3">
        <v>1.0269999999999999</v>
      </c>
      <c r="S184" s="3">
        <v>4.8000000000000001E-2</v>
      </c>
      <c r="T184" s="2">
        <v>33.799999999999997</v>
      </c>
      <c r="U184" s="2" t="s">
        <v>811</v>
      </c>
      <c r="V184" s="2">
        <v>63</v>
      </c>
      <c r="W184" s="2">
        <v>375</v>
      </c>
      <c r="X184" s="5">
        <v>0.01</v>
      </c>
      <c r="Y184" s="2" t="s">
        <v>421</v>
      </c>
      <c r="Z184" s="3">
        <v>0.40500000000000003</v>
      </c>
      <c r="AA184" s="2">
        <v>0.17</v>
      </c>
      <c r="AB184" s="4">
        <v>44269594</v>
      </c>
      <c r="AC184" s="3">
        <v>0.70299999999999996</v>
      </c>
      <c r="AD184" s="3">
        <v>0.11700000000000001</v>
      </c>
      <c r="AE184" s="3">
        <v>0.33700000000000002</v>
      </c>
      <c r="AF184" s="3">
        <v>1.84E-2</v>
      </c>
      <c r="AG184" s="4">
        <v>10784516</v>
      </c>
      <c r="AH184" s="2">
        <v>1.3733329999999999</v>
      </c>
      <c r="AI184" s="2">
        <v>32.290275000000001</v>
      </c>
    </row>
    <row r="185" spans="1:35" x14ac:dyDescent="0.2">
      <c r="A185" s="8" t="s">
        <v>812</v>
      </c>
      <c r="B185" s="2">
        <v>75</v>
      </c>
      <c r="C185" s="2" t="s">
        <v>813</v>
      </c>
      <c r="D185" s="3">
        <v>0.71699999999999997</v>
      </c>
      <c r="E185" s="4">
        <v>603550</v>
      </c>
      <c r="F185" s="4">
        <v>297000</v>
      </c>
      <c r="G185" s="2">
        <v>8.6999999999999993</v>
      </c>
      <c r="H185" s="2">
        <v>380</v>
      </c>
      <c r="I185" s="2" t="s">
        <v>814</v>
      </c>
      <c r="J185" s="4">
        <v>202250</v>
      </c>
      <c r="K185" s="2">
        <v>281.66000000000003</v>
      </c>
      <c r="L185" s="3">
        <v>7.9000000000000001E-2</v>
      </c>
      <c r="M185" s="2" t="s">
        <v>815</v>
      </c>
      <c r="N185" s="2">
        <v>1.3</v>
      </c>
      <c r="O185" s="3">
        <v>0.16700000000000001</v>
      </c>
      <c r="P185" s="5">
        <v>0.83</v>
      </c>
      <c r="Q185" s="6">
        <v>153781069118</v>
      </c>
      <c r="R185" s="3">
        <v>0.99</v>
      </c>
      <c r="S185" s="3">
        <v>0.82699999999999996</v>
      </c>
      <c r="T185" s="2">
        <v>7.5</v>
      </c>
      <c r="U185" s="2" t="s">
        <v>814</v>
      </c>
      <c r="V185" s="2">
        <v>71.599999999999994</v>
      </c>
      <c r="W185" s="2">
        <v>19</v>
      </c>
      <c r="X185" s="5">
        <v>0.84</v>
      </c>
      <c r="Y185" s="2" t="s">
        <v>816</v>
      </c>
      <c r="Z185" s="3">
        <v>0.47799999999999998</v>
      </c>
      <c r="AA185" s="2">
        <v>2.99</v>
      </c>
      <c r="AB185" s="4">
        <v>44385155</v>
      </c>
      <c r="AC185" s="3">
        <v>0.54200000000000004</v>
      </c>
      <c r="AD185" s="3">
        <v>0.20100000000000001</v>
      </c>
      <c r="AE185" s="3">
        <v>0.45200000000000001</v>
      </c>
      <c r="AF185" s="3">
        <v>8.8800000000000004E-2</v>
      </c>
      <c r="AG185" s="4">
        <v>30835699</v>
      </c>
      <c r="AH185" s="2">
        <v>48.379432999999999</v>
      </c>
      <c r="AI185" s="2">
        <v>31.165579999999999</v>
      </c>
    </row>
    <row r="186" spans="1:35" x14ac:dyDescent="0.2">
      <c r="A186" s="8" t="s">
        <v>817</v>
      </c>
      <c r="B186" s="2">
        <v>118</v>
      </c>
      <c r="C186" s="2" t="s">
        <v>818</v>
      </c>
      <c r="D186" s="3">
        <v>5.5E-2</v>
      </c>
      <c r="E186" s="4">
        <v>83600</v>
      </c>
      <c r="F186" s="4">
        <v>63000</v>
      </c>
      <c r="G186" s="2">
        <v>10.33</v>
      </c>
      <c r="H186" s="2">
        <v>971</v>
      </c>
      <c r="I186" s="2" t="s">
        <v>819</v>
      </c>
      <c r="J186" s="4">
        <v>206324</v>
      </c>
      <c r="K186" s="2">
        <v>114.52</v>
      </c>
      <c r="L186" s="3">
        <v>-1.9E-2</v>
      </c>
      <c r="M186" s="2" t="s">
        <v>820</v>
      </c>
      <c r="N186" s="2">
        <v>1.41</v>
      </c>
      <c r="O186" s="3">
        <v>4.5999999999999999E-2</v>
      </c>
      <c r="P186" s="5">
        <v>0.49</v>
      </c>
      <c r="Q186" s="6">
        <v>421142267938</v>
      </c>
      <c r="R186" s="3">
        <v>1.0840000000000001</v>
      </c>
      <c r="S186" s="3">
        <v>0.36799999999999999</v>
      </c>
      <c r="T186" s="2">
        <v>6.5</v>
      </c>
      <c r="U186" s="2" t="s">
        <v>821</v>
      </c>
      <c r="V186" s="2">
        <v>77.8</v>
      </c>
      <c r="W186" s="2">
        <v>3</v>
      </c>
      <c r="X186" s="2"/>
      <c r="Y186" s="2" t="s">
        <v>49</v>
      </c>
      <c r="Z186" s="3">
        <v>0.17799999999999999</v>
      </c>
      <c r="AA186" s="2">
        <v>2.5299999999999998</v>
      </c>
      <c r="AB186" s="4">
        <v>9770529</v>
      </c>
      <c r="AC186" s="3">
        <v>0.82099999999999995</v>
      </c>
      <c r="AD186" s="3">
        <v>1E-3</v>
      </c>
      <c r="AE186" s="3">
        <v>0.159</v>
      </c>
      <c r="AF186" s="3">
        <v>2.35E-2</v>
      </c>
      <c r="AG186" s="4">
        <v>8479744</v>
      </c>
      <c r="AH186" s="2">
        <v>23.424075999999999</v>
      </c>
      <c r="AI186" s="2">
        <v>53.847817999999997</v>
      </c>
    </row>
    <row r="187" spans="1:35" x14ac:dyDescent="0.2">
      <c r="A187" s="8" t="s">
        <v>822</v>
      </c>
      <c r="B187" s="2">
        <v>281</v>
      </c>
      <c r="C187" s="2" t="s">
        <v>823</v>
      </c>
      <c r="D187" s="3">
        <v>0.71699999999999997</v>
      </c>
      <c r="E187" s="4">
        <v>243610</v>
      </c>
      <c r="F187" s="4">
        <v>148000</v>
      </c>
      <c r="G187" s="2">
        <v>11</v>
      </c>
      <c r="H187" s="2">
        <v>44</v>
      </c>
      <c r="I187" s="2" t="s">
        <v>824</v>
      </c>
      <c r="J187" s="4">
        <v>379025</v>
      </c>
      <c r="K187" s="2">
        <v>119.62</v>
      </c>
      <c r="L187" s="3">
        <v>1.7000000000000001E-2</v>
      </c>
      <c r="M187" s="2" t="s">
        <v>825</v>
      </c>
      <c r="N187" s="2">
        <v>1.68</v>
      </c>
      <c r="O187" s="3">
        <v>0.13100000000000001</v>
      </c>
      <c r="P187" s="5">
        <v>1.46</v>
      </c>
      <c r="Q187" s="6">
        <v>2827113184696</v>
      </c>
      <c r="R187" s="3">
        <v>1.012</v>
      </c>
      <c r="S187" s="3">
        <v>0.6</v>
      </c>
      <c r="T187" s="2">
        <v>3.6</v>
      </c>
      <c r="U187" s="2" t="s">
        <v>824</v>
      </c>
      <c r="V187" s="2">
        <v>81.3</v>
      </c>
      <c r="W187" s="2">
        <v>7</v>
      </c>
      <c r="X187" s="5">
        <v>10.130000000000001</v>
      </c>
      <c r="Y187" s="2" t="s">
        <v>64</v>
      </c>
      <c r="Z187" s="3">
        <v>0.14799999999999999</v>
      </c>
      <c r="AA187" s="2">
        <v>2.81</v>
      </c>
      <c r="AB187" s="4">
        <v>66834405</v>
      </c>
      <c r="AC187" s="3">
        <v>0.628</v>
      </c>
      <c r="AD187" s="3">
        <v>0.255</v>
      </c>
      <c r="AE187" s="3">
        <v>0.30599999999999999</v>
      </c>
      <c r="AF187" s="3">
        <v>3.85E-2</v>
      </c>
      <c r="AG187" s="4">
        <v>55908316</v>
      </c>
      <c r="AH187" s="2">
        <v>55.378050999999999</v>
      </c>
      <c r="AI187" s="2">
        <v>-3.4359730000000002</v>
      </c>
    </row>
    <row r="188" spans="1:35" x14ac:dyDescent="0.2">
      <c r="A188" s="8" t="s">
        <v>826</v>
      </c>
      <c r="B188" s="2">
        <v>36</v>
      </c>
      <c r="C188" s="2" t="s">
        <v>827</v>
      </c>
      <c r="D188" s="3">
        <v>0.44400000000000001</v>
      </c>
      <c r="E188" s="4">
        <v>9833517</v>
      </c>
      <c r="F188" s="4">
        <v>1359000</v>
      </c>
      <c r="G188" s="2">
        <v>11.6</v>
      </c>
      <c r="H188" s="2">
        <v>1</v>
      </c>
      <c r="I188" s="2" t="s">
        <v>828</v>
      </c>
      <c r="J188" s="4">
        <v>5006302</v>
      </c>
      <c r="K188" s="2">
        <v>117.24</v>
      </c>
      <c r="L188" s="3">
        <v>7.4999999999999997E-2</v>
      </c>
      <c r="M188" s="2" t="s">
        <v>264</v>
      </c>
      <c r="N188" s="2">
        <v>1.73</v>
      </c>
      <c r="O188" s="3">
        <v>0.33900000000000002</v>
      </c>
      <c r="P188" s="5">
        <v>0.71</v>
      </c>
      <c r="Q188" s="6">
        <v>21427700000000</v>
      </c>
      <c r="R188" s="3">
        <v>1.018</v>
      </c>
      <c r="S188" s="3">
        <v>0.88200000000000001</v>
      </c>
      <c r="T188" s="2">
        <v>5.6</v>
      </c>
      <c r="U188" s="2" t="s">
        <v>829</v>
      </c>
      <c r="V188" s="2">
        <v>78.5</v>
      </c>
      <c r="W188" s="2">
        <v>19</v>
      </c>
      <c r="X188" s="5">
        <v>7.25</v>
      </c>
      <c r="Y188" s="2" t="s">
        <v>80</v>
      </c>
      <c r="Z188" s="3">
        <v>0.111</v>
      </c>
      <c r="AA188" s="2">
        <v>2.61</v>
      </c>
      <c r="AB188" s="4">
        <v>328239523</v>
      </c>
      <c r="AC188" s="3">
        <v>0.62</v>
      </c>
      <c r="AD188" s="3">
        <v>9.6000000000000002E-2</v>
      </c>
      <c r="AE188" s="3">
        <v>0.36599999999999999</v>
      </c>
      <c r="AF188" s="3">
        <v>0.14699999999999999</v>
      </c>
      <c r="AG188" s="4">
        <v>270663028</v>
      </c>
      <c r="AH188" s="2">
        <v>37.090240000000001</v>
      </c>
      <c r="AI188" s="2">
        <v>-95.712890999999999</v>
      </c>
    </row>
    <row r="189" spans="1:35" x14ac:dyDescent="0.2">
      <c r="A189" s="8" t="s">
        <v>830</v>
      </c>
      <c r="B189" s="2">
        <v>20</v>
      </c>
      <c r="C189" s="2" t="s">
        <v>831</v>
      </c>
      <c r="D189" s="3">
        <v>0.82599999999999996</v>
      </c>
      <c r="E189" s="4">
        <v>176215</v>
      </c>
      <c r="F189" s="4">
        <v>22000</v>
      </c>
      <c r="G189" s="2">
        <v>13.86</v>
      </c>
      <c r="H189" s="2">
        <v>598</v>
      </c>
      <c r="I189" s="2" t="s">
        <v>832</v>
      </c>
      <c r="J189" s="4">
        <v>6766</v>
      </c>
      <c r="K189" s="2">
        <v>202.92</v>
      </c>
      <c r="L189" s="3">
        <v>7.9000000000000001E-2</v>
      </c>
      <c r="M189" s="2" t="s">
        <v>833</v>
      </c>
      <c r="N189" s="2">
        <v>1.97</v>
      </c>
      <c r="O189" s="3">
        <v>0.107</v>
      </c>
      <c r="P189" s="5">
        <v>1.5</v>
      </c>
      <c r="Q189" s="6">
        <v>56045912952</v>
      </c>
      <c r="R189" s="3">
        <v>1.085</v>
      </c>
      <c r="S189" s="3">
        <v>0.63100000000000001</v>
      </c>
      <c r="T189" s="2">
        <v>6.4</v>
      </c>
      <c r="U189" s="2" t="s">
        <v>832</v>
      </c>
      <c r="V189" s="2">
        <v>77.8</v>
      </c>
      <c r="W189" s="2">
        <v>17</v>
      </c>
      <c r="X189" s="5">
        <v>1.66</v>
      </c>
      <c r="Y189" s="2" t="s">
        <v>69</v>
      </c>
      <c r="Z189" s="3">
        <v>0.16200000000000001</v>
      </c>
      <c r="AA189" s="2">
        <v>5.05</v>
      </c>
      <c r="AB189" s="4">
        <v>3461734</v>
      </c>
      <c r="AC189" s="3">
        <v>0.64</v>
      </c>
      <c r="AD189" s="3">
        <v>0.20100000000000001</v>
      </c>
      <c r="AE189" s="3">
        <v>0.41799999999999998</v>
      </c>
      <c r="AF189" s="3">
        <v>8.7300000000000003E-2</v>
      </c>
      <c r="AG189" s="4">
        <v>3303394</v>
      </c>
      <c r="AH189" s="2">
        <v>-32.522779</v>
      </c>
      <c r="AI189" s="2">
        <v>-55.765835000000003</v>
      </c>
    </row>
    <row r="190" spans="1:35" x14ac:dyDescent="0.2">
      <c r="A190" s="8" t="s">
        <v>834</v>
      </c>
      <c r="B190" s="2">
        <v>79</v>
      </c>
      <c r="C190" s="2" t="s">
        <v>835</v>
      </c>
      <c r="D190" s="3">
        <v>0.629</v>
      </c>
      <c r="E190" s="4">
        <v>447400</v>
      </c>
      <c r="F190" s="4">
        <v>68000</v>
      </c>
      <c r="G190" s="2">
        <v>23.3</v>
      </c>
      <c r="H190" s="2">
        <v>998</v>
      </c>
      <c r="I190" s="2" t="s">
        <v>836</v>
      </c>
      <c r="J190" s="4">
        <v>91811</v>
      </c>
      <c r="K190" s="2"/>
      <c r="L190" s="2"/>
      <c r="M190" s="2" t="s">
        <v>837</v>
      </c>
      <c r="N190" s="2">
        <v>2.42</v>
      </c>
      <c r="O190" s="3">
        <v>7.4999999999999997E-2</v>
      </c>
      <c r="P190" s="5">
        <v>1.03</v>
      </c>
      <c r="Q190" s="6">
        <v>57921286440</v>
      </c>
      <c r="R190" s="3">
        <v>1.042</v>
      </c>
      <c r="S190" s="3">
        <v>0.10100000000000001</v>
      </c>
      <c r="T190" s="2">
        <v>19.100000000000001</v>
      </c>
      <c r="U190" s="2" t="s">
        <v>836</v>
      </c>
      <c r="V190" s="2">
        <v>71.599999999999994</v>
      </c>
      <c r="W190" s="2">
        <v>29</v>
      </c>
      <c r="X190" s="5">
        <v>0.24</v>
      </c>
      <c r="Y190" s="2" t="s">
        <v>838</v>
      </c>
      <c r="Z190" s="3">
        <v>0.42699999999999999</v>
      </c>
      <c r="AA190" s="2">
        <v>2.37</v>
      </c>
      <c r="AB190" s="4">
        <v>33580650</v>
      </c>
      <c r="AC190" s="3">
        <v>0.65100000000000002</v>
      </c>
      <c r="AD190" s="3">
        <v>0.14799999999999999</v>
      </c>
      <c r="AE190" s="3">
        <v>0.316</v>
      </c>
      <c r="AF190" s="3">
        <v>5.9200000000000003E-2</v>
      </c>
      <c r="AG190" s="4">
        <v>16935729</v>
      </c>
      <c r="AH190" s="2">
        <v>41.377490999999999</v>
      </c>
      <c r="AI190" s="2">
        <v>64.585262</v>
      </c>
    </row>
    <row r="191" spans="1:35" x14ac:dyDescent="0.2">
      <c r="A191" s="8" t="s">
        <v>839</v>
      </c>
      <c r="B191" s="2">
        <v>25</v>
      </c>
      <c r="C191" s="2" t="s">
        <v>840</v>
      </c>
      <c r="D191" s="3">
        <v>0.153</v>
      </c>
      <c r="E191" s="4">
        <v>12189</v>
      </c>
      <c r="F191" s="2"/>
      <c r="G191" s="2">
        <v>29.6</v>
      </c>
      <c r="H191" s="2">
        <v>678</v>
      </c>
      <c r="I191" s="2" t="s">
        <v>841</v>
      </c>
      <c r="J191" s="2">
        <v>147</v>
      </c>
      <c r="K191" s="2">
        <v>117.13</v>
      </c>
      <c r="L191" s="3">
        <v>2.8000000000000001E-2</v>
      </c>
      <c r="M191" s="2" t="s">
        <v>842</v>
      </c>
      <c r="N191" s="2">
        <v>3.78</v>
      </c>
      <c r="O191" s="3">
        <v>0.36099999999999999</v>
      </c>
      <c r="P191" s="5">
        <v>1.31</v>
      </c>
      <c r="Q191" s="6">
        <v>917058851</v>
      </c>
      <c r="R191" s="3">
        <v>1.093</v>
      </c>
      <c r="S191" s="3">
        <v>4.7E-2</v>
      </c>
      <c r="T191" s="2">
        <v>22.3</v>
      </c>
      <c r="U191" s="2" t="s">
        <v>841</v>
      </c>
      <c r="V191" s="2">
        <v>70.3</v>
      </c>
      <c r="W191" s="2">
        <v>72</v>
      </c>
      <c r="X191" s="5">
        <v>1.56</v>
      </c>
      <c r="Y191" s="2" t="s">
        <v>116</v>
      </c>
      <c r="Z191" s="3">
        <v>8.8999999999999996E-2</v>
      </c>
      <c r="AA191" s="2">
        <v>0.17</v>
      </c>
      <c r="AB191" s="4">
        <v>299882</v>
      </c>
      <c r="AC191" s="3">
        <v>0.69899999999999995</v>
      </c>
      <c r="AD191" s="3">
        <v>0.17799999999999999</v>
      </c>
      <c r="AE191" s="3">
        <v>8.5000000000000006E-2</v>
      </c>
      <c r="AF191" s="3">
        <v>4.3900000000000002E-2</v>
      </c>
      <c r="AG191" s="4">
        <v>76152</v>
      </c>
      <c r="AH191" s="2">
        <v>-15.376706</v>
      </c>
      <c r="AI191" s="2">
        <v>166.959158</v>
      </c>
    </row>
    <row r="192" spans="1:35" x14ac:dyDescent="0.2">
      <c r="A192" s="8" t="s">
        <v>843</v>
      </c>
      <c r="B192" s="2">
        <v>32</v>
      </c>
      <c r="C192" s="2" t="s">
        <v>844</v>
      </c>
      <c r="D192" s="3">
        <v>0.245</v>
      </c>
      <c r="E192" s="4">
        <v>912050</v>
      </c>
      <c r="F192" s="4">
        <v>343000</v>
      </c>
      <c r="G192" s="2">
        <v>17.88</v>
      </c>
      <c r="H192" s="2">
        <v>58</v>
      </c>
      <c r="I192" s="2" t="s">
        <v>845</v>
      </c>
      <c r="J192" s="4">
        <v>164175</v>
      </c>
      <c r="K192" s="7">
        <v>2740.27</v>
      </c>
      <c r="L192" s="3">
        <v>2.5489999999999999</v>
      </c>
      <c r="M192" s="2" t="s">
        <v>846</v>
      </c>
      <c r="N192" s="2">
        <v>2.27</v>
      </c>
      <c r="O192" s="3">
        <v>0.52700000000000002</v>
      </c>
      <c r="P192" s="5">
        <v>0</v>
      </c>
      <c r="Q192" s="6">
        <v>482359318768</v>
      </c>
      <c r="R192" s="3">
        <v>0.97199999999999998</v>
      </c>
      <c r="S192" s="3">
        <v>0.79300000000000004</v>
      </c>
      <c r="T192" s="2">
        <v>21.4</v>
      </c>
      <c r="U192" s="2" t="s">
        <v>845</v>
      </c>
      <c r="V192" s="2">
        <v>72.099999999999994</v>
      </c>
      <c r="W192" s="2">
        <v>125</v>
      </c>
      <c r="X192" s="5">
        <v>0.01</v>
      </c>
      <c r="Y192" s="2" t="s">
        <v>69</v>
      </c>
      <c r="Z192" s="3">
        <v>0.45800000000000002</v>
      </c>
      <c r="AA192" s="2">
        <v>1.92</v>
      </c>
      <c r="AB192" s="4">
        <v>28515829</v>
      </c>
      <c r="AC192" s="3">
        <v>0.59699999999999998</v>
      </c>
      <c r="AD192" s="2"/>
      <c r="AE192" s="3">
        <v>0.73299999999999998</v>
      </c>
      <c r="AF192" s="3">
        <v>8.7999999999999995E-2</v>
      </c>
      <c r="AG192" s="4">
        <v>25162368</v>
      </c>
      <c r="AH192" s="2">
        <v>6.4237500000000001</v>
      </c>
      <c r="AI192" s="2">
        <v>-66.589730000000003</v>
      </c>
    </row>
    <row r="193" spans="1:35" x14ac:dyDescent="0.2">
      <c r="A193" s="8" t="s">
        <v>847</v>
      </c>
      <c r="B193" s="2">
        <v>314</v>
      </c>
      <c r="C193" s="2" t="s">
        <v>848</v>
      </c>
      <c r="D193" s="3">
        <v>0.39300000000000002</v>
      </c>
      <c r="E193" s="4">
        <v>331210</v>
      </c>
      <c r="F193" s="4">
        <v>522000</v>
      </c>
      <c r="G193" s="2">
        <v>16.75</v>
      </c>
      <c r="H193" s="2">
        <v>84</v>
      </c>
      <c r="I193" s="2" t="s">
        <v>849</v>
      </c>
      <c r="J193" s="4">
        <v>192668</v>
      </c>
      <c r="K193" s="2">
        <v>163.52000000000001</v>
      </c>
      <c r="L193" s="3">
        <v>2.8000000000000001E-2</v>
      </c>
      <c r="M193" s="2" t="s">
        <v>850</v>
      </c>
      <c r="N193" s="2">
        <v>2.0499999999999998</v>
      </c>
      <c r="O193" s="3">
        <v>0.48099999999999998</v>
      </c>
      <c r="P193" s="5">
        <v>0.8</v>
      </c>
      <c r="Q193" s="6">
        <v>261921244843</v>
      </c>
      <c r="R193" s="3">
        <v>1.1060000000000001</v>
      </c>
      <c r="S193" s="3">
        <v>0.28499999999999998</v>
      </c>
      <c r="T193" s="2">
        <v>16.5</v>
      </c>
      <c r="U193" s="2" t="s">
        <v>851</v>
      </c>
      <c r="V193" s="2">
        <v>75.3</v>
      </c>
      <c r="W193" s="2">
        <v>43</v>
      </c>
      <c r="X193" s="5">
        <v>0.73</v>
      </c>
      <c r="Y193" s="2" t="s">
        <v>852</v>
      </c>
      <c r="Z193" s="3">
        <v>0.435</v>
      </c>
      <c r="AA193" s="2">
        <v>0.82</v>
      </c>
      <c r="AB193" s="4">
        <v>96462106</v>
      </c>
      <c r="AC193" s="3">
        <v>0.77400000000000002</v>
      </c>
      <c r="AD193" s="3">
        <v>0.191</v>
      </c>
      <c r="AE193" s="3">
        <v>0.376</v>
      </c>
      <c r="AF193" s="3">
        <v>2.01E-2</v>
      </c>
      <c r="AG193" s="4">
        <v>35332140</v>
      </c>
      <c r="AH193" s="2">
        <v>14.058324000000001</v>
      </c>
      <c r="AI193" s="2">
        <v>108.277199</v>
      </c>
    </row>
    <row r="194" spans="1:35" x14ac:dyDescent="0.2">
      <c r="A194" s="8" t="s">
        <v>853</v>
      </c>
      <c r="B194" s="2">
        <v>56</v>
      </c>
      <c r="C194" s="2" t="s">
        <v>854</v>
      </c>
      <c r="D194" s="3">
        <v>0.44600000000000001</v>
      </c>
      <c r="E194" s="4">
        <v>527968</v>
      </c>
      <c r="F194" s="4">
        <v>40000</v>
      </c>
      <c r="G194" s="2">
        <v>30.45</v>
      </c>
      <c r="H194" s="2">
        <v>967</v>
      </c>
      <c r="I194" s="2" t="s">
        <v>855</v>
      </c>
      <c r="J194" s="4">
        <v>10609</v>
      </c>
      <c r="K194" s="2">
        <v>157.58000000000001</v>
      </c>
      <c r="L194" s="3">
        <v>8.1000000000000003E-2</v>
      </c>
      <c r="M194" s="2" t="s">
        <v>856</v>
      </c>
      <c r="N194" s="2">
        <v>3.79</v>
      </c>
      <c r="O194" s="3">
        <v>0.01</v>
      </c>
      <c r="P194" s="5">
        <v>0.92</v>
      </c>
      <c r="Q194" s="6">
        <v>26914402224</v>
      </c>
      <c r="R194" s="3">
        <v>0.93600000000000005</v>
      </c>
      <c r="S194" s="3">
        <v>0.10199999999999999</v>
      </c>
      <c r="T194" s="2">
        <v>42.9</v>
      </c>
      <c r="U194" s="2" t="s">
        <v>855</v>
      </c>
      <c r="V194" s="2">
        <v>66.099999999999994</v>
      </c>
      <c r="W194" s="2">
        <v>164</v>
      </c>
      <c r="X194" s="2"/>
      <c r="Y194" s="2" t="s">
        <v>49</v>
      </c>
      <c r="Z194" s="3">
        <v>0.81</v>
      </c>
      <c r="AA194" s="2">
        <v>0.31</v>
      </c>
      <c r="AB194" s="4">
        <v>29161922</v>
      </c>
      <c r="AC194" s="3">
        <v>0.38</v>
      </c>
      <c r="AD194" s="2"/>
      <c r="AE194" s="3">
        <v>0.26600000000000001</v>
      </c>
      <c r="AF194" s="3">
        <v>0.12909999999999999</v>
      </c>
      <c r="AG194" s="4">
        <v>10869523</v>
      </c>
      <c r="AH194" s="2">
        <v>15.552727000000001</v>
      </c>
      <c r="AI194" s="2">
        <v>48.516387999999999</v>
      </c>
    </row>
    <row r="195" spans="1:35" x14ac:dyDescent="0.2">
      <c r="A195" s="8" t="s">
        <v>857</v>
      </c>
      <c r="B195" s="2">
        <v>25</v>
      </c>
      <c r="C195" s="2" t="s">
        <v>858</v>
      </c>
      <c r="D195" s="3">
        <v>0.32100000000000001</v>
      </c>
      <c r="E195" s="4">
        <v>752618</v>
      </c>
      <c r="F195" s="4">
        <v>16000</v>
      </c>
      <c r="G195" s="2">
        <v>36.19</v>
      </c>
      <c r="H195" s="2">
        <v>260</v>
      </c>
      <c r="I195" s="2" t="s">
        <v>859</v>
      </c>
      <c r="J195" s="4">
        <v>5141</v>
      </c>
      <c r="K195" s="2">
        <v>212.31</v>
      </c>
      <c r="L195" s="3">
        <v>9.1999999999999998E-2</v>
      </c>
      <c r="M195" s="2" t="s">
        <v>860</v>
      </c>
      <c r="N195" s="2">
        <v>4.63</v>
      </c>
      <c r="O195" s="3">
        <v>0.65200000000000002</v>
      </c>
      <c r="P195" s="5">
        <v>1.4</v>
      </c>
      <c r="Q195" s="6">
        <v>23064722446</v>
      </c>
      <c r="R195" s="3">
        <v>0.98699999999999999</v>
      </c>
      <c r="S195" s="3">
        <v>4.1000000000000002E-2</v>
      </c>
      <c r="T195" s="2">
        <v>40.4</v>
      </c>
      <c r="U195" s="2" t="s">
        <v>859</v>
      </c>
      <c r="V195" s="2">
        <v>63.5</v>
      </c>
      <c r="W195" s="2">
        <v>213</v>
      </c>
      <c r="X195" s="5">
        <v>0.24</v>
      </c>
      <c r="Y195" s="2" t="s">
        <v>64</v>
      </c>
      <c r="Z195" s="3">
        <v>0.27500000000000002</v>
      </c>
      <c r="AA195" s="2">
        <v>1.19</v>
      </c>
      <c r="AB195" s="4">
        <v>17861030</v>
      </c>
      <c r="AC195" s="3">
        <v>0.746</v>
      </c>
      <c r="AD195" s="3">
        <v>0.16200000000000001</v>
      </c>
      <c r="AE195" s="3">
        <v>0.156</v>
      </c>
      <c r="AF195" s="3">
        <v>0.1143</v>
      </c>
      <c r="AG195" s="4">
        <v>7871713</v>
      </c>
      <c r="AH195" s="2">
        <v>-13.133896999999999</v>
      </c>
      <c r="AI195" s="2">
        <v>27.849332</v>
      </c>
    </row>
    <row r="196" spans="1:35" x14ac:dyDescent="0.2">
      <c r="A196" s="8" t="s">
        <v>861</v>
      </c>
      <c r="B196" s="2">
        <v>38</v>
      </c>
      <c r="C196" s="2" t="s">
        <v>862</v>
      </c>
      <c r="D196" s="3">
        <v>0.41899999999999998</v>
      </c>
      <c r="E196" s="4">
        <v>390757</v>
      </c>
      <c r="F196" s="4">
        <v>51000</v>
      </c>
      <c r="G196" s="2">
        <v>30.68</v>
      </c>
      <c r="H196" s="2">
        <v>263</v>
      </c>
      <c r="I196" s="2" t="s">
        <v>863</v>
      </c>
      <c r="J196" s="4">
        <v>10983</v>
      </c>
      <c r="K196" s="2">
        <v>105.51</v>
      </c>
      <c r="L196" s="3">
        <v>8.9999999999999993E-3</v>
      </c>
      <c r="M196" s="2"/>
      <c r="N196" s="2">
        <v>3.62</v>
      </c>
      <c r="O196" s="3">
        <v>0.35499999999999998</v>
      </c>
      <c r="P196" s="5">
        <v>1.34</v>
      </c>
      <c r="Q196" s="6">
        <v>21440758800</v>
      </c>
      <c r="R196" s="3">
        <v>1.099</v>
      </c>
      <c r="S196" s="3">
        <v>0.1</v>
      </c>
      <c r="T196" s="2">
        <v>33.9</v>
      </c>
      <c r="U196" s="2" t="s">
        <v>863</v>
      </c>
      <c r="V196" s="2">
        <v>61.2</v>
      </c>
      <c r="W196" s="2">
        <v>458</v>
      </c>
      <c r="X196" s="2"/>
      <c r="Y196" s="2" t="s">
        <v>864</v>
      </c>
      <c r="Z196" s="3">
        <v>0.25800000000000001</v>
      </c>
      <c r="AA196" s="2">
        <v>0.21</v>
      </c>
      <c r="AB196" s="4">
        <v>14645468</v>
      </c>
      <c r="AC196" s="3">
        <v>0.83099999999999996</v>
      </c>
      <c r="AD196" s="3">
        <v>0.20699999999999999</v>
      </c>
      <c r="AE196" s="3">
        <v>0.316</v>
      </c>
      <c r="AF196" s="3">
        <v>4.9500000000000002E-2</v>
      </c>
      <c r="AG196" s="4">
        <v>4717305</v>
      </c>
      <c r="AH196" s="2">
        <v>-19.015438</v>
      </c>
      <c r="AI196" s="2">
        <v>29.154857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012-7072-074E-8306-4F6802AB6BB1}">
  <sheetPr codeName="Sheet17"/>
  <dimension ref="A1:E748"/>
  <sheetViews>
    <sheetView topLeftCell="A518" workbookViewId="0">
      <selection activeCell="E613" sqref="E613"/>
    </sheetView>
  </sheetViews>
  <sheetFormatPr baseColWidth="10" defaultRowHeight="16" x14ac:dyDescent="0.2"/>
  <sheetData>
    <row r="1" spans="1:5" x14ac:dyDescent="0.2">
      <c r="B1" t="s">
        <v>865</v>
      </c>
      <c r="C1" t="s">
        <v>866</v>
      </c>
      <c r="D1" t="s">
        <v>867</v>
      </c>
      <c r="E1" t="s">
        <v>868</v>
      </c>
    </row>
    <row r="2" spans="1:5" x14ac:dyDescent="0.2">
      <c r="A2">
        <v>209</v>
      </c>
      <c r="B2" t="s">
        <v>35</v>
      </c>
      <c r="C2" t="s">
        <v>869</v>
      </c>
      <c r="D2" t="s">
        <v>870</v>
      </c>
      <c r="E2">
        <v>79.099999999999994</v>
      </c>
    </row>
    <row r="3" spans="1:5" x14ac:dyDescent="0.2">
      <c r="A3">
        <v>216</v>
      </c>
      <c r="B3" t="s">
        <v>35</v>
      </c>
      <c r="C3" t="s">
        <v>869</v>
      </c>
      <c r="D3" t="s">
        <v>870</v>
      </c>
      <c r="E3">
        <v>75.7</v>
      </c>
    </row>
    <row r="4" spans="1:5" x14ac:dyDescent="0.2">
      <c r="A4">
        <v>223</v>
      </c>
      <c r="B4" t="s">
        <v>35</v>
      </c>
      <c r="C4" t="s">
        <v>869</v>
      </c>
      <c r="D4" t="s">
        <v>870</v>
      </c>
      <c r="E4">
        <v>82.6</v>
      </c>
    </row>
    <row r="5" spans="1:5" x14ac:dyDescent="0.2">
      <c r="A5">
        <v>1084</v>
      </c>
      <c r="B5" t="s">
        <v>40</v>
      </c>
      <c r="C5" t="s">
        <v>869</v>
      </c>
      <c r="D5" t="s">
        <v>870</v>
      </c>
      <c r="E5">
        <v>30.2</v>
      </c>
    </row>
    <row r="6" spans="1:5" x14ac:dyDescent="0.2">
      <c r="A6">
        <v>1091</v>
      </c>
      <c r="B6" t="s">
        <v>40</v>
      </c>
      <c r="C6" t="s">
        <v>869</v>
      </c>
      <c r="D6" t="s">
        <v>870</v>
      </c>
      <c r="E6">
        <v>27.2</v>
      </c>
    </row>
    <row r="7" spans="1:5" x14ac:dyDescent="0.2">
      <c r="A7">
        <v>1098</v>
      </c>
      <c r="B7" t="s">
        <v>40</v>
      </c>
      <c r="C7" t="s">
        <v>869</v>
      </c>
      <c r="D7" t="s">
        <v>870</v>
      </c>
      <c r="E7">
        <v>33.1</v>
      </c>
    </row>
    <row r="8" spans="1:5" x14ac:dyDescent="0.2">
      <c r="A8">
        <v>2033</v>
      </c>
      <c r="B8" t="s">
        <v>45</v>
      </c>
      <c r="C8" t="s">
        <v>869</v>
      </c>
      <c r="D8" t="s">
        <v>870</v>
      </c>
      <c r="E8">
        <v>19.399999999999999</v>
      </c>
    </row>
    <row r="9" spans="1:5" x14ac:dyDescent="0.2">
      <c r="A9">
        <v>2040</v>
      </c>
      <c r="B9" t="s">
        <v>45</v>
      </c>
      <c r="C9" t="s">
        <v>869</v>
      </c>
      <c r="D9" t="s">
        <v>870</v>
      </c>
      <c r="E9">
        <v>16.100000000000001</v>
      </c>
    </row>
    <row r="10" spans="1:5" x14ac:dyDescent="0.2">
      <c r="A10">
        <v>2047</v>
      </c>
      <c r="B10" t="s">
        <v>45</v>
      </c>
      <c r="C10" t="s">
        <v>869</v>
      </c>
      <c r="D10" t="s">
        <v>870</v>
      </c>
      <c r="E10">
        <v>22.6</v>
      </c>
    </row>
    <row r="11" spans="1:5" x14ac:dyDescent="0.2">
      <c r="A11">
        <v>2867</v>
      </c>
      <c r="B11" t="s">
        <v>871</v>
      </c>
      <c r="C11" t="s">
        <v>869</v>
      </c>
      <c r="D11" t="s">
        <v>870</v>
      </c>
    </row>
    <row r="12" spans="1:5" x14ac:dyDescent="0.2">
      <c r="A12">
        <v>2874</v>
      </c>
      <c r="B12" t="s">
        <v>871</v>
      </c>
      <c r="C12" t="s">
        <v>869</v>
      </c>
      <c r="D12" t="s">
        <v>870</v>
      </c>
    </row>
    <row r="13" spans="1:5" x14ac:dyDescent="0.2">
      <c r="A13">
        <v>2881</v>
      </c>
      <c r="B13" t="s">
        <v>871</v>
      </c>
      <c r="C13" t="s">
        <v>869</v>
      </c>
      <c r="D13" t="s">
        <v>870</v>
      </c>
    </row>
    <row r="14" spans="1:5" x14ac:dyDescent="0.2">
      <c r="A14">
        <v>3265</v>
      </c>
      <c r="B14" t="s">
        <v>50</v>
      </c>
      <c r="C14" t="s">
        <v>869</v>
      </c>
      <c r="D14" t="s">
        <v>870</v>
      </c>
    </row>
    <row r="15" spans="1:5" x14ac:dyDescent="0.2">
      <c r="A15">
        <v>3272</v>
      </c>
      <c r="B15" t="s">
        <v>50</v>
      </c>
      <c r="C15" t="s">
        <v>869</v>
      </c>
      <c r="D15" t="s">
        <v>870</v>
      </c>
    </row>
    <row r="16" spans="1:5" x14ac:dyDescent="0.2">
      <c r="A16">
        <v>3279</v>
      </c>
      <c r="B16" t="s">
        <v>50</v>
      </c>
      <c r="C16" t="s">
        <v>869</v>
      </c>
      <c r="D16" t="s">
        <v>870</v>
      </c>
    </row>
    <row r="17" spans="1:5" x14ac:dyDescent="0.2">
      <c r="A17">
        <v>3921</v>
      </c>
      <c r="B17" t="s">
        <v>55</v>
      </c>
      <c r="C17" t="s">
        <v>869</v>
      </c>
      <c r="D17" t="s">
        <v>870</v>
      </c>
      <c r="E17">
        <v>78.5</v>
      </c>
    </row>
    <row r="18" spans="1:5" x14ac:dyDescent="0.2">
      <c r="A18">
        <v>3928</v>
      </c>
      <c r="B18" t="s">
        <v>55</v>
      </c>
      <c r="C18" t="s">
        <v>869</v>
      </c>
      <c r="D18" t="s">
        <v>870</v>
      </c>
      <c r="E18">
        <v>77</v>
      </c>
    </row>
    <row r="19" spans="1:5" x14ac:dyDescent="0.2">
      <c r="A19">
        <v>3935</v>
      </c>
      <c r="B19" t="s">
        <v>55</v>
      </c>
      <c r="C19" t="s">
        <v>869</v>
      </c>
      <c r="D19" t="s">
        <v>870</v>
      </c>
      <c r="E19">
        <v>79.900000000000006</v>
      </c>
    </row>
    <row r="20" spans="1:5" x14ac:dyDescent="0.2">
      <c r="A20">
        <v>4782</v>
      </c>
      <c r="B20" t="s">
        <v>60</v>
      </c>
      <c r="C20" t="s">
        <v>869</v>
      </c>
      <c r="D20" t="s">
        <v>870</v>
      </c>
      <c r="E20">
        <v>33</v>
      </c>
    </row>
    <row r="21" spans="1:5" x14ac:dyDescent="0.2">
      <c r="A21">
        <v>4789</v>
      </c>
      <c r="B21" t="s">
        <v>60</v>
      </c>
      <c r="C21" t="s">
        <v>869</v>
      </c>
      <c r="D21" t="s">
        <v>870</v>
      </c>
      <c r="E21">
        <v>29.4</v>
      </c>
    </row>
    <row r="22" spans="1:5" x14ac:dyDescent="0.2">
      <c r="A22">
        <v>4796</v>
      </c>
      <c r="B22" t="s">
        <v>60</v>
      </c>
      <c r="C22" t="s">
        <v>869</v>
      </c>
      <c r="D22" t="s">
        <v>870</v>
      </c>
      <c r="E22">
        <v>36.5</v>
      </c>
    </row>
    <row r="23" spans="1:5" x14ac:dyDescent="0.2">
      <c r="A23">
        <v>5548</v>
      </c>
      <c r="B23" t="s">
        <v>65</v>
      </c>
      <c r="C23" t="s">
        <v>869</v>
      </c>
      <c r="D23" t="s">
        <v>870</v>
      </c>
      <c r="E23">
        <v>36.9</v>
      </c>
    </row>
    <row r="24" spans="1:5" x14ac:dyDescent="0.2">
      <c r="A24">
        <v>5555</v>
      </c>
      <c r="B24" t="s">
        <v>65</v>
      </c>
      <c r="C24" t="s">
        <v>869</v>
      </c>
      <c r="D24" t="s">
        <v>870</v>
      </c>
      <c r="E24">
        <v>33.200000000000003</v>
      </c>
    </row>
    <row r="25" spans="1:5" x14ac:dyDescent="0.2">
      <c r="A25">
        <v>5562</v>
      </c>
      <c r="B25" t="s">
        <v>65</v>
      </c>
      <c r="C25" t="s">
        <v>869</v>
      </c>
      <c r="D25" t="s">
        <v>870</v>
      </c>
      <c r="E25">
        <v>40.5</v>
      </c>
    </row>
    <row r="26" spans="1:5" x14ac:dyDescent="0.2">
      <c r="A26">
        <v>6455</v>
      </c>
      <c r="B26" t="s">
        <v>70</v>
      </c>
      <c r="C26" t="s">
        <v>869</v>
      </c>
      <c r="D26" t="s">
        <v>870</v>
      </c>
      <c r="E26">
        <v>7.1</v>
      </c>
    </row>
    <row r="27" spans="1:5" x14ac:dyDescent="0.2">
      <c r="A27">
        <v>6462</v>
      </c>
      <c r="B27" t="s">
        <v>70</v>
      </c>
      <c r="C27" t="s">
        <v>869</v>
      </c>
      <c r="D27" t="s">
        <v>870</v>
      </c>
      <c r="E27">
        <v>6</v>
      </c>
    </row>
    <row r="28" spans="1:5" x14ac:dyDescent="0.2">
      <c r="A28">
        <v>6469</v>
      </c>
      <c r="B28" t="s">
        <v>70</v>
      </c>
      <c r="C28" t="s">
        <v>869</v>
      </c>
      <c r="D28" t="s">
        <v>870</v>
      </c>
      <c r="E28">
        <v>8.3000000000000007</v>
      </c>
    </row>
    <row r="29" spans="1:5" x14ac:dyDescent="0.2">
      <c r="A29">
        <v>7387</v>
      </c>
      <c r="B29" t="s">
        <v>75</v>
      </c>
      <c r="C29" t="s">
        <v>869</v>
      </c>
      <c r="D29" t="s">
        <v>870</v>
      </c>
      <c r="E29">
        <v>11.4</v>
      </c>
    </row>
    <row r="30" spans="1:5" x14ac:dyDescent="0.2">
      <c r="A30">
        <v>7394</v>
      </c>
      <c r="B30" t="s">
        <v>75</v>
      </c>
      <c r="C30" t="s">
        <v>869</v>
      </c>
      <c r="D30" t="s">
        <v>870</v>
      </c>
      <c r="E30">
        <v>9.6</v>
      </c>
    </row>
    <row r="31" spans="1:5" x14ac:dyDescent="0.2">
      <c r="A31">
        <v>7401</v>
      </c>
      <c r="B31" t="s">
        <v>75</v>
      </c>
      <c r="C31" t="s">
        <v>869</v>
      </c>
      <c r="D31" t="s">
        <v>870</v>
      </c>
      <c r="E31">
        <v>13.2</v>
      </c>
    </row>
    <row r="32" spans="1:5" x14ac:dyDescent="0.2">
      <c r="A32">
        <v>8308</v>
      </c>
      <c r="B32" t="s">
        <v>81</v>
      </c>
      <c r="C32" t="s">
        <v>869</v>
      </c>
      <c r="D32" t="s">
        <v>870</v>
      </c>
      <c r="E32">
        <v>4.3</v>
      </c>
    </row>
    <row r="33" spans="1:5" x14ac:dyDescent="0.2">
      <c r="A33">
        <v>8315</v>
      </c>
      <c r="B33" t="s">
        <v>81</v>
      </c>
      <c r="C33" t="s">
        <v>869</v>
      </c>
      <c r="D33" t="s">
        <v>870</v>
      </c>
      <c r="E33">
        <v>3.3</v>
      </c>
    </row>
    <row r="34" spans="1:5" x14ac:dyDescent="0.2">
      <c r="A34">
        <v>8322</v>
      </c>
      <c r="B34" t="s">
        <v>81</v>
      </c>
      <c r="C34" t="s">
        <v>869</v>
      </c>
      <c r="D34" t="s">
        <v>870</v>
      </c>
      <c r="E34">
        <v>5.3</v>
      </c>
    </row>
    <row r="35" spans="1:5" x14ac:dyDescent="0.2">
      <c r="A35">
        <v>9156</v>
      </c>
      <c r="B35" t="s">
        <v>85</v>
      </c>
      <c r="C35" t="s">
        <v>869</v>
      </c>
      <c r="D35" t="s">
        <v>870</v>
      </c>
      <c r="E35">
        <v>10.1</v>
      </c>
    </row>
    <row r="36" spans="1:5" x14ac:dyDescent="0.2">
      <c r="A36">
        <v>9163</v>
      </c>
      <c r="B36" t="s">
        <v>85</v>
      </c>
      <c r="C36" t="s">
        <v>869</v>
      </c>
      <c r="D36" t="s">
        <v>870</v>
      </c>
      <c r="E36">
        <v>8.1</v>
      </c>
    </row>
    <row r="37" spans="1:5" x14ac:dyDescent="0.2">
      <c r="A37">
        <v>9170</v>
      </c>
      <c r="B37" t="s">
        <v>85</v>
      </c>
      <c r="C37" t="s">
        <v>869</v>
      </c>
      <c r="D37" t="s">
        <v>870</v>
      </c>
      <c r="E37">
        <v>12</v>
      </c>
    </row>
    <row r="38" spans="1:5" x14ac:dyDescent="0.2">
      <c r="A38">
        <v>10065</v>
      </c>
      <c r="B38" t="s">
        <v>872</v>
      </c>
      <c r="C38" t="s">
        <v>869</v>
      </c>
      <c r="D38" t="s">
        <v>870</v>
      </c>
      <c r="E38">
        <v>17.2</v>
      </c>
    </row>
    <row r="39" spans="1:5" x14ac:dyDescent="0.2">
      <c r="A39">
        <v>10072</v>
      </c>
      <c r="B39" t="s">
        <v>872</v>
      </c>
      <c r="C39" t="s">
        <v>869</v>
      </c>
      <c r="D39" t="s">
        <v>870</v>
      </c>
      <c r="E39">
        <v>13.4</v>
      </c>
    </row>
    <row r="40" spans="1:5" x14ac:dyDescent="0.2">
      <c r="A40">
        <v>10079</v>
      </c>
      <c r="B40" t="s">
        <v>872</v>
      </c>
      <c r="C40" t="s">
        <v>869</v>
      </c>
      <c r="D40" t="s">
        <v>870</v>
      </c>
      <c r="E40">
        <v>21.1</v>
      </c>
    </row>
    <row r="41" spans="1:5" x14ac:dyDescent="0.2">
      <c r="A41">
        <v>10753</v>
      </c>
      <c r="B41" t="s">
        <v>93</v>
      </c>
      <c r="C41" t="s">
        <v>869</v>
      </c>
      <c r="D41" t="s">
        <v>870</v>
      </c>
    </row>
    <row r="42" spans="1:5" x14ac:dyDescent="0.2">
      <c r="A42">
        <v>10760</v>
      </c>
      <c r="B42" t="s">
        <v>93</v>
      </c>
      <c r="C42" t="s">
        <v>869</v>
      </c>
      <c r="D42" t="s">
        <v>870</v>
      </c>
    </row>
    <row r="43" spans="1:5" x14ac:dyDescent="0.2">
      <c r="A43">
        <v>10767</v>
      </c>
      <c r="B43" t="s">
        <v>93</v>
      </c>
      <c r="C43" t="s">
        <v>869</v>
      </c>
      <c r="D43" t="s">
        <v>870</v>
      </c>
    </row>
    <row r="44" spans="1:5" x14ac:dyDescent="0.2">
      <c r="A44">
        <v>11586</v>
      </c>
      <c r="B44" t="s">
        <v>98</v>
      </c>
      <c r="C44" t="s">
        <v>869</v>
      </c>
      <c r="D44" t="s">
        <v>870</v>
      </c>
      <c r="E44">
        <v>31.1</v>
      </c>
    </row>
    <row r="45" spans="1:5" x14ac:dyDescent="0.2">
      <c r="A45">
        <v>11593</v>
      </c>
      <c r="B45" t="s">
        <v>98</v>
      </c>
      <c r="C45" t="s">
        <v>869</v>
      </c>
      <c r="D45" t="s">
        <v>870</v>
      </c>
      <c r="E45">
        <v>28.7</v>
      </c>
    </row>
    <row r="46" spans="1:5" x14ac:dyDescent="0.2">
      <c r="A46">
        <v>11600</v>
      </c>
      <c r="B46" t="s">
        <v>98</v>
      </c>
      <c r="C46" t="s">
        <v>869</v>
      </c>
      <c r="D46" t="s">
        <v>870</v>
      </c>
      <c r="E46">
        <v>33.5</v>
      </c>
    </row>
    <row r="47" spans="1:5" x14ac:dyDescent="0.2">
      <c r="A47">
        <v>12544</v>
      </c>
      <c r="B47" t="s">
        <v>103</v>
      </c>
      <c r="C47" t="s">
        <v>869</v>
      </c>
      <c r="D47" t="s">
        <v>870</v>
      </c>
      <c r="E47">
        <v>31.1</v>
      </c>
    </row>
    <row r="48" spans="1:5" x14ac:dyDescent="0.2">
      <c r="A48">
        <v>12551</v>
      </c>
      <c r="B48" t="s">
        <v>103</v>
      </c>
      <c r="C48" t="s">
        <v>869</v>
      </c>
      <c r="D48" t="s">
        <v>870</v>
      </c>
      <c r="E48">
        <v>26.6</v>
      </c>
    </row>
    <row r="49" spans="1:5" x14ac:dyDescent="0.2">
      <c r="A49">
        <v>12558</v>
      </c>
      <c r="B49" t="s">
        <v>103</v>
      </c>
      <c r="C49" t="s">
        <v>869</v>
      </c>
      <c r="D49" t="s">
        <v>870</v>
      </c>
      <c r="E49">
        <v>35.6</v>
      </c>
    </row>
    <row r="50" spans="1:5" x14ac:dyDescent="0.2">
      <c r="A50">
        <v>13403</v>
      </c>
      <c r="B50" t="s">
        <v>107</v>
      </c>
      <c r="C50" t="s">
        <v>869</v>
      </c>
      <c r="D50" t="s">
        <v>870</v>
      </c>
    </row>
    <row r="51" spans="1:5" x14ac:dyDescent="0.2">
      <c r="A51">
        <v>13410</v>
      </c>
      <c r="B51" t="s">
        <v>107</v>
      </c>
      <c r="C51" t="s">
        <v>869</v>
      </c>
      <c r="D51" t="s">
        <v>870</v>
      </c>
    </row>
    <row r="52" spans="1:5" x14ac:dyDescent="0.2">
      <c r="A52">
        <v>13417</v>
      </c>
      <c r="B52" t="s">
        <v>107</v>
      </c>
      <c r="C52" t="s">
        <v>869</v>
      </c>
      <c r="D52" t="s">
        <v>870</v>
      </c>
    </row>
    <row r="53" spans="1:5" x14ac:dyDescent="0.2">
      <c r="A53">
        <v>14346</v>
      </c>
      <c r="B53" t="s">
        <v>112</v>
      </c>
      <c r="C53" t="s">
        <v>869</v>
      </c>
      <c r="D53" t="s">
        <v>870</v>
      </c>
      <c r="E53">
        <v>5.8</v>
      </c>
    </row>
    <row r="54" spans="1:5" x14ac:dyDescent="0.2">
      <c r="A54">
        <v>14353</v>
      </c>
      <c r="B54" t="s">
        <v>112</v>
      </c>
      <c r="C54" t="s">
        <v>869</v>
      </c>
      <c r="D54" t="s">
        <v>870</v>
      </c>
      <c r="E54">
        <v>4.2</v>
      </c>
    </row>
    <row r="55" spans="1:5" x14ac:dyDescent="0.2">
      <c r="A55">
        <v>14360</v>
      </c>
      <c r="B55" t="s">
        <v>112</v>
      </c>
      <c r="C55" t="s">
        <v>869</v>
      </c>
      <c r="D55" t="s">
        <v>870</v>
      </c>
      <c r="E55">
        <v>7.5</v>
      </c>
    </row>
    <row r="56" spans="1:5" x14ac:dyDescent="0.2">
      <c r="A56">
        <v>15258</v>
      </c>
      <c r="B56" t="s">
        <v>117</v>
      </c>
      <c r="C56" t="s">
        <v>869</v>
      </c>
      <c r="D56" t="s">
        <v>870</v>
      </c>
      <c r="E56">
        <v>45.5</v>
      </c>
    </row>
    <row r="57" spans="1:5" x14ac:dyDescent="0.2">
      <c r="A57">
        <v>15265</v>
      </c>
      <c r="B57" t="s">
        <v>117</v>
      </c>
      <c r="C57" t="s">
        <v>869</v>
      </c>
      <c r="D57" t="s">
        <v>870</v>
      </c>
      <c r="E57">
        <v>41.6</v>
      </c>
    </row>
    <row r="58" spans="1:5" x14ac:dyDescent="0.2">
      <c r="A58">
        <v>15272</v>
      </c>
      <c r="B58" t="s">
        <v>117</v>
      </c>
      <c r="C58" t="s">
        <v>869</v>
      </c>
      <c r="D58" t="s">
        <v>870</v>
      </c>
      <c r="E58">
        <v>49.4</v>
      </c>
    </row>
    <row r="59" spans="1:5" x14ac:dyDescent="0.2">
      <c r="A59">
        <v>16146</v>
      </c>
      <c r="B59" t="s">
        <v>122</v>
      </c>
      <c r="C59" t="s">
        <v>869</v>
      </c>
      <c r="D59" t="s">
        <v>870</v>
      </c>
      <c r="E59">
        <v>73.599999999999994</v>
      </c>
    </row>
    <row r="60" spans="1:5" x14ac:dyDescent="0.2">
      <c r="A60">
        <v>16153</v>
      </c>
      <c r="B60" t="s">
        <v>122</v>
      </c>
      <c r="C60" t="s">
        <v>869</v>
      </c>
      <c r="D60" t="s">
        <v>870</v>
      </c>
      <c r="E60">
        <v>71.7</v>
      </c>
    </row>
    <row r="61" spans="1:5" x14ac:dyDescent="0.2">
      <c r="A61">
        <v>16160</v>
      </c>
      <c r="B61" t="s">
        <v>122</v>
      </c>
      <c r="C61" t="s">
        <v>869</v>
      </c>
      <c r="D61" t="s">
        <v>870</v>
      </c>
      <c r="E61">
        <v>75.5</v>
      </c>
    </row>
    <row r="62" spans="1:5" x14ac:dyDescent="0.2">
      <c r="A62">
        <v>16987</v>
      </c>
      <c r="B62" t="s">
        <v>873</v>
      </c>
      <c r="C62" t="s">
        <v>869</v>
      </c>
      <c r="D62" t="s">
        <v>870</v>
      </c>
    </row>
    <row r="63" spans="1:5" x14ac:dyDescent="0.2">
      <c r="A63">
        <v>16994</v>
      </c>
      <c r="B63" t="s">
        <v>873</v>
      </c>
      <c r="C63" t="s">
        <v>869</v>
      </c>
      <c r="D63" t="s">
        <v>870</v>
      </c>
    </row>
    <row r="64" spans="1:5" x14ac:dyDescent="0.2">
      <c r="A64">
        <v>17001</v>
      </c>
      <c r="B64" t="s">
        <v>873</v>
      </c>
      <c r="C64" t="s">
        <v>869</v>
      </c>
      <c r="D64" t="s">
        <v>870</v>
      </c>
    </row>
    <row r="65" spans="1:5" x14ac:dyDescent="0.2">
      <c r="A65">
        <v>17471</v>
      </c>
      <c r="B65" t="s">
        <v>127</v>
      </c>
      <c r="C65" t="s">
        <v>869</v>
      </c>
      <c r="D65" t="s">
        <v>870</v>
      </c>
    </row>
    <row r="66" spans="1:5" x14ac:dyDescent="0.2">
      <c r="A66">
        <v>17478</v>
      </c>
      <c r="B66" t="s">
        <v>127</v>
      </c>
      <c r="C66" t="s">
        <v>869</v>
      </c>
      <c r="D66" t="s">
        <v>870</v>
      </c>
    </row>
    <row r="67" spans="1:5" x14ac:dyDescent="0.2">
      <c r="A67">
        <v>17485</v>
      </c>
      <c r="B67" t="s">
        <v>127</v>
      </c>
      <c r="C67" t="s">
        <v>869</v>
      </c>
      <c r="D67" t="s">
        <v>870</v>
      </c>
    </row>
    <row r="68" spans="1:5" x14ac:dyDescent="0.2">
      <c r="A68">
        <v>18336</v>
      </c>
      <c r="B68" t="s">
        <v>874</v>
      </c>
      <c r="C68" t="s">
        <v>869</v>
      </c>
      <c r="D68" t="s">
        <v>870</v>
      </c>
    </row>
    <row r="69" spans="1:5" x14ac:dyDescent="0.2">
      <c r="A69">
        <v>18343</v>
      </c>
      <c r="B69" t="s">
        <v>874</v>
      </c>
      <c r="C69" t="s">
        <v>869</v>
      </c>
      <c r="D69" t="s">
        <v>870</v>
      </c>
    </row>
    <row r="70" spans="1:5" x14ac:dyDescent="0.2">
      <c r="A70">
        <v>18350</v>
      </c>
      <c r="B70" t="s">
        <v>874</v>
      </c>
      <c r="C70" t="s">
        <v>869</v>
      </c>
      <c r="D70" t="s">
        <v>870</v>
      </c>
    </row>
    <row r="71" spans="1:5" x14ac:dyDescent="0.2">
      <c r="A71">
        <v>19268</v>
      </c>
      <c r="B71" t="s">
        <v>136</v>
      </c>
      <c r="C71" t="s">
        <v>869</v>
      </c>
      <c r="D71" t="s">
        <v>870</v>
      </c>
      <c r="E71">
        <v>13.4</v>
      </c>
    </row>
    <row r="72" spans="1:5" x14ac:dyDescent="0.2">
      <c r="A72">
        <v>19275</v>
      </c>
      <c r="B72" t="s">
        <v>136</v>
      </c>
      <c r="C72" t="s">
        <v>869</v>
      </c>
      <c r="D72" t="s">
        <v>870</v>
      </c>
      <c r="E72">
        <v>11.1</v>
      </c>
    </row>
    <row r="73" spans="1:5" x14ac:dyDescent="0.2">
      <c r="A73">
        <v>19282</v>
      </c>
      <c r="B73" t="s">
        <v>136</v>
      </c>
      <c r="C73" t="s">
        <v>869</v>
      </c>
      <c r="D73" t="s">
        <v>870</v>
      </c>
      <c r="E73">
        <v>15.7</v>
      </c>
    </row>
    <row r="74" spans="1:5" x14ac:dyDescent="0.2">
      <c r="A74">
        <v>20199</v>
      </c>
      <c r="B74" t="s">
        <v>142</v>
      </c>
      <c r="C74" t="s">
        <v>869</v>
      </c>
      <c r="D74" t="s">
        <v>870</v>
      </c>
      <c r="E74">
        <v>56.3</v>
      </c>
    </row>
    <row r="75" spans="1:5" x14ac:dyDescent="0.2">
      <c r="A75">
        <v>20206</v>
      </c>
      <c r="B75" t="s">
        <v>142</v>
      </c>
      <c r="C75" t="s">
        <v>869</v>
      </c>
      <c r="D75" t="s">
        <v>870</v>
      </c>
      <c r="E75">
        <v>52.7</v>
      </c>
    </row>
    <row r="76" spans="1:5" x14ac:dyDescent="0.2">
      <c r="A76">
        <v>20213</v>
      </c>
      <c r="B76" t="s">
        <v>142</v>
      </c>
      <c r="C76" t="s">
        <v>869</v>
      </c>
      <c r="D76" t="s">
        <v>870</v>
      </c>
      <c r="E76">
        <v>60</v>
      </c>
    </row>
    <row r="77" spans="1:5" x14ac:dyDescent="0.2">
      <c r="A77">
        <v>21084</v>
      </c>
      <c r="B77" t="s">
        <v>146</v>
      </c>
      <c r="C77" t="s">
        <v>869</v>
      </c>
      <c r="D77" t="s">
        <v>870</v>
      </c>
      <c r="E77">
        <v>32.799999999999997</v>
      </c>
    </row>
    <row r="78" spans="1:5" x14ac:dyDescent="0.2">
      <c r="A78">
        <v>21091</v>
      </c>
      <c r="B78" t="s">
        <v>146</v>
      </c>
      <c r="C78" t="s">
        <v>869</v>
      </c>
      <c r="D78" t="s">
        <v>870</v>
      </c>
      <c r="E78">
        <v>28.5</v>
      </c>
    </row>
    <row r="79" spans="1:5" x14ac:dyDescent="0.2">
      <c r="A79">
        <v>21098</v>
      </c>
      <c r="B79" t="s">
        <v>146</v>
      </c>
      <c r="C79" t="s">
        <v>869</v>
      </c>
      <c r="D79" t="s">
        <v>870</v>
      </c>
      <c r="E79">
        <v>37.1</v>
      </c>
    </row>
    <row r="80" spans="1:5" x14ac:dyDescent="0.2">
      <c r="A80">
        <v>21960</v>
      </c>
      <c r="B80" t="s">
        <v>875</v>
      </c>
      <c r="C80" t="s">
        <v>869</v>
      </c>
      <c r="D80" t="s">
        <v>870</v>
      </c>
    </row>
    <row r="81" spans="1:5" x14ac:dyDescent="0.2">
      <c r="A81">
        <v>21967</v>
      </c>
      <c r="B81" t="s">
        <v>875</v>
      </c>
      <c r="C81" t="s">
        <v>869</v>
      </c>
      <c r="D81" t="s">
        <v>870</v>
      </c>
    </row>
    <row r="82" spans="1:5" x14ac:dyDescent="0.2">
      <c r="A82">
        <v>21974</v>
      </c>
      <c r="B82" t="s">
        <v>875</v>
      </c>
      <c r="C82" t="s">
        <v>869</v>
      </c>
      <c r="D82" t="s">
        <v>870</v>
      </c>
    </row>
    <row r="83" spans="1:5" x14ac:dyDescent="0.2">
      <c r="A83">
        <v>22805</v>
      </c>
      <c r="B83" t="s">
        <v>156</v>
      </c>
      <c r="C83" t="s">
        <v>869</v>
      </c>
      <c r="D83" t="s">
        <v>870</v>
      </c>
      <c r="E83">
        <v>15.8</v>
      </c>
    </row>
    <row r="84" spans="1:5" x14ac:dyDescent="0.2">
      <c r="A84">
        <v>22812</v>
      </c>
      <c r="B84" t="s">
        <v>156</v>
      </c>
      <c r="C84" t="s">
        <v>869</v>
      </c>
      <c r="D84" t="s">
        <v>870</v>
      </c>
      <c r="E84">
        <v>12.5</v>
      </c>
    </row>
    <row r="85" spans="1:5" x14ac:dyDescent="0.2">
      <c r="A85">
        <v>22819</v>
      </c>
      <c r="B85" t="s">
        <v>156</v>
      </c>
      <c r="C85" t="s">
        <v>869</v>
      </c>
      <c r="D85" t="s">
        <v>870</v>
      </c>
      <c r="E85">
        <v>19</v>
      </c>
    </row>
    <row r="86" spans="1:5" x14ac:dyDescent="0.2">
      <c r="A86">
        <v>23748</v>
      </c>
      <c r="B86" t="s">
        <v>161</v>
      </c>
      <c r="C86" t="s">
        <v>869</v>
      </c>
      <c r="D86" t="s">
        <v>870</v>
      </c>
      <c r="E86">
        <v>56.9</v>
      </c>
    </row>
    <row r="87" spans="1:5" x14ac:dyDescent="0.2">
      <c r="A87">
        <v>23755</v>
      </c>
      <c r="B87" t="s">
        <v>161</v>
      </c>
      <c r="C87" t="s">
        <v>869</v>
      </c>
      <c r="D87" t="s">
        <v>870</v>
      </c>
      <c r="E87">
        <v>54</v>
      </c>
    </row>
    <row r="88" spans="1:5" x14ac:dyDescent="0.2">
      <c r="A88">
        <v>23762</v>
      </c>
      <c r="B88" t="s">
        <v>161</v>
      </c>
      <c r="C88" t="s">
        <v>869</v>
      </c>
      <c r="D88" t="s">
        <v>870</v>
      </c>
      <c r="E88">
        <v>59.8</v>
      </c>
    </row>
    <row r="89" spans="1:5" x14ac:dyDescent="0.2">
      <c r="A89">
        <v>24603</v>
      </c>
      <c r="B89" t="s">
        <v>164</v>
      </c>
      <c r="C89" t="s">
        <v>869</v>
      </c>
      <c r="D89" t="s">
        <v>870</v>
      </c>
    </row>
    <row r="90" spans="1:5" x14ac:dyDescent="0.2">
      <c r="A90">
        <v>24610</v>
      </c>
      <c r="B90" t="s">
        <v>164</v>
      </c>
      <c r="C90" t="s">
        <v>869</v>
      </c>
      <c r="D90" t="s">
        <v>870</v>
      </c>
    </row>
    <row r="91" spans="1:5" x14ac:dyDescent="0.2">
      <c r="A91">
        <v>24617</v>
      </c>
      <c r="B91" t="s">
        <v>164</v>
      </c>
      <c r="C91" t="s">
        <v>869</v>
      </c>
      <c r="D91" t="s">
        <v>870</v>
      </c>
    </row>
    <row r="92" spans="1:5" x14ac:dyDescent="0.2">
      <c r="A92">
        <v>25450</v>
      </c>
      <c r="B92" t="s">
        <v>876</v>
      </c>
      <c r="C92" t="s">
        <v>869</v>
      </c>
      <c r="D92" t="s">
        <v>870</v>
      </c>
      <c r="E92">
        <v>37</v>
      </c>
    </row>
    <row r="93" spans="1:5" x14ac:dyDescent="0.2">
      <c r="A93">
        <v>25457</v>
      </c>
      <c r="B93" t="s">
        <v>876</v>
      </c>
      <c r="C93" t="s">
        <v>869</v>
      </c>
      <c r="D93" t="s">
        <v>870</v>
      </c>
      <c r="E93">
        <v>32.799999999999997</v>
      </c>
    </row>
    <row r="94" spans="1:5" x14ac:dyDescent="0.2">
      <c r="A94">
        <v>25464</v>
      </c>
      <c r="B94" t="s">
        <v>876</v>
      </c>
      <c r="C94" t="s">
        <v>869</v>
      </c>
      <c r="D94" t="s">
        <v>870</v>
      </c>
      <c r="E94">
        <v>41.2</v>
      </c>
    </row>
    <row r="95" spans="1:5" x14ac:dyDescent="0.2">
      <c r="A95">
        <v>26243</v>
      </c>
      <c r="B95" t="s">
        <v>177</v>
      </c>
      <c r="C95" t="s">
        <v>869</v>
      </c>
      <c r="D95" t="s">
        <v>870</v>
      </c>
      <c r="E95">
        <v>51.1</v>
      </c>
    </row>
    <row r="96" spans="1:5" x14ac:dyDescent="0.2">
      <c r="A96">
        <v>26250</v>
      </c>
      <c r="B96" t="s">
        <v>177</v>
      </c>
      <c r="C96" t="s">
        <v>869</v>
      </c>
      <c r="D96" t="s">
        <v>870</v>
      </c>
      <c r="E96">
        <v>48.1</v>
      </c>
    </row>
    <row r="97" spans="1:5" x14ac:dyDescent="0.2">
      <c r="A97">
        <v>26257</v>
      </c>
      <c r="B97" t="s">
        <v>177</v>
      </c>
      <c r="C97" t="s">
        <v>869</v>
      </c>
      <c r="D97" t="s">
        <v>870</v>
      </c>
      <c r="E97">
        <v>54.2</v>
      </c>
    </row>
    <row r="98" spans="1:5" x14ac:dyDescent="0.2">
      <c r="A98">
        <v>27177</v>
      </c>
      <c r="B98" t="s">
        <v>181</v>
      </c>
      <c r="C98" t="s">
        <v>869</v>
      </c>
      <c r="D98" t="s">
        <v>870</v>
      </c>
      <c r="E98">
        <v>58.5</v>
      </c>
    </row>
    <row r="99" spans="1:5" x14ac:dyDescent="0.2">
      <c r="A99">
        <v>27184</v>
      </c>
      <c r="B99" t="s">
        <v>181</v>
      </c>
      <c r="C99" t="s">
        <v>869</v>
      </c>
      <c r="D99" t="s">
        <v>870</v>
      </c>
      <c r="E99">
        <v>53.6</v>
      </c>
    </row>
    <row r="100" spans="1:5" x14ac:dyDescent="0.2">
      <c r="A100">
        <v>27191</v>
      </c>
      <c r="B100" t="s">
        <v>181</v>
      </c>
      <c r="C100" t="s">
        <v>869</v>
      </c>
      <c r="D100" t="s">
        <v>870</v>
      </c>
      <c r="E100">
        <v>63.4</v>
      </c>
    </row>
    <row r="101" spans="1:5" x14ac:dyDescent="0.2">
      <c r="A101">
        <v>28077</v>
      </c>
      <c r="B101" t="s">
        <v>186</v>
      </c>
      <c r="C101" t="s">
        <v>869</v>
      </c>
      <c r="D101" t="s">
        <v>870</v>
      </c>
      <c r="E101">
        <v>7.7</v>
      </c>
    </row>
    <row r="102" spans="1:5" x14ac:dyDescent="0.2">
      <c r="A102">
        <v>28084</v>
      </c>
      <c r="B102" t="s">
        <v>186</v>
      </c>
      <c r="C102" t="s">
        <v>869</v>
      </c>
      <c r="D102" t="s">
        <v>870</v>
      </c>
      <c r="E102">
        <v>7.5</v>
      </c>
    </row>
    <row r="103" spans="1:5" x14ac:dyDescent="0.2">
      <c r="A103">
        <v>28091</v>
      </c>
      <c r="B103" t="s">
        <v>186</v>
      </c>
      <c r="C103" t="s">
        <v>869</v>
      </c>
      <c r="D103" t="s">
        <v>870</v>
      </c>
      <c r="E103">
        <v>7.9</v>
      </c>
    </row>
    <row r="104" spans="1:5" x14ac:dyDescent="0.2">
      <c r="A104">
        <v>28950</v>
      </c>
      <c r="B104" t="s">
        <v>191</v>
      </c>
      <c r="C104" t="s">
        <v>869</v>
      </c>
      <c r="D104" t="s">
        <v>870</v>
      </c>
      <c r="E104">
        <v>81.3</v>
      </c>
    </row>
    <row r="105" spans="1:5" x14ac:dyDescent="0.2">
      <c r="A105">
        <v>28957</v>
      </c>
      <c r="B105" t="s">
        <v>191</v>
      </c>
      <c r="C105" t="s">
        <v>869</v>
      </c>
      <c r="D105" t="s">
        <v>870</v>
      </c>
      <c r="E105">
        <v>78</v>
      </c>
    </row>
    <row r="106" spans="1:5" x14ac:dyDescent="0.2">
      <c r="A106">
        <v>28964</v>
      </c>
      <c r="B106" t="s">
        <v>191</v>
      </c>
      <c r="C106" t="s">
        <v>869</v>
      </c>
      <c r="D106" t="s">
        <v>870</v>
      </c>
      <c r="E106">
        <v>84.6</v>
      </c>
    </row>
    <row r="107" spans="1:5" x14ac:dyDescent="0.2">
      <c r="A107">
        <v>29884</v>
      </c>
      <c r="B107" t="s">
        <v>194</v>
      </c>
      <c r="C107" t="s">
        <v>869</v>
      </c>
      <c r="D107" t="s">
        <v>870</v>
      </c>
    </row>
    <row r="108" spans="1:5" x14ac:dyDescent="0.2">
      <c r="A108">
        <v>29891</v>
      </c>
      <c r="B108" t="s">
        <v>194</v>
      </c>
      <c r="C108" t="s">
        <v>869</v>
      </c>
      <c r="D108" t="s">
        <v>870</v>
      </c>
    </row>
    <row r="109" spans="1:5" x14ac:dyDescent="0.2">
      <c r="A109">
        <v>29898</v>
      </c>
      <c r="B109" t="s">
        <v>194</v>
      </c>
      <c r="C109" t="s">
        <v>869</v>
      </c>
      <c r="D109" t="s">
        <v>870</v>
      </c>
    </row>
    <row r="110" spans="1:5" x14ac:dyDescent="0.2">
      <c r="A110">
        <v>30792</v>
      </c>
      <c r="B110" t="s">
        <v>197</v>
      </c>
      <c r="C110" t="s">
        <v>869</v>
      </c>
      <c r="D110" t="s">
        <v>870</v>
      </c>
      <c r="E110">
        <v>18.100000000000001</v>
      </c>
    </row>
    <row r="111" spans="1:5" x14ac:dyDescent="0.2">
      <c r="A111">
        <v>30799</v>
      </c>
      <c r="B111" t="s">
        <v>197</v>
      </c>
      <c r="C111" t="s">
        <v>869</v>
      </c>
      <c r="D111" t="s">
        <v>870</v>
      </c>
      <c r="E111">
        <v>16.3</v>
      </c>
    </row>
    <row r="112" spans="1:5" x14ac:dyDescent="0.2">
      <c r="A112">
        <v>30806</v>
      </c>
      <c r="B112" t="s">
        <v>197</v>
      </c>
      <c r="C112" t="s">
        <v>869</v>
      </c>
      <c r="D112" t="s">
        <v>870</v>
      </c>
      <c r="E112">
        <v>19.899999999999999</v>
      </c>
    </row>
    <row r="113" spans="1:4" x14ac:dyDescent="0.2">
      <c r="A113">
        <v>31729</v>
      </c>
      <c r="B113" t="s">
        <v>201</v>
      </c>
      <c r="C113" t="s">
        <v>869</v>
      </c>
      <c r="D113" t="s">
        <v>870</v>
      </c>
    </row>
    <row r="114" spans="1:4" x14ac:dyDescent="0.2">
      <c r="A114">
        <v>31736</v>
      </c>
      <c r="B114" t="s">
        <v>201</v>
      </c>
      <c r="C114" t="s">
        <v>869</v>
      </c>
      <c r="D114" t="s">
        <v>870</v>
      </c>
    </row>
    <row r="115" spans="1:4" x14ac:dyDescent="0.2">
      <c r="A115">
        <v>31743</v>
      </c>
      <c r="B115" t="s">
        <v>201</v>
      </c>
      <c r="C115" t="s">
        <v>869</v>
      </c>
      <c r="D115" t="s">
        <v>870</v>
      </c>
    </row>
    <row r="116" spans="1:4" x14ac:dyDescent="0.2">
      <c r="A116">
        <v>32498</v>
      </c>
      <c r="B116" t="s">
        <v>877</v>
      </c>
      <c r="C116" t="s">
        <v>869</v>
      </c>
      <c r="D116" t="s">
        <v>870</v>
      </c>
    </row>
    <row r="117" spans="1:4" x14ac:dyDescent="0.2">
      <c r="A117">
        <v>32505</v>
      </c>
      <c r="B117" t="s">
        <v>877</v>
      </c>
      <c r="C117" t="s">
        <v>869</v>
      </c>
      <c r="D117" t="s">
        <v>870</v>
      </c>
    </row>
    <row r="118" spans="1:4" x14ac:dyDescent="0.2">
      <c r="A118">
        <v>32512</v>
      </c>
      <c r="B118" t="s">
        <v>877</v>
      </c>
      <c r="C118" t="s">
        <v>869</v>
      </c>
      <c r="D118" t="s">
        <v>870</v>
      </c>
    </row>
    <row r="119" spans="1:4" x14ac:dyDescent="0.2">
      <c r="A119">
        <v>33209</v>
      </c>
      <c r="B119" t="s">
        <v>878</v>
      </c>
      <c r="C119" t="s">
        <v>869</v>
      </c>
      <c r="D119" t="s">
        <v>870</v>
      </c>
    </row>
    <row r="120" spans="1:4" x14ac:dyDescent="0.2">
      <c r="A120">
        <v>33216</v>
      </c>
      <c r="B120" t="s">
        <v>878</v>
      </c>
      <c r="C120" t="s">
        <v>869</v>
      </c>
      <c r="D120" t="s">
        <v>870</v>
      </c>
    </row>
    <row r="121" spans="1:4" x14ac:dyDescent="0.2">
      <c r="A121">
        <v>33223</v>
      </c>
      <c r="B121" t="s">
        <v>878</v>
      </c>
      <c r="C121" t="s">
        <v>869</v>
      </c>
      <c r="D121" t="s">
        <v>870</v>
      </c>
    </row>
    <row r="122" spans="1:4" x14ac:dyDescent="0.2">
      <c r="A122">
        <v>33906</v>
      </c>
      <c r="B122" t="s">
        <v>879</v>
      </c>
      <c r="C122" t="s">
        <v>869</v>
      </c>
      <c r="D122" t="s">
        <v>870</v>
      </c>
    </row>
    <row r="123" spans="1:4" x14ac:dyDescent="0.2">
      <c r="A123">
        <v>33913</v>
      </c>
      <c r="B123" t="s">
        <v>879</v>
      </c>
      <c r="C123" t="s">
        <v>869</v>
      </c>
      <c r="D123" t="s">
        <v>870</v>
      </c>
    </row>
    <row r="124" spans="1:4" x14ac:dyDescent="0.2">
      <c r="A124">
        <v>33920</v>
      </c>
      <c r="B124" t="s">
        <v>879</v>
      </c>
      <c r="C124" t="s">
        <v>869</v>
      </c>
      <c r="D124" t="s">
        <v>870</v>
      </c>
    </row>
    <row r="125" spans="1:4" x14ac:dyDescent="0.2">
      <c r="A125">
        <v>34490</v>
      </c>
      <c r="B125" t="s">
        <v>880</v>
      </c>
      <c r="C125" t="s">
        <v>869</v>
      </c>
      <c r="D125" t="s">
        <v>870</v>
      </c>
    </row>
    <row r="126" spans="1:4" x14ac:dyDescent="0.2">
      <c r="A126">
        <v>34497</v>
      </c>
      <c r="B126" t="s">
        <v>880</v>
      </c>
      <c r="C126" t="s">
        <v>869</v>
      </c>
      <c r="D126" t="s">
        <v>870</v>
      </c>
    </row>
    <row r="127" spans="1:4" x14ac:dyDescent="0.2">
      <c r="A127">
        <v>34504</v>
      </c>
      <c r="B127" t="s">
        <v>880</v>
      </c>
      <c r="C127" t="s">
        <v>869</v>
      </c>
      <c r="D127" t="s">
        <v>870</v>
      </c>
    </row>
    <row r="128" spans="1:4" x14ac:dyDescent="0.2">
      <c r="A128">
        <v>35136</v>
      </c>
      <c r="B128" t="s">
        <v>208</v>
      </c>
      <c r="C128" t="s">
        <v>869</v>
      </c>
      <c r="D128" t="s">
        <v>870</v>
      </c>
    </row>
    <row r="129" spans="1:5" x14ac:dyDescent="0.2">
      <c r="A129">
        <v>35143</v>
      </c>
      <c r="B129" t="s">
        <v>208</v>
      </c>
      <c r="C129" t="s">
        <v>869</v>
      </c>
      <c r="D129" t="s">
        <v>870</v>
      </c>
    </row>
    <row r="130" spans="1:5" x14ac:dyDescent="0.2">
      <c r="A130">
        <v>35150</v>
      </c>
      <c r="B130" t="s">
        <v>208</v>
      </c>
      <c r="C130" t="s">
        <v>869</v>
      </c>
      <c r="D130" t="s">
        <v>870</v>
      </c>
    </row>
    <row r="131" spans="1:5" x14ac:dyDescent="0.2">
      <c r="A131">
        <v>36042</v>
      </c>
      <c r="B131" t="s">
        <v>212</v>
      </c>
      <c r="C131" t="s">
        <v>869</v>
      </c>
      <c r="D131" t="s">
        <v>870</v>
      </c>
      <c r="E131">
        <v>79.7</v>
      </c>
    </row>
    <row r="132" spans="1:5" x14ac:dyDescent="0.2">
      <c r="A132">
        <v>36049</v>
      </c>
      <c r="B132" t="s">
        <v>212</v>
      </c>
      <c r="C132" t="s">
        <v>869</v>
      </c>
      <c r="D132" t="s">
        <v>870</v>
      </c>
      <c r="E132">
        <v>74.7</v>
      </c>
    </row>
    <row r="133" spans="1:5" x14ac:dyDescent="0.2">
      <c r="A133">
        <v>36056</v>
      </c>
      <c r="B133" t="s">
        <v>212</v>
      </c>
      <c r="C133" t="s">
        <v>869</v>
      </c>
      <c r="D133" t="s">
        <v>870</v>
      </c>
      <c r="E133">
        <v>84.7</v>
      </c>
    </row>
    <row r="134" spans="1:5" x14ac:dyDescent="0.2">
      <c r="A134">
        <v>36901</v>
      </c>
      <c r="B134" t="s">
        <v>881</v>
      </c>
      <c r="C134" t="s">
        <v>869</v>
      </c>
      <c r="D134" t="s">
        <v>870</v>
      </c>
      <c r="E134">
        <v>88.2</v>
      </c>
    </row>
    <row r="135" spans="1:5" x14ac:dyDescent="0.2">
      <c r="A135">
        <v>36908</v>
      </c>
      <c r="B135" t="s">
        <v>881</v>
      </c>
      <c r="C135" t="s">
        <v>869</v>
      </c>
      <c r="D135" t="s">
        <v>870</v>
      </c>
      <c r="E135">
        <v>86</v>
      </c>
    </row>
    <row r="136" spans="1:5" x14ac:dyDescent="0.2">
      <c r="A136">
        <v>36915</v>
      </c>
      <c r="B136" t="s">
        <v>881</v>
      </c>
      <c r="C136" t="s">
        <v>869</v>
      </c>
      <c r="D136" t="s">
        <v>870</v>
      </c>
      <c r="E136">
        <v>90.3</v>
      </c>
    </row>
    <row r="137" spans="1:5" x14ac:dyDescent="0.2">
      <c r="A137">
        <v>37708</v>
      </c>
      <c r="B137" t="s">
        <v>882</v>
      </c>
      <c r="C137" t="s">
        <v>869</v>
      </c>
      <c r="D137" t="s">
        <v>870</v>
      </c>
    </row>
    <row r="138" spans="1:5" x14ac:dyDescent="0.2">
      <c r="A138">
        <v>37715</v>
      </c>
      <c r="B138" t="s">
        <v>882</v>
      </c>
      <c r="C138" t="s">
        <v>869</v>
      </c>
      <c r="D138" t="s">
        <v>870</v>
      </c>
    </row>
    <row r="139" spans="1:5" x14ac:dyDescent="0.2">
      <c r="A139">
        <v>37722</v>
      </c>
      <c r="B139" t="s">
        <v>882</v>
      </c>
      <c r="C139" t="s">
        <v>869</v>
      </c>
      <c r="D139" t="s">
        <v>870</v>
      </c>
    </row>
    <row r="140" spans="1:5" x14ac:dyDescent="0.2">
      <c r="A140">
        <v>38308</v>
      </c>
      <c r="B140" t="s">
        <v>218</v>
      </c>
      <c r="C140" t="s">
        <v>869</v>
      </c>
      <c r="D140" t="s">
        <v>870</v>
      </c>
      <c r="E140">
        <v>16.2</v>
      </c>
    </row>
    <row r="141" spans="1:5" x14ac:dyDescent="0.2">
      <c r="A141">
        <v>38315</v>
      </c>
      <c r="B141" t="s">
        <v>218</v>
      </c>
      <c r="C141" t="s">
        <v>869</v>
      </c>
      <c r="D141" t="s">
        <v>870</v>
      </c>
      <c r="E141">
        <v>15.5</v>
      </c>
    </row>
    <row r="142" spans="1:5" x14ac:dyDescent="0.2">
      <c r="A142">
        <v>38322</v>
      </c>
      <c r="B142" t="s">
        <v>218</v>
      </c>
      <c r="C142" t="s">
        <v>869</v>
      </c>
      <c r="D142" t="s">
        <v>870</v>
      </c>
      <c r="E142">
        <v>16.899999999999999</v>
      </c>
    </row>
    <row r="143" spans="1:5" x14ac:dyDescent="0.2">
      <c r="A143">
        <v>39255</v>
      </c>
      <c r="B143" t="s">
        <v>883</v>
      </c>
      <c r="C143" t="s">
        <v>869</v>
      </c>
      <c r="D143" t="s">
        <v>870</v>
      </c>
      <c r="E143">
        <v>44.2</v>
      </c>
    </row>
    <row r="144" spans="1:5" x14ac:dyDescent="0.2">
      <c r="A144">
        <v>39262</v>
      </c>
      <c r="B144" t="s">
        <v>883</v>
      </c>
      <c r="C144" t="s">
        <v>869</v>
      </c>
      <c r="D144" t="s">
        <v>870</v>
      </c>
      <c r="E144">
        <v>42.3</v>
      </c>
    </row>
    <row r="145" spans="1:5" x14ac:dyDescent="0.2">
      <c r="A145">
        <v>39269</v>
      </c>
      <c r="B145" t="s">
        <v>883</v>
      </c>
      <c r="C145" t="s">
        <v>869</v>
      </c>
      <c r="D145" t="s">
        <v>870</v>
      </c>
      <c r="E145">
        <v>46</v>
      </c>
    </row>
    <row r="146" spans="1:5" x14ac:dyDescent="0.2">
      <c r="A146">
        <v>40189</v>
      </c>
      <c r="B146" t="s">
        <v>222</v>
      </c>
      <c r="C146" t="s">
        <v>869</v>
      </c>
      <c r="D146" t="s">
        <v>870</v>
      </c>
      <c r="E146">
        <v>9.6999999999999993</v>
      </c>
    </row>
    <row r="147" spans="1:5" x14ac:dyDescent="0.2">
      <c r="A147">
        <v>40196</v>
      </c>
      <c r="B147" t="s">
        <v>222</v>
      </c>
      <c r="C147" t="s">
        <v>869</v>
      </c>
      <c r="D147" t="s">
        <v>870</v>
      </c>
      <c r="E147">
        <v>7.9</v>
      </c>
    </row>
    <row r="148" spans="1:5" x14ac:dyDescent="0.2">
      <c r="A148">
        <v>40203</v>
      </c>
      <c r="B148" t="s">
        <v>222</v>
      </c>
      <c r="C148" t="s">
        <v>869</v>
      </c>
      <c r="D148" t="s">
        <v>870</v>
      </c>
      <c r="E148">
        <v>11.5</v>
      </c>
    </row>
    <row r="149" spans="1:5" x14ac:dyDescent="0.2">
      <c r="A149">
        <v>40976</v>
      </c>
      <c r="B149" t="s">
        <v>227</v>
      </c>
      <c r="C149" t="s">
        <v>869</v>
      </c>
      <c r="D149" t="s">
        <v>870</v>
      </c>
    </row>
    <row r="150" spans="1:5" x14ac:dyDescent="0.2">
      <c r="A150">
        <v>40983</v>
      </c>
      <c r="B150" t="s">
        <v>227</v>
      </c>
      <c r="C150" t="s">
        <v>869</v>
      </c>
      <c r="D150" t="s">
        <v>870</v>
      </c>
    </row>
    <row r="151" spans="1:5" x14ac:dyDescent="0.2">
      <c r="A151">
        <v>40990</v>
      </c>
      <c r="B151" t="s">
        <v>227</v>
      </c>
      <c r="C151" t="s">
        <v>869</v>
      </c>
      <c r="D151" t="s">
        <v>870</v>
      </c>
    </row>
    <row r="152" spans="1:5" x14ac:dyDescent="0.2">
      <c r="A152">
        <v>41881</v>
      </c>
      <c r="B152" t="s">
        <v>231</v>
      </c>
      <c r="C152" t="s">
        <v>869</v>
      </c>
      <c r="D152" t="s">
        <v>870</v>
      </c>
    </row>
    <row r="153" spans="1:5" x14ac:dyDescent="0.2">
      <c r="A153">
        <v>41888</v>
      </c>
      <c r="B153" t="s">
        <v>231</v>
      </c>
      <c r="C153" t="s">
        <v>869</v>
      </c>
      <c r="D153" t="s">
        <v>870</v>
      </c>
    </row>
    <row r="154" spans="1:5" x14ac:dyDescent="0.2">
      <c r="A154">
        <v>41895</v>
      </c>
      <c r="B154" t="s">
        <v>231</v>
      </c>
      <c r="C154" t="s">
        <v>869</v>
      </c>
      <c r="D154" t="s">
        <v>870</v>
      </c>
    </row>
    <row r="155" spans="1:5" x14ac:dyDescent="0.2">
      <c r="A155">
        <v>42687</v>
      </c>
      <c r="B155" t="s">
        <v>884</v>
      </c>
      <c r="C155" t="s">
        <v>869</v>
      </c>
      <c r="D155" t="s">
        <v>870</v>
      </c>
      <c r="E155">
        <v>8.5</v>
      </c>
    </row>
    <row r="156" spans="1:5" x14ac:dyDescent="0.2">
      <c r="A156">
        <v>42694</v>
      </c>
      <c r="B156" t="s">
        <v>884</v>
      </c>
      <c r="C156" t="s">
        <v>869</v>
      </c>
      <c r="D156" t="s">
        <v>870</v>
      </c>
      <c r="E156">
        <v>7</v>
      </c>
    </row>
    <row r="157" spans="1:5" x14ac:dyDescent="0.2">
      <c r="A157">
        <v>42701</v>
      </c>
      <c r="B157" t="s">
        <v>884</v>
      </c>
      <c r="C157" t="s">
        <v>869</v>
      </c>
      <c r="D157" t="s">
        <v>870</v>
      </c>
      <c r="E157">
        <v>10</v>
      </c>
    </row>
    <row r="158" spans="1:5" x14ac:dyDescent="0.2">
      <c r="A158">
        <v>43586</v>
      </c>
      <c r="B158" t="s">
        <v>885</v>
      </c>
      <c r="C158" t="s">
        <v>869</v>
      </c>
      <c r="D158" t="s">
        <v>870</v>
      </c>
    </row>
    <row r="159" spans="1:5" x14ac:dyDescent="0.2">
      <c r="A159">
        <v>43593</v>
      </c>
      <c r="B159" t="s">
        <v>885</v>
      </c>
      <c r="C159" t="s">
        <v>869</v>
      </c>
      <c r="D159" t="s">
        <v>870</v>
      </c>
    </row>
    <row r="160" spans="1:5" x14ac:dyDescent="0.2">
      <c r="A160">
        <v>43600</v>
      </c>
      <c r="B160" t="s">
        <v>885</v>
      </c>
      <c r="C160" t="s">
        <v>869</v>
      </c>
      <c r="D160" t="s">
        <v>870</v>
      </c>
    </row>
    <row r="161" spans="1:5" x14ac:dyDescent="0.2">
      <c r="A161">
        <v>44451</v>
      </c>
      <c r="B161" t="s">
        <v>241</v>
      </c>
      <c r="C161" t="s">
        <v>869</v>
      </c>
      <c r="D161" t="s">
        <v>870</v>
      </c>
      <c r="E161">
        <v>76.599999999999994</v>
      </c>
    </row>
    <row r="162" spans="1:5" x14ac:dyDescent="0.2">
      <c r="A162">
        <v>44458</v>
      </c>
      <c r="B162" t="s">
        <v>241</v>
      </c>
      <c r="C162" t="s">
        <v>869</v>
      </c>
      <c r="D162" t="s">
        <v>870</v>
      </c>
      <c r="E162">
        <v>74.599999999999994</v>
      </c>
    </row>
    <row r="163" spans="1:5" x14ac:dyDescent="0.2">
      <c r="A163">
        <v>44465</v>
      </c>
      <c r="B163" t="s">
        <v>241</v>
      </c>
      <c r="C163" t="s">
        <v>869</v>
      </c>
      <c r="D163" t="s">
        <v>870</v>
      </c>
      <c r="E163">
        <v>78.7</v>
      </c>
    </row>
    <row r="164" spans="1:5" x14ac:dyDescent="0.2">
      <c r="A164">
        <v>45371</v>
      </c>
      <c r="B164" t="s">
        <v>245</v>
      </c>
      <c r="C164" t="s">
        <v>869</v>
      </c>
      <c r="D164" t="s">
        <v>870</v>
      </c>
      <c r="E164">
        <v>6.8</v>
      </c>
    </row>
    <row r="165" spans="1:5" x14ac:dyDescent="0.2">
      <c r="A165">
        <v>45378</v>
      </c>
      <c r="B165" t="s">
        <v>245</v>
      </c>
      <c r="C165" t="s">
        <v>869</v>
      </c>
      <c r="D165" t="s">
        <v>870</v>
      </c>
      <c r="E165">
        <v>5</v>
      </c>
    </row>
    <row r="166" spans="1:5" x14ac:dyDescent="0.2">
      <c r="A166">
        <v>45385</v>
      </c>
      <c r="B166" t="s">
        <v>245</v>
      </c>
      <c r="C166" t="s">
        <v>869</v>
      </c>
      <c r="D166" t="s">
        <v>870</v>
      </c>
      <c r="E166">
        <v>8.6</v>
      </c>
    </row>
    <row r="167" spans="1:5" x14ac:dyDescent="0.2">
      <c r="A167">
        <v>46189</v>
      </c>
      <c r="B167" t="s">
        <v>250</v>
      </c>
      <c r="C167" t="s">
        <v>869</v>
      </c>
      <c r="D167" t="s">
        <v>870</v>
      </c>
      <c r="E167">
        <v>49.2</v>
      </c>
    </row>
    <row r="168" spans="1:5" x14ac:dyDescent="0.2">
      <c r="A168">
        <v>46196</v>
      </c>
      <c r="B168" t="s">
        <v>250</v>
      </c>
      <c r="C168" t="s">
        <v>869</v>
      </c>
      <c r="D168" t="s">
        <v>870</v>
      </c>
      <c r="E168">
        <v>43.2</v>
      </c>
    </row>
    <row r="169" spans="1:5" x14ac:dyDescent="0.2">
      <c r="A169">
        <v>46203</v>
      </c>
      <c r="B169" t="s">
        <v>250</v>
      </c>
      <c r="C169" t="s">
        <v>869</v>
      </c>
      <c r="D169" t="s">
        <v>870</v>
      </c>
      <c r="E169">
        <v>55.2</v>
      </c>
    </row>
    <row r="170" spans="1:5" x14ac:dyDescent="0.2">
      <c r="A170">
        <v>47053</v>
      </c>
      <c r="B170" t="s">
        <v>254</v>
      </c>
      <c r="C170" t="s">
        <v>869</v>
      </c>
      <c r="D170" t="s">
        <v>870</v>
      </c>
    </row>
    <row r="171" spans="1:5" x14ac:dyDescent="0.2">
      <c r="A171">
        <v>47060</v>
      </c>
      <c r="B171" t="s">
        <v>254</v>
      </c>
      <c r="C171" t="s">
        <v>869</v>
      </c>
      <c r="D171" t="s">
        <v>870</v>
      </c>
    </row>
    <row r="172" spans="1:5" x14ac:dyDescent="0.2">
      <c r="A172">
        <v>47067</v>
      </c>
      <c r="B172" t="s">
        <v>254</v>
      </c>
      <c r="C172" t="s">
        <v>869</v>
      </c>
      <c r="D172" t="s">
        <v>870</v>
      </c>
    </row>
    <row r="173" spans="1:5" x14ac:dyDescent="0.2">
      <c r="A173">
        <v>47780</v>
      </c>
      <c r="B173" t="s">
        <v>257</v>
      </c>
      <c r="C173" t="s">
        <v>869</v>
      </c>
      <c r="D173" t="s">
        <v>870</v>
      </c>
      <c r="E173">
        <v>52.1</v>
      </c>
    </row>
    <row r="174" spans="1:5" x14ac:dyDescent="0.2">
      <c r="A174">
        <v>47787</v>
      </c>
      <c r="B174" t="s">
        <v>257</v>
      </c>
      <c r="C174" t="s">
        <v>869</v>
      </c>
      <c r="D174" t="s">
        <v>870</v>
      </c>
      <c r="E174">
        <v>48.5</v>
      </c>
    </row>
    <row r="175" spans="1:5" x14ac:dyDescent="0.2">
      <c r="A175">
        <v>47794</v>
      </c>
      <c r="B175" t="s">
        <v>257</v>
      </c>
      <c r="C175" t="s">
        <v>869</v>
      </c>
      <c r="D175" t="s">
        <v>870</v>
      </c>
      <c r="E175">
        <v>55.7</v>
      </c>
    </row>
    <row r="176" spans="1:5" x14ac:dyDescent="0.2">
      <c r="A176">
        <v>48678</v>
      </c>
      <c r="B176" t="s">
        <v>261</v>
      </c>
      <c r="C176" t="s">
        <v>869</v>
      </c>
      <c r="D176" t="s">
        <v>870</v>
      </c>
      <c r="E176">
        <v>37.299999999999997</v>
      </c>
    </row>
    <row r="177" spans="1:5" x14ac:dyDescent="0.2">
      <c r="A177">
        <v>48685</v>
      </c>
      <c r="B177" t="s">
        <v>261</v>
      </c>
      <c r="C177" t="s">
        <v>869</v>
      </c>
      <c r="D177" t="s">
        <v>870</v>
      </c>
      <c r="E177">
        <v>34</v>
      </c>
    </row>
    <row r="178" spans="1:5" x14ac:dyDescent="0.2">
      <c r="A178">
        <v>48692</v>
      </c>
      <c r="B178" t="s">
        <v>261</v>
      </c>
      <c r="C178" t="s">
        <v>869</v>
      </c>
      <c r="D178" t="s">
        <v>870</v>
      </c>
      <c r="E178">
        <v>40.6</v>
      </c>
    </row>
    <row r="179" spans="1:5" x14ac:dyDescent="0.2">
      <c r="A179">
        <v>49622</v>
      </c>
      <c r="B179" t="s">
        <v>265</v>
      </c>
      <c r="C179" t="s">
        <v>869</v>
      </c>
      <c r="D179" t="s">
        <v>870</v>
      </c>
      <c r="E179">
        <v>28.5</v>
      </c>
    </row>
    <row r="180" spans="1:5" x14ac:dyDescent="0.2">
      <c r="A180">
        <v>49629</v>
      </c>
      <c r="B180" t="s">
        <v>265</v>
      </c>
      <c r="C180" t="s">
        <v>869</v>
      </c>
      <c r="D180" t="s">
        <v>870</v>
      </c>
      <c r="E180">
        <v>25.9</v>
      </c>
    </row>
    <row r="181" spans="1:5" x14ac:dyDescent="0.2">
      <c r="A181">
        <v>49636</v>
      </c>
      <c r="B181" t="s">
        <v>265</v>
      </c>
      <c r="C181" t="s">
        <v>869</v>
      </c>
      <c r="D181" t="s">
        <v>870</v>
      </c>
      <c r="E181">
        <v>31.1</v>
      </c>
    </row>
    <row r="182" spans="1:5" x14ac:dyDescent="0.2">
      <c r="A182">
        <v>50495</v>
      </c>
      <c r="B182" t="s">
        <v>270</v>
      </c>
      <c r="C182" t="s">
        <v>869</v>
      </c>
      <c r="D182" t="s">
        <v>870</v>
      </c>
      <c r="E182">
        <v>48.4</v>
      </c>
    </row>
    <row r="183" spans="1:5" x14ac:dyDescent="0.2">
      <c r="A183">
        <v>50502</v>
      </c>
      <c r="B183" t="s">
        <v>270</v>
      </c>
      <c r="C183" t="s">
        <v>869</v>
      </c>
      <c r="D183" t="s">
        <v>870</v>
      </c>
      <c r="E183">
        <v>44.8</v>
      </c>
    </row>
    <row r="184" spans="1:5" x14ac:dyDescent="0.2">
      <c r="A184">
        <v>50509</v>
      </c>
      <c r="B184" t="s">
        <v>270</v>
      </c>
      <c r="C184" t="s">
        <v>869</v>
      </c>
      <c r="D184" t="s">
        <v>870</v>
      </c>
      <c r="E184">
        <v>52</v>
      </c>
    </row>
    <row r="185" spans="1:5" x14ac:dyDescent="0.2">
      <c r="A185">
        <v>51303</v>
      </c>
      <c r="B185" t="s">
        <v>273</v>
      </c>
      <c r="C185" t="s">
        <v>869</v>
      </c>
      <c r="D185" t="s">
        <v>870</v>
      </c>
    </row>
    <row r="186" spans="1:5" x14ac:dyDescent="0.2">
      <c r="A186">
        <v>51310</v>
      </c>
      <c r="B186" t="s">
        <v>273</v>
      </c>
      <c r="C186" t="s">
        <v>869</v>
      </c>
      <c r="D186" t="s">
        <v>870</v>
      </c>
    </row>
    <row r="187" spans="1:5" x14ac:dyDescent="0.2">
      <c r="A187">
        <v>51317</v>
      </c>
      <c r="B187" t="s">
        <v>273</v>
      </c>
      <c r="C187" t="s">
        <v>869</v>
      </c>
      <c r="D187" t="s">
        <v>870</v>
      </c>
    </row>
    <row r="188" spans="1:5" x14ac:dyDescent="0.2">
      <c r="A188">
        <v>51964</v>
      </c>
      <c r="B188" t="s">
        <v>276</v>
      </c>
      <c r="C188" t="s">
        <v>869</v>
      </c>
      <c r="D188" t="s">
        <v>870</v>
      </c>
    </row>
    <row r="189" spans="1:5" x14ac:dyDescent="0.2">
      <c r="A189">
        <v>51971</v>
      </c>
      <c r="B189" t="s">
        <v>276</v>
      </c>
      <c r="C189" t="s">
        <v>869</v>
      </c>
      <c r="D189" t="s">
        <v>870</v>
      </c>
    </row>
    <row r="190" spans="1:5" x14ac:dyDescent="0.2">
      <c r="A190">
        <v>51978</v>
      </c>
      <c r="B190" t="s">
        <v>276</v>
      </c>
      <c r="C190" t="s">
        <v>869</v>
      </c>
      <c r="D190" t="s">
        <v>870</v>
      </c>
    </row>
    <row r="191" spans="1:5" x14ac:dyDescent="0.2">
      <c r="A191">
        <v>52796</v>
      </c>
      <c r="B191" t="s">
        <v>281</v>
      </c>
      <c r="C191" t="s">
        <v>869</v>
      </c>
      <c r="D191" t="s">
        <v>870</v>
      </c>
      <c r="E191">
        <v>8.5</v>
      </c>
    </row>
    <row r="192" spans="1:5" x14ac:dyDescent="0.2">
      <c r="A192">
        <v>52803</v>
      </c>
      <c r="B192" t="s">
        <v>281</v>
      </c>
      <c r="C192" t="s">
        <v>869</v>
      </c>
      <c r="D192" t="s">
        <v>870</v>
      </c>
      <c r="E192">
        <v>5.3</v>
      </c>
    </row>
    <row r="193" spans="1:5" x14ac:dyDescent="0.2">
      <c r="A193">
        <v>52810</v>
      </c>
      <c r="B193" t="s">
        <v>281</v>
      </c>
      <c r="C193" t="s">
        <v>869</v>
      </c>
      <c r="D193" t="s">
        <v>870</v>
      </c>
      <c r="E193">
        <v>11.7</v>
      </c>
    </row>
    <row r="194" spans="1:5" x14ac:dyDescent="0.2">
      <c r="A194">
        <v>53727</v>
      </c>
      <c r="B194" t="s">
        <v>285</v>
      </c>
      <c r="C194" t="s">
        <v>869</v>
      </c>
      <c r="D194" t="s">
        <v>870</v>
      </c>
      <c r="E194">
        <v>67</v>
      </c>
    </row>
    <row r="195" spans="1:5" x14ac:dyDescent="0.2">
      <c r="A195">
        <v>53734</v>
      </c>
      <c r="B195" t="s">
        <v>285</v>
      </c>
      <c r="C195" t="s">
        <v>869</v>
      </c>
      <c r="D195" t="s">
        <v>870</v>
      </c>
      <c r="E195">
        <v>62.1</v>
      </c>
    </row>
    <row r="196" spans="1:5" x14ac:dyDescent="0.2">
      <c r="A196">
        <v>53741</v>
      </c>
      <c r="B196" t="s">
        <v>285</v>
      </c>
      <c r="C196" t="s">
        <v>869</v>
      </c>
      <c r="D196" t="s">
        <v>870</v>
      </c>
      <c r="E196">
        <v>71.900000000000006</v>
      </c>
    </row>
    <row r="197" spans="1:5" x14ac:dyDescent="0.2">
      <c r="A197">
        <v>54622</v>
      </c>
      <c r="B197" t="s">
        <v>287</v>
      </c>
      <c r="C197" t="s">
        <v>869</v>
      </c>
      <c r="D197" t="s">
        <v>870</v>
      </c>
      <c r="E197">
        <v>58.1</v>
      </c>
    </row>
    <row r="198" spans="1:5" x14ac:dyDescent="0.2">
      <c r="A198">
        <v>54629</v>
      </c>
      <c r="B198" t="s">
        <v>287</v>
      </c>
      <c r="C198" t="s">
        <v>869</v>
      </c>
      <c r="D198" t="s">
        <v>870</v>
      </c>
      <c r="E198">
        <v>53.8</v>
      </c>
    </row>
    <row r="199" spans="1:5" x14ac:dyDescent="0.2">
      <c r="A199">
        <v>54636</v>
      </c>
      <c r="B199" t="s">
        <v>287</v>
      </c>
      <c r="C199" t="s">
        <v>869</v>
      </c>
      <c r="D199" t="s">
        <v>870</v>
      </c>
      <c r="E199">
        <v>62.4</v>
      </c>
    </row>
    <row r="200" spans="1:5" x14ac:dyDescent="0.2">
      <c r="A200">
        <v>55517</v>
      </c>
      <c r="B200" t="s">
        <v>292</v>
      </c>
      <c r="C200" t="s">
        <v>869</v>
      </c>
      <c r="D200" t="s">
        <v>870</v>
      </c>
      <c r="E200">
        <v>24.2</v>
      </c>
    </row>
    <row r="201" spans="1:5" x14ac:dyDescent="0.2">
      <c r="A201">
        <v>55524</v>
      </c>
      <c r="B201" t="s">
        <v>292</v>
      </c>
      <c r="C201" t="s">
        <v>869</v>
      </c>
      <c r="D201" t="s">
        <v>870</v>
      </c>
      <c r="E201">
        <v>19.5</v>
      </c>
    </row>
    <row r="202" spans="1:5" x14ac:dyDescent="0.2">
      <c r="A202">
        <v>55531</v>
      </c>
      <c r="B202" t="s">
        <v>292</v>
      </c>
      <c r="C202" t="s">
        <v>869</v>
      </c>
      <c r="D202" t="s">
        <v>870</v>
      </c>
      <c r="E202">
        <v>28.9</v>
      </c>
    </row>
    <row r="203" spans="1:5" x14ac:dyDescent="0.2">
      <c r="A203">
        <v>56422</v>
      </c>
      <c r="B203" t="s">
        <v>297</v>
      </c>
      <c r="C203" t="s">
        <v>869</v>
      </c>
      <c r="D203" t="s">
        <v>870</v>
      </c>
      <c r="E203">
        <v>10.5</v>
      </c>
    </row>
    <row r="204" spans="1:5" x14ac:dyDescent="0.2">
      <c r="A204">
        <v>56429</v>
      </c>
      <c r="B204" t="s">
        <v>297</v>
      </c>
      <c r="C204" t="s">
        <v>869</v>
      </c>
      <c r="D204" t="s">
        <v>870</v>
      </c>
      <c r="E204">
        <v>6.5</v>
      </c>
    </row>
    <row r="205" spans="1:5" x14ac:dyDescent="0.2">
      <c r="A205">
        <v>56436</v>
      </c>
      <c r="B205" t="s">
        <v>297</v>
      </c>
      <c r="C205" t="s">
        <v>869</v>
      </c>
      <c r="D205" t="s">
        <v>870</v>
      </c>
      <c r="E205">
        <v>14.5</v>
      </c>
    </row>
    <row r="206" spans="1:5" x14ac:dyDescent="0.2">
      <c r="A206">
        <v>57269</v>
      </c>
      <c r="B206" t="s">
        <v>301</v>
      </c>
      <c r="C206" t="s">
        <v>869</v>
      </c>
      <c r="D206" t="s">
        <v>870</v>
      </c>
      <c r="E206">
        <v>6.6</v>
      </c>
    </row>
    <row r="207" spans="1:5" x14ac:dyDescent="0.2">
      <c r="A207">
        <v>57276</v>
      </c>
      <c r="B207" t="s">
        <v>301</v>
      </c>
      <c r="C207" t="s">
        <v>869</v>
      </c>
      <c r="D207" t="s">
        <v>870</v>
      </c>
      <c r="E207">
        <v>5.5</v>
      </c>
    </row>
    <row r="208" spans="1:5" x14ac:dyDescent="0.2">
      <c r="A208">
        <v>57283</v>
      </c>
      <c r="B208" t="s">
        <v>301</v>
      </c>
      <c r="C208" t="s">
        <v>869</v>
      </c>
      <c r="D208" t="s">
        <v>870</v>
      </c>
      <c r="E208">
        <v>7.7</v>
      </c>
    </row>
    <row r="209" spans="1:5" x14ac:dyDescent="0.2">
      <c r="A209">
        <v>58074</v>
      </c>
      <c r="B209" t="s">
        <v>886</v>
      </c>
      <c r="C209" t="s">
        <v>869</v>
      </c>
      <c r="D209" t="s">
        <v>870</v>
      </c>
    </row>
    <row r="210" spans="1:5" x14ac:dyDescent="0.2">
      <c r="A210">
        <v>58081</v>
      </c>
      <c r="B210" t="s">
        <v>886</v>
      </c>
      <c r="C210" t="s">
        <v>869</v>
      </c>
      <c r="D210" t="s">
        <v>870</v>
      </c>
    </row>
    <row r="211" spans="1:5" x14ac:dyDescent="0.2">
      <c r="A211">
        <v>58088</v>
      </c>
      <c r="B211" t="s">
        <v>886</v>
      </c>
      <c r="C211" t="s">
        <v>869</v>
      </c>
      <c r="D211" t="s">
        <v>870</v>
      </c>
    </row>
    <row r="212" spans="1:5" x14ac:dyDescent="0.2">
      <c r="A212">
        <v>58753</v>
      </c>
      <c r="B212" t="s">
        <v>304</v>
      </c>
      <c r="C212" t="s">
        <v>869</v>
      </c>
      <c r="D212" t="s">
        <v>870</v>
      </c>
    </row>
    <row r="213" spans="1:5" x14ac:dyDescent="0.2">
      <c r="A213">
        <v>58760</v>
      </c>
      <c r="B213" t="s">
        <v>304</v>
      </c>
      <c r="C213" t="s">
        <v>869</v>
      </c>
      <c r="D213" t="s">
        <v>870</v>
      </c>
    </row>
    <row r="214" spans="1:5" x14ac:dyDescent="0.2">
      <c r="A214">
        <v>58767</v>
      </c>
      <c r="B214" t="s">
        <v>304</v>
      </c>
      <c r="C214" t="s">
        <v>869</v>
      </c>
      <c r="D214" t="s">
        <v>870</v>
      </c>
    </row>
    <row r="215" spans="1:5" x14ac:dyDescent="0.2">
      <c r="A215">
        <v>59639</v>
      </c>
      <c r="B215" t="s">
        <v>887</v>
      </c>
      <c r="C215" t="s">
        <v>869</v>
      </c>
      <c r="D215" t="s">
        <v>870</v>
      </c>
      <c r="E215">
        <v>60.7</v>
      </c>
    </row>
    <row r="216" spans="1:5" x14ac:dyDescent="0.2">
      <c r="A216">
        <v>59646</v>
      </c>
      <c r="B216" t="s">
        <v>887</v>
      </c>
      <c r="C216" t="s">
        <v>869</v>
      </c>
      <c r="D216" t="s">
        <v>870</v>
      </c>
      <c r="E216">
        <v>57.9</v>
      </c>
    </row>
    <row r="217" spans="1:5" x14ac:dyDescent="0.2">
      <c r="A217">
        <v>59653</v>
      </c>
      <c r="B217" t="s">
        <v>887</v>
      </c>
      <c r="C217" t="s">
        <v>869</v>
      </c>
      <c r="D217" t="s">
        <v>870</v>
      </c>
      <c r="E217">
        <v>63.6</v>
      </c>
    </row>
    <row r="218" spans="1:5" x14ac:dyDescent="0.2">
      <c r="A218">
        <v>60600</v>
      </c>
      <c r="B218" t="s">
        <v>312</v>
      </c>
      <c r="C218" t="s">
        <v>869</v>
      </c>
      <c r="D218" t="s">
        <v>870</v>
      </c>
      <c r="E218">
        <v>36.5</v>
      </c>
    </row>
    <row r="219" spans="1:5" x14ac:dyDescent="0.2">
      <c r="A219">
        <v>60607</v>
      </c>
      <c r="B219" t="s">
        <v>312</v>
      </c>
      <c r="C219" t="s">
        <v>869</v>
      </c>
      <c r="D219" t="s">
        <v>870</v>
      </c>
      <c r="E219">
        <v>33.6</v>
      </c>
    </row>
    <row r="220" spans="1:5" x14ac:dyDescent="0.2">
      <c r="A220">
        <v>60614</v>
      </c>
      <c r="B220" t="s">
        <v>312</v>
      </c>
      <c r="C220" t="s">
        <v>869</v>
      </c>
      <c r="D220" t="s">
        <v>870</v>
      </c>
      <c r="E220">
        <v>39.5</v>
      </c>
    </row>
    <row r="221" spans="1:5" x14ac:dyDescent="0.2">
      <c r="A221">
        <v>61550</v>
      </c>
      <c r="B221" t="s">
        <v>317</v>
      </c>
      <c r="C221" t="s">
        <v>869</v>
      </c>
      <c r="D221" t="s">
        <v>870</v>
      </c>
      <c r="E221">
        <v>3.8</v>
      </c>
    </row>
    <row r="222" spans="1:5" x14ac:dyDescent="0.2">
      <c r="A222">
        <v>61557</v>
      </c>
      <c r="B222" t="s">
        <v>317</v>
      </c>
      <c r="C222" t="s">
        <v>869</v>
      </c>
      <c r="D222" t="s">
        <v>870</v>
      </c>
      <c r="E222">
        <v>2.4</v>
      </c>
    </row>
    <row r="223" spans="1:5" x14ac:dyDescent="0.2">
      <c r="A223">
        <v>61564</v>
      </c>
      <c r="B223" t="s">
        <v>317</v>
      </c>
      <c r="C223" t="s">
        <v>869</v>
      </c>
      <c r="D223" t="s">
        <v>870</v>
      </c>
      <c r="E223">
        <v>5.3</v>
      </c>
    </row>
    <row r="224" spans="1:5" x14ac:dyDescent="0.2">
      <c r="A224">
        <v>62479</v>
      </c>
      <c r="B224" t="s">
        <v>320</v>
      </c>
      <c r="C224" t="s">
        <v>869</v>
      </c>
      <c r="D224" t="s">
        <v>870</v>
      </c>
      <c r="E224">
        <v>39.4</v>
      </c>
    </row>
    <row r="225" spans="1:5" x14ac:dyDescent="0.2">
      <c r="A225">
        <v>62486</v>
      </c>
      <c r="B225" t="s">
        <v>320</v>
      </c>
      <c r="C225" t="s">
        <v>869</v>
      </c>
      <c r="D225" t="s">
        <v>870</v>
      </c>
      <c r="E225">
        <v>37.5</v>
      </c>
    </row>
    <row r="226" spans="1:5" x14ac:dyDescent="0.2">
      <c r="A226">
        <v>62493</v>
      </c>
      <c r="B226" t="s">
        <v>320</v>
      </c>
      <c r="C226" t="s">
        <v>869</v>
      </c>
      <c r="D226" t="s">
        <v>870</v>
      </c>
      <c r="E226">
        <v>41.4</v>
      </c>
    </row>
    <row r="227" spans="1:5" x14ac:dyDescent="0.2">
      <c r="A227">
        <v>63438</v>
      </c>
      <c r="B227" t="s">
        <v>324</v>
      </c>
      <c r="C227" t="s">
        <v>869</v>
      </c>
      <c r="D227" t="s">
        <v>870</v>
      </c>
      <c r="E227">
        <v>6.3</v>
      </c>
    </row>
    <row r="228" spans="1:5" x14ac:dyDescent="0.2">
      <c r="A228">
        <v>63445</v>
      </c>
      <c r="B228" t="s">
        <v>324</v>
      </c>
      <c r="C228" t="s">
        <v>869</v>
      </c>
      <c r="D228" t="s">
        <v>870</v>
      </c>
      <c r="E228">
        <v>4.8</v>
      </c>
    </row>
    <row r="229" spans="1:5" x14ac:dyDescent="0.2">
      <c r="A229">
        <v>63452</v>
      </c>
      <c r="B229" t="s">
        <v>324</v>
      </c>
      <c r="C229" t="s">
        <v>869</v>
      </c>
      <c r="D229" t="s">
        <v>870</v>
      </c>
      <c r="E229">
        <v>7.7</v>
      </c>
    </row>
    <row r="230" spans="1:5" x14ac:dyDescent="0.2">
      <c r="A230">
        <v>64259</v>
      </c>
      <c r="B230" t="s">
        <v>888</v>
      </c>
      <c r="C230" t="s">
        <v>869</v>
      </c>
      <c r="D230" t="s">
        <v>870</v>
      </c>
    </row>
    <row r="231" spans="1:5" x14ac:dyDescent="0.2">
      <c r="A231">
        <v>64266</v>
      </c>
      <c r="B231" t="s">
        <v>888</v>
      </c>
      <c r="C231" t="s">
        <v>869</v>
      </c>
      <c r="D231" t="s">
        <v>870</v>
      </c>
    </row>
    <row r="232" spans="1:5" x14ac:dyDescent="0.2">
      <c r="A232">
        <v>64273</v>
      </c>
      <c r="B232" t="s">
        <v>888</v>
      </c>
      <c r="C232" t="s">
        <v>869</v>
      </c>
      <c r="D232" t="s">
        <v>870</v>
      </c>
    </row>
    <row r="233" spans="1:5" x14ac:dyDescent="0.2">
      <c r="A233">
        <v>64752</v>
      </c>
      <c r="B233" t="s">
        <v>328</v>
      </c>
      <c r="C233" t="s">
        <v>869</v>
      </c>
      <c r="D233" t="s">
        <v>870</v>
      </c>
      <c r="E233">
        <v>21.1</v>
      </c>
    </row>
    <row r="234" spans="1:5" x14ac:dyDescent="0.2">
      <c r="A234">
        <v>64759</v>
      </c>
      <c r="B234" t="s">
        <v>328</v>
      </c>
      <c r="C234" t="s">
        <v>869</v>
      </c>
      <c r="D234" t="s">
        <v>870</v>
      </c>
      <c r="E234">
        <v>15.4</v>
      </c>
    </row>
    <row r="235" spans="1:5" x14ac:dyDescent="0.2">
      <c r="A235">
        <v>64766</v>
      </c>
      <c r="B235" t="s">
        <v>328</v>
      </c>
      <c r="C235" t="s">
        <v>869</v>
      </c>
      <c r="D235" t="s">
        <v>870</v>
      </c>
      <c r="E235">
        <v>26.8</v>
      </c>
    </row>
    <row r="236" spans="1:5" x14ac:dyDescent="0.2">
      <c r="A236">
        <v>65488</v>
      </c>
      <c r="B236" t="s">
        <v>331</v>
      </c>
      <c r="C236" t="s">
        <v>869</v>
      </c>
      <c r="D236" t="s">
        <v>870</v>
      </c>
      <c r="E236">
        <v>59.8</v>
      </c>
    </row>
    <row r="237" spans="1:5" x14ac:dyDescent="0.2">
      <c r="A237">
        <v>65495</v>
      </c>
      <c r="B237" t="s">
        <v>331</v>
      </c>
      <c r="C237" t="s">
        <v>869</v>
      </c>
      <c r="D237" t="s">
        <v>870</v>
      </c>
      <c r="E237">
        <v>56.9</v>
      </c>
    </row>
    <row r="238" spans="1:5" x14ac:dyDescent="0.2">
      <c r="A238">
        <v>65502</v>
      </c>
      <c r="B238" t="s">
        <v>331</v>
      </c>
      <c r="C238" t="s">
        <v>869</v>
      </c>
      <c r="D238" t="s">
        <v>870</v>
      </c>
      <c r="E238">
        <v>62.7</v>
      </c>
    </row>
    <row r="239" spans="1:5" x14ac:dyDescent="0.2">
      <c r="A239">
        <v>66400</v>
      </c>
      <c r="B239" t="s">
        <v>335</v>
      </c>
      <c r="C239" t="s">
        <v>869</v>
      </c>
      <c r="D239" t="s">
        <v>870</v>
      </c>
      <c r="E239">
        <v>73.099999999999994</v>
      </c>
    </row>
    <row r="240" spans="1:5" x14ac:dyDescent="0.2">
      <c r="A240">
        <v>66407</v>
      </c>
      <c r="B240" t="s">
        <v>335</v>
      </c>
      <c r="C240" t="s">
        <v>869</v>
      </c>
      <c r="D240" t="s">
        <v>870</v>
      </c>
      <c r="E240">
        <v>69.599999999999994</v>
      </c>
    </row>
    <row r="241" spans="1:5" x14ac:dyDescent="0.2">
      <c r="A241">
        <v>66414</v>
      </c>
      <c r="B241" t="s">
        <v>335</v>
      </c>
      <c r="C241" t="s">
        <v>869</v>
      </c>
      <c r="D241" t="s">
        <v>870</v>
      </c>
      <c r="E241">
        <v>76.599999999999994</v>
      </c>
    </row>
    <row r="242" spans="1:5" x14ac:dyDescent="0.2">
      <c r="A242">
        <v>67251</v>
      </c>
      <c r="B242" t="s">
        <v>340</v>
      </c>
      <c r="C242" t="s">
        <v>869</v>
      </c>
      <c r="D242" t="s">
        <v>870</v>
      </c>
      <c r="E242">
        <v>77.8</v>
      </c>
    </row>
    <row r="243" spans="1:5" x14ac:dyDescent="0.2">
      <c r="A243">
        <v>67258</v>
      </c>
      <c r="B243" t="s">
        <v>340</v>
      </c>
      <c r="C243" t="s">
        <v>869</v>
      </c>
      <c r="D243" t="s">
        <v>870</v>
      </c>
      <c r="E243">
        <v>74.8</v>
      </c>
    </row>
    <row r="244" spans="1:5" x14ac:dyDescent="0.2">
      <c r="A244">
        <v>67265</v>
      </c>
      <c r="B244" t="s">
        <v>340</v>
      </c>
      <c r="C244" t="s">
        <v>869</v>
      </c>
      <c r="D244" t="s">
        <v>870</v>
      </c>
      <c r="E244">
        <v>80.900000000000006</v>
      </c>
    </row>
    <row r="245" spans="1:5" x14ac:dyDescent="0.2">
      <c r="A245">
        <v>68180</v>
      </c>
      <c r="B245" t="s">
        <v>343</v>
      </c>
      <c r="C245" t="s">
        <v>869</v>
      </c>
      <c r="D245" t="s">
        <v>870</v>
      </c>
    </row>
    <row r="246" spans="1:5" x14ac:dyDescent="0.2">
      <c r="A246">
        <v>68187</v>
      </c>
      <c r="B246" t="s">
        <v>343</v>
      </c>
      <c r="C246" t="s">
        <v>869</v>
      </c>
      <c r="D246" t="s">
        <v>870</v>
      </c>
    </row>
    <row r="247" spans="1:5" x14ac:dyDescent="0.2">
      <c r="A247">
        <v>68194</v>
      </c>
      <c r="B247" t="s">
        <v>343</v>
      </c>
      <c r="C247" t="s">
        <v>869</v>
      </c>
      <c r="D247" t="s">
        <v>870</v>
      </c>
    </row>
    <row r="248" spans="1:5" x14ac:dyDescent="0.2">
      <c r="A248">
        <v>69072</v>
      </c>
      <c r="B248" t="s">
        <v>347</v>
      </c>
      <c r="C248" t="s">
        <v>869</v>
      </c>
      <c r="D248" t="s">
        <v>870</v>
      </c>
      <c r="E248">
        <v>82.6</v>
      </c>
    </row>
    <row r="249" spans="1:5" x14ac:dyDescent="0.2">
      <c r="A249">
        <v>69079</v>
      </c>
      <c r="B249" t="s">
        <v>347</v>
      </c>
      <c r="C249" t="s">
        <v>869</v>
      </c>
      <c r="D249" t="s">
        <v>870</v>
      </c>
      <c r="E249">
        <v>77.900000000000006</v>
      </c>
    </row>
    <row r="250" spans="1:5" x14ac:dyDescent="0.2">
      <c r="A250">
        <v>69086</v>
      </c>
      <c r="B250" t="s">
        <v>347</v>
      </c>
      <c r="C250" t="s">
        <v>869</v>
      </c>
      <c r="D250" t="s">
        <v>870</v>
      </c>
      <c r="E250">
        <v>87.4</v>
      </c>
    </row>
    <row r="251" spans="1:5" x14ac:dyDescent="0.2">
      <c r="A251">
        <v>69920</v>
      </c>
      <c r="B251" t="s">
        <v>353</v>
      </c>
      <c r="C251" t="s">
        <v>869</v>
      </c>
      <c r="D251" t="s">
        <v>870</v>
      </c>
      <c r="E251">
        <v>56.1</v>
      </c>
    </row>
    <row r="252" spans="1:5" x14ac:dyDescent="0.2">
      <c r="A252">
        <v>69927</v>
      </c>
      <c r="B252" t="s">
        <v>353</v>
      </c>
      <c r="C252" t="s">
        <v>869</v>
      </c>
      <c r="D252" t="s">
        <v>870</v>
      </c>
      <c r="E252">
        <v>53.7</v>
      </c>
    </row>
    <row r="253" spans="1:5" x14ac:dyDescent="0.2">
      <c r="A253">
        <v>69934</v>
      </c>
      <c r="B253" t="s">
        <v>353</v>
      </c>
      <c r="C253" t="s">
        <v>869</v>
      </c>
      <c r="D253" t="s">
        <v>870</v>
      </c>
      <c r="E253">
        <v>58.4</v>
      </c>
    </row>
    <row r="254" spans="1:5" x14ac:dyDescent="0.2">
      <c r="A254">
        <v>70852</v>
      </c>
      <c r="B254" t="s">
        <v>357</v>
      </c>
      <c r="C254" t="s">
        <v>869</v>
      </c>
      <c r="D254" t="s">
        <v>870</v>
      </c>
      <c r="E254">
        <v>12.6</v>
      </c>
    </row>
    <row r="255" spans="1:5" x14ac:dyDescent="0.2">
      <c r="A255">
        <v>70859</v>
      </c>
      <c r="B255" t="s">
        <v>357</v>
      </c>
      <c r="C255" t="s">
        <v>869</v>
      </c>
      <c r="D255" t="s">
        <v>870</v>
      </c>
      <c r="E255">
        <v>9.9</v>
      </c>
    </row>
    <row r="256" spans="1:5" x14ac:dyDescent="0.2">
      <c r="A256">
        <v>70866</v>
      </c>
      <c r="B256" t="s">
        <v>357</v>
      </c>
      <c r="C256" t="s">
        <v>869</v>
      </c>
      <c r="D256" t="s">
        <v>870</v>
      </c>
      <c r="E256">
        <v>15.4</v>
      </c>
    </row>
    <row r="257" spans="1:5" x14ac:dyDescent="0.2">
      <c r="A257">
        <v>71679</v>
      </c>
      <c r="B257" t="s">
        <v>362</v>
      </c>
      <c r="C257" t="s">
        <v>869</v>
      </c>
      <c r="D257" t="s">
        <v>870</v>
      </c>
      <c r="E257">
        <v>6.1</v>
      </c>
    </row>
    <row r="258" spans="1:5" x14ac:dyDescent="0.2">
      <c r="A258">
        <v>71686</v>
      </c>
      <c r="B258" t="s">
        <v>362</v>
      </c>
      <c r="C258" t="s">
        <v>869</v>
      </c>
      <c r="D258" t="s">
        <v>870</v>
      </c>
      <c r="E258">
        <v>4.0999999999999996</v>
      </c>
    </row>
    <row r="259" spans="1:5" x14ac:dyDescent="0.2">
      <c r="A259">
        <v>71693</v>
      </c>
      <c r="B259" t="s">
        <v>362</v>
      </c>
      <c r="C259" t="s">
        <v>869</v>
      </c>
      <c r="D259" t="s">
        <v>870</v>
      </c>
      <c r="E259">
        <v>8.1999999999999993</v>
      </c>
    </row>
    <row r="260" spans="1:5" x14ac:dyDescent="0.2">
      <c r="A260">
        <v>72499</v>
      </c>
      <c r="B260" t="s">
        <v>367</v>
      </c>
      <c r="C260" t="s">
        <v>869</v>
      </c>
      <c r="D260" t="s">
        <v>870</v>
      </c>
    </row>
    <row r="261" spans="1:5" x14ac:dyDescent="0.2">
      <c r="A261">
        <v>72506</v>
      </c>
      <c r="B261" t="s">
        <v>367</v>
      </c>
      <c r="C261" t="s">
        <v>869</v>
      </c>
      <c r="D261" t="s">
        <v>870</v>
      </c>
    </row>
    <row r="262" spans="1:5" x14ac:dyDescent="0.2">
      <c r="A262">
        <v>72513</v>
      </c>
      <c r="B262" t="s">
        <v>367</v>
      </c>
      <c r="C262" t="s">
        <v>869</v>
      </c>
      <c r="D262" t="s">
        <v>870</v>
      </c>
    </row>
    <row r="263" spans="1:5" x14ac:dyDescent="0.2">
      <c r="A263">
        <v>73425</v>
      </c>
      <c r="B263" t="s">
        <v>373</v>
      </c>
      <c r="C263" t="s">
        <v>869</v>
      </c>
      <c r="D263" t="s">
        <v>870</v>
      </c>
      <c r="E263">
        <v>4.9000000000000004</v>
      </c>
    </row>
    <row r="264" spans="1:5" x14ac:dyDescent="0.2">
      <c r="A264">
        <v>73432</v>
      </c>
      <c r="B264" t="s">
        <v>373</v>
      </c>
      <c r="C264" t="s">
        <v>869</v>
      </c>
      <c r="D264" t="s">
        <v>870</v>
      </c>
      <c r="E264">
        <v>3.8</v>
      </c>
    </row>
    <row r="265" spans="1:5" x14ac:dyDescent="0.2">
      <c r="A265">
        <v>73439</v>
      </c>
      <c r="B265" t="s">
        <v>373</v>
      </c>
      <c r="C265" t="s">
        <v>869</v>
      </c>
      <c r="D265" t="s">
        <v>870</v>
      </c>
      <c r="E265">
        <v>6</v>
      </c>
    </row>
    <row r="266" spans="1:5" x14ac:dyDescent="0.2">
      <c r="A266">
        <v>74342</v>
      </c>
      <c r="B266" t="s">
        <v>889</v>
      </c>
      <c r="C266" t="s">
        <v>869</v>
      </c>
      <c r="D266" t="s">
        <v>870</v>
      </c>
      <c r="E266">
        <v>40.799999999999997</v>
      </c>
    </row>
    <row r="267" spans="1:5" x14ac:dyDescent="0.2">
      <c r="A267">
        <v>74349</v>
      </c>
      <c r="B267" t="s">
        <v>889</v>
      </c>
      <c r="C267" t="s">
        <v>869</v>
      </c>
      <c r="D267" t="s">
        <v>870</v>
      </c>
      <c r="E267">
        <v>37.4</v>
      </c>
    </row>
    <row r="268" spans="1:5" x14ac:dyDescent="0.2">
      <c r="A268">
        <v>74356</v>
      </c>
      <c r="B268" t="s">
        <v>889</v>
      </c>
      <c r="C268" t="s">
        <v>869</v>
      </c>
      <c r="D268" t="s">
        <v>870</v>
      </c>
      <c r="E268">
        <v>44.2</v>
      </c>
    </row>
    <row r="269" spans="1:5" x14ac:dyDescent="0.2">
      <c r="A269">
        <v>75218</v>
      </c>
      <c r="B269" t="s">
        <v>384</v>
      </c>
      <c r="C269" t="s">
        <v>869</v>
      </c>
      <c r="D269" t="s">
        <v>870</v>
      </c>
    </row>
    <row r="270" spans="1:5" x14ac:dyDescent="0.2">
      <c r="A270">
        <v>75225</v>
      </c>
      <c r="B270" t="s">
        <v>384</v>
      </c>
      <c r="C270" t="s">
        <v>869</v>
      </c>
      <c r="D270" t="s">
        <v>870</v>
      </c>
    </row>
    <row r="271" spans="1:5" x14ac:dyDescent="0.2">
      <c r="A271">
        <v>75232</v>
      </c>
      <c r="B271" t="s">
        <v>384</v>
      </c>
      <c r="C271" t="s">
        <v>869</v>
      </c>
      <c r="D271" t="s">
        <v>870</v>
      </c>
    </row>
    <row r="272" spans="1:5" x14ac:dyDescent="0.2">
      <c r="A272">
        <v>76171</v>
      </c>
      <c r="B272" t="s">
        <v>890</v>
      </c>
      <c r="C272" t="s">
        <v>869</v>
      </c>
      <c r="D272" t="s">
        <v>870</v>
      </c>
      <c r="E272">
        <v>5.4</v>
      </c>
    </row>
    <row r="273" spans="1:5" x14ac:dyDescent="0.2">
      <c r="A273">
        <v>76178</v>
      </c>
      <c r="B273" t="s">
        <v>890</v>
      </c>
      <c r="C273" t="s">
        <v>869</v>
      </c>
      <c r="D273" t="s">
        <v>870</v>
      </c>
      <c r="E273">
        <v>4.3</v>
      </c>
    </row>
    <row r="274" spans="1:5" x14ac:dyDescent="0.2">
      <c r="A274">
        <v>76185</v>
      </c>
      <c r="B274" t="s">
        <v>890</v>
      </c>
      <c r="C274" t="s">
        <v>869</v>
      </c>
      <c r="D274" t="s">
        <v>870</v>
      </c>
      <c r="E274">
        <v>6.5</v>
      </c>
    </row>
    <row r="275" spans="1:5" x14ac:dyDescent="0.2">
      <c r="A275">
        <v>76999</v>
      </c>
      <c r="B275" t="s">
        <v>392</v>
      </c>
      <c r="C275" t="s">
        <v>869</v>
      </c>
      <c r="D275" t="s">
        <v>870</v>
      </c>
      <c r="E275">
        <v>13.2</v>
      </c>
    </row>
    <row r="276" spans="1:5" x14ac:dyDescent="0.2">
      <c r="A276">
        <v>77006</v>
      </c>
      <c r="B276" t="s">
        <v>392</v>
      </c>
      <c r="C276" t="s">
        <v>869</v>
      </c>
      <c r="D276" t="s">
        <v>870</v>
      </c>
      <c r="E276">
        <v>11</v>
      </c>
    </row>
    <row r="277" spans="1:5" x14ac:dyDescent="0.2">
      <c r="A277">
        <v>77013</v>
      </c>
      <c r="B277" t="s">
        <v>392</v>
      </c>
      <c r="C277" t="s">
        <v>869</v>
      </c>
      <c r="D277" t="s">
        <v>870</v>
      </c>
      <c r="E277">
        <v>15.5</v>
      </c>
    </row>
    <row r="278" spans="1:5" x14ac:dyDescent="0.2">
      <c r="A278">
        <v>77847</v>
      </c>
      <c r="B278" t="s">
        <v>397</v>
      </c>
      <c r="C278" t="s">
        <v>869</v>
      </c>
      <c r="D278" t="s">
        <v>870</v>
      </c>
      <c r="E278">
        <v>5.7</v>
      </c>
    </row>
    <row r="279" spans="1:5" x14ac:dyDescent="0.2">
      <c r="A279">
        <v>77854</v>
      </c>
      <c r="B279" t="s">
        <v>397</v>
      </c>
      <c r="C279" t="s">
        <v>869</v>
      </c>
      <c r="D279" t="s">
        <v>870</v>
      </c>
      <c r="E279">
        <v>4.0999999999999996</v>
      </c>
    </row>
    <row r="280" spans="1:5" x14ac:dyDescent="0.2">
      <c r="A280">
        <v>77861</v>
      </c>
      <c r="B280" t="s">
        <v>397</v>
      </c>
      <c r="C280" t="s">
        <v>869</v>
      </c>
      <c r="D280" t="s">
        <v>870</v>
      </c>
      <c r="E280">
        <v>7.3</v>
      </c>
    </row>
    <row r="281" spans="1:5" x14ac:dyDescent="0.2">
      <c r="A281">
        <v>78674</v>
      </c>
      <c r="B281" t="s">
        <v>400</v>
      </c>
      <c r="C281" t="s">
        <v>869</v>
      </c>
      <c r="D281" t="s">
        <v>870</v>
      </c>
      <c r="E281">
        <v>54.4</v>
      </c>
    </row>
    <row r="282" spans="1:5" x14ac:dyDescent="0.2">
      <c r="A282">
        <v>78681</v>
      </c>
      <c r="B282" t="s">
        <v>400</v>
      </c>
      <c r="C282" t="s">
        <v>869</v>
      </c>
      <c r="D282" t="s">
        <v>870</v>
      </c>
      <c r="E282">
        <v>49.6</v>
      </c>
    </row>
    <row r="283" spans="1:5" x14ac:dyDescent="0.2">
      <c r="A283">
        <v>78688</v>
      </c>
      <c r="B283" t="s">
        <v>400</v>
      </c>
      <c r="C283" t="s">
        <v>869</v>
      </c>
      <c r="D283" t="s">
        <v>870</v>
      </c>
      <c r="E283">
        <v>59.1</v>
      </c>
    </row>
    <row r="284" spans="1:5" x14ac:dyDescent="0.2">
      <c r="A284">
        <v>79580</v>
      </c>
      <c r="B284" t="s">
        <v>405</v>
      </c>
      <c r="C284" t="s">
        <v>869</v>
      </c>
      <c r="D284" t="s">
        <v>870</v>
      </c>
      <c r="E284">
        <v>4.4000000000000004</v>
      </c>
    </row>
    <row r="285" spans="1:5" x14ac:dyDescent="0.2">
      <c r="A285">
        <v>79587</v>
      </c>
      <c r="B285" t="s">
        <v>405</v>
      </c>
      <c r="C285" t="s">
        <v>869</v>
      </c>
      <c r="D285" t="s">
        <v>870</v>
      </c>
      <c r="E285">
        <v>3.2</v>
      </c>
    </row>
    <row r="286" spans="1:5" x14ac:dyDescent="0.2">
      <c r="A286">
        <v>79594</v>
      </c>
      <c r="B286" t="s">
        <v>405</v>
      </c>
      <c r="C286" t="s">
        <v>869</v>
      </c>
      <c r="D286" t="s">
        <v>870</v>
      </c>
      <c r="E286">
        <v>5.7</v>
      </c>
    </row>
    <row r="287" spans="1:5" x14ac:dyDescent="0.2">
      <c r="A287">
        <v>80501</v>
      </c>
      <c r="B287" t="s">
        <v>408</v>
      </c>
      <c r="C287" t="s">
        <v>869</v>
      </c>
      <c r="D287" t="s">
        <v>870</v>
      </c>
    </row>
    <row r="288" spans="1:5" x14ac:dyDescent="0.2">
      <c r="A288">
        <v>80508</v>
      </c>
      <c r="B288" t="s">
        <v>408</v>
      </c>
      <c r="C288" t="s">
        <v>869</v>
      </c>
      <c r="D288" t="s">
        <v>870</v>
      </c>
    </row>
    <row r="289" spans="1:5" x14ac:dyDescent="0.2">
      <c r="A289">
        <v>80515</v>
      </c>
      <c r="B289" t="s">
        <v>408</v>
      </c>
      <c r="C289" t="s">
        <v>869</v>
      </c>
      <c r="D289" t="s">
        <v>870</v>
      </c>
    </row>
    <row r="290" spans="1:5" x14ac:dyDescent="0.2">
      <c r="A290">
        <v>81455</v>
      </c>
      <c r="B290" t="s">
        <v>412</v>
      </c>
      <c r="C290" t="s">
        <v>869</v>
      </c>
      <c r="D290" t="s">
        <v>870</v>
      </c>
      <c r="E290">
        <v>2.4</v>
      </c>
    </row>
    <row r="291" spans="1:5" x14ac:dyDescent="0.2">
      <c r="A291">
        <v>81462</v>
      </c>
      <c r="B291" t="s">
        <v>412</v>
      </c>
      <c r="C291" t="s">
        <v>869</v>
      </c>
      <c r="D291" t="s">
        <v>870</v>
      </c>
      <c r="E291">
        <v>1.6</v>
      </c>
    </row>
    <row r="292" spans="1:5" x14ac:dyDescent="0.2">
      <c r="A292">
        <v>81469</v>
      </c>
      <c r="B292" t="s">
        <v>412</v>
      </c>
      <c r="C292" t="s">
        <v>869</v>
      </c>
      <c r="D292" t="s">
        <v>870</v>
      </c>
      <c r="E292">
        <v>3.2</v>
      </c>
    </row>
    <row r="293" spans="1:5" x14ac:dyDescent="0.2">
      <c r="A293">
        <v>82367</v>
      </c>
      <c r="B293" t="s">
        <v>417</v>
      </c>
      <c r="C293" t="s">
        <v>869</v>
      </c>
      <c r="D293" t="s">
        <v>870</v>
      </c>
      <c r="E293">
        <v>72.3</v>
      </c>
    </row>
    <row r="294" spans="1:5" x14ac:dyDescent="0.2">
      <c r="A294">
        <v>82374</v>
      </c>
      <c r="B294" t="s">
        <v>417</v>
      </c>
      <c r="C294" t="s">
        <v>869</v>
      </c>
      <c r="D294" t="s">
        <v>870</v>
      </c>
      <c r="E294">
        <v>70.7</v>
      </c>
    </row>
    <row r="295" spans="1:5" x14ac:dyDescent="0.2">
      <c r="A295">
        <v>82381</v>
      </c>
      <c r="B295" t="s">
        <v>417</v>
      </c>
      <c r="C295" t="s">
        <v>869</v>
      </c>
      <c r="D295" t="s">
        <v>870</v>
      </c>
      <c r="E295">
        <v>73.8</v>
      </c>
    </row>
    <row r="296" spans="1:5" x14ac:dyDescent="0.2">
      <c r="A296">
        <v>83264</v>
      </c>
      <c r="B296" t="s">
        <v>422</v>
      </c>
      <c r="C296" t="s">
        <v>869</v>
      </c>
      <c r="D296" t="s">
        <v>870</v>
      </c>
      <c r="E296">
        <v>41</v>
      </c>
    </row>
    <row r="297" spans="1:5" x14ac:dyDescent="0.2">
      <c r="A297">
        <v>83271</v>
      </c>
      <c r="B297" t="s">
        <v>422</v>
      </c>
      <c r="C297" t="s">
        <v>869</v>
      </c>
      <c r="D297" t="s">
        <v>870</v>
      </c>
      <c r="E297">
        <v>36.799999999999997</v>
      </c>
    </row>
    <row r="298" spans="1:5" x14ac:dyDescent="0.2">
      <c r="A298">
        <v>83278</v>
      </c>
      <c r="B298" t="s">
        <v>422</v>
      </c>
      <c r="C298" t="s">
        <v>869</v>
      </c>
      <c r="D298" t="s">
        <v>870</v>
      </c>
      <c r="E298">
        <v>45.2</v>
      </c>
    </row>
    <row r="299" spans="1:5" x14ac:dyDescent="0.2">
      <c r="A299">
        <v>84148</v>
      </c>
      <c r="B299" t="s">
        <v>425</v>
      </c>
      <c r="C299" t="s">
        <v>869</v>
      </c>
      <c r="D299" t="s">
        <v>870</v>
      </c>
      <c r="E299">
        <v>10.9</v>
      </c>
    </row>
    <row r="300" spans="1:5" x14ac:dyDescent="0.2">
      <c r="A300">
        <v>84155</v>
      </c>
      <c r="B300" t="s">
        <v>425</v>
      </c>
      <c r="C300" t="s">
        <v>869</v>
      </c>
      <c r="D300" t="s">
        <v>870</v>
      </c>
      <c r="E300">
        <v>9</v>
      </c>
    </row>
    <row r="301" spans="1:5" x14ac:dyDescent="0.2">
      <c r="A301">
        <v>84162</v>
      </c>
      <c r="B301" t="s">
        <v>425</v>
      </c>
      <c r="C301" t="s">
        <v>869</v>
      </c>
      <c r="D301" t="s">
        <v>870</v>
      </c>
      <c r="E301">
        <v>12.8</v>
      </c>
    </row>
    <row r="302" spans="1:5" x14ac:dyDescent="0.2">
      <c r="A302">
        <v>85129</v>
      </c>
      <c r="B302" t="s">
        <v>429</v>
      </c>
      <c r="C302" t="s">
        <v>869</v>
      </c>
      <c r="D302" t="s">
        <v>870</v>
      </c>
      <c r="E302">
        <v>6.9</v>
      </c>
    </row>
    <row r="303" spans="1:5" x14ac:dyDescent="0.2">
      <c r="A303">
        <v>85136</v>
      </c>
      <c r="B303" t="s">
        <v>429</v>
      </c>
      <c r="C303" t="s">
        <v>869</v>
      </c>
      <c r="D303" t="s">
        <v>870</v>
      </c>
      <c r="E303">
        <v>6.8</v>
      </c>
    </row>
    <row r="304" spans="1:5" x14ac:dyDescent="0.2">
      <c r="A304">
        <v>85143</v>
      </c>
      <c r="B304" t="s">
        <v>429</v>
      </c>
      <c r="C304" t="s">
        <v>869</v>
      </c>
      <c r="D304" t="s">
        <v>870</v>
      </c>
      <c r="E304">
        <v>6.9</v>
      </c>
    </row>
    <row r="305" spans="1:5" x14ac:dyDescent="0.2">
      <c r="A305">
        <v>86063</v>
      </c>
      <c r="B305" t="s">
        <v>891</v>
      </c>
      <c r="C305" t="s">
        <v>869</v>
      </c>
      <c r="D305" t="s">
        <v>870</v>
      </c>
      <c r="E305">
        <v>34.1</v>
      </c>
    </row>
    <row r="306" spans="1:5" x14ac:dyDescent="0.2">
      <c r="A306">
        <v>86070</v>
      </c>
      <c r="B306" t="s">
        <v>891</v>
      </c>
      <c r="C306" t="s">
        <v>869</v>
      </c>
      <c r="D306" t="s">
        <v>870</v>
      </c>
      <c r="E306">
        <v>31</v>
      </c>
    </row>
    <row r="307" spans="1:5" x14ac:dyDescent="0.2">
      <c r="A307">
        <v>86077</v>
      </c>
      <c r="B307" t="s">
        <v>891</v>
      </c>
      <c r="C307" t="s">
        <v>869</v>
      </c>
      <c r="D307" t="s">
        <v>870</v>
      </c>
      <c r="E307">
        <v>37.1</v>
      </c>
    </row>
    <row r="308" spans="1:5" x14ac:dyDescent="0.2">
      <c r="A308">
        <v>87018</v>
      </c>
      <c r="B308" t="s">
        <v>438</v>
      </c>
      <c r="C308" t="s">
        <v>869</v>
      </c>
      <c r="D308" t="s">
        <v>870</v>
      </c>
      <c r="E308">
        <v>9.4</v>
      </c>
    </row>
    <row r="309" spans="1:5" x14ac:dyDescent="0.2">
      <c r="A309">
        <v>87025</v>
      </c>
      <c r="B309" t="s">
        <v>438</v>
      </c>
      <c r="C309" t="s">
        <v>869</v>
      </c>
      <c r="D309" t="s">
        <v>870</v>
      </c>
      <c r="E309">
        <v>7.1</v>
      </c>
    </row>
    <row r="310" spans="1:5" x14ac:dyDescent="0.2">
      <c r="A310">
        <v>87032</v>
      </c>
      <c r="B310" t="s">
        <v>438</v>
      </c>
      <c r="C310" t="s">
        <v>869</v>
      </c>
      <c r="D310" t="s">
        <v>870</v>
      </c>
      <c r="E310">
        <v>11.6</v>
      </c>
    </row>
    <row r="311" spans="1:5" x14ac:dyDescent="0.2">
      <c r="A311">
        <v>87940</v>
      </c>
      <c r="B311" t="s">
        <v>442</v>
      </c>
      <c r="C311" t="s">
        <v>869</v>
      </c>
      <c r="D311" t="s">
        <v>870</v>
      </c>
      <c r="E311">
        <v>36.5</v>
      </c>
    </row>
    <row r="312" spans="1:5" x14ac:dyDescent="0.2">
      <c r="A312">
        <v>87947</v>
      </c>
      <c r="B312" t="s">
        <v>442</v>
      </c>
      <c r="C312" t="s">
        <v>869</v>
      </c>
      <c r="D312" t="s">
        <v>870</v>
      </c>
      <c r="E312">
        <v>34.1</v>
      </c>
    </row>
    <row r="313" spans="1:5" x14ac:dyDescent="0.2">
      <c r="A313">
        <v>87954</v>
      </c>
      <c r="B313" t="s">
        <v>442</v>
      </c>
      <c r="C313" t="s">
        <v>869</v>
      </c>
      <c r="D313" t="s">
        <v>870</v>
      </c>
      <c r="E313">
        <v>39</v>
      </c>
    </row>
    <row r="314" spans="1:5" x14ac:dyDescent="0.2">
      <c r="A314">
        <v>88864</v>
      </c>
      <c r="B314" t="s">
        <v>447</v>
      </c>
      <c r="C314" t="s">
        <v>869</v>
      </c>
      <c r="D314" t="s">
        <v>870</v>
      </c>
      <c r="E314">
        <v>56.7</v>
      </c>
    </row>
    <row r="315" spans="1:5" x14ac:dyDescent="0.2">
      <c r="A315">
        <v>88871</v>
      </c>
      <c r="B315" t="s">
        <v>447</v>
      </c>
      <c r="C315" t="s">
        <v>869</v>
      </c>
      <c r="D315" t="s">
        <v>870</v>
      </c>
      <c r="E315">
        <v>54.7</v>
      </c>
    </row>
    <row r="316" spans="1:5" x14ac:dyDescent="0.2">
      <c r="A316">
        <v>88878</v>
      </c>
      <c r="B316" t="s">
        <v>447</v>
      </c>
      <c r="C316" t="s">
        <v>869</v>
      </c>
      <c r="D316" t="s">
        <v>870</v>
      </c>
      <c r="E316">
        <v>58.7</v>
      </c>
    </row>
    <row r="317" spans="1:5" x14ac:dyDescent="0.2">
      <c r="A317">
        <v>89797</v>
      </c>
      <c r="B317" t="s">
        <v>450</v>
      </c>
      <c r="C317" t="s">
        <v>869</v>
      </c>
      <c r="D317" t="s">
        <v>870</v>
      </c>
      <c r="E317">
        <v>81.2</v>
      </c>
    </row>
    <row r="318" spans="1:5" x14ac:dyDescent="0.2">
      <c r="A318">
        <v>89804</v>
      </c>
      <c r="B318" t="s">
        <v>450</v>
      </c>
      <c r="C318" t="s">
        <v>869</v>
      </c>
      <c r="D318" t="s">
        <v>870</v>
      </c>
      <c r="E318">
        <v>78.2</v>
      </c>
    </row>
    <row r="319" spans="1:5" x14ac:dyDescent="0.2">
      <c r="A319">
        <v>89811</v>
      </c>
      <c r="B319" t="s">
        <v>450</v>
      </c>
      <c r="C319" t="s">
        <v>869</v>
      </c>
      <c r="D319" t="s">
        <v>870</v>
      </c>
      <c r="E319">
        <v>84.3</v>
      </c>
    </row>
    <row r="320" spans="1:5" x14ac:dyDescent="0.2">
      <c r="A320">
        <v>90665</v>
      </c>
      <c r="B320" t="s">
        <v>453</v>
      </c>
      <c r="C320" t="s">
        <v>869</v>
      </c>
      <c r="D320" t="s">
        <v>870</v>
      </c>
      <c r="E320">
        <v>39.799999999999997</v>
      </c>
    </row>
    <row r="321" spans="1:5" x14ac:dyDescent="0.2">
      <c r="A321">
        <v>90672</v>
      </c>
      <c r="B321" t="s">
        <v>453</v>
      </c>
      <c r="C321" t="s">
        <v>869</v>
      </c>
      <c r="D321" t="s">
        <v>870</v>
      </c>
      <c r="E321">
        <v>36.6</v>
      </c>
    </row>
    <row r="322" spans="1:5" x14ac:dyDescent="0.2">
      <c r="A322">
        <v>90679</v>
      </c>
      <c r="B322" t="s">
        <v>453</v>
      </c>
      <c r="C322" t="s">
        <v>869</v>
      </c>
      <c r="D322" t="s">
        <v>870</v>
      </c>
      <c r="E322">
        <v>43.1</v>
      </c>
    </row>
    <row r="323" spans="1:5" x14ac:dyDescent="0.2">
      <c r="A323">
        <v>91521</v>
      </c>
      <c r="B323" t="s">
        <v>461</v>
      </c>
      <c r="C323" t="s">
        <v>869</v>
      </c>
      <c r="D323" t="s">
        <v>870</v>
      </c>
      <c r="E323">
        <v>8.5</v>
      </c>
    </row>
    <row r="324" spans="1:5" x14ac:dyDescent="0.2">
      <c r="A324">
        <v>91528</v>
      </c>
      <c r="B324" t="s">
        <v>461</v>
      </c>
      <c r="C324" t="s">
        <v>869</v>
      </c>
      <c r="D324" t="s">
        <v>870</v>
      </c>
      <c r="E324">
        <v>6.7</v>
      </c>
    </row>
    <row r="325" spans="1:5" x14ac:dyDescent="0.2">
      <c r="A325">
        <v>91535</v>
      </c>
      <c r="B325" t="s">
        <v>461</v>
      </c>
      <c r="C325" t="s">
        <v>869</v>
      </c>
      <c r="D325" t="s">
        <v>870</v>
      </c>
      <c r="E325">
        <v>10.3</v>
      </c>
    </row>
    <row r="326" spans="1:5" x14ac:dyDescent="0.2">
      <c r="A326">
        <v>92464</v>
      </c>
      <c r="B326" t="s">
        <v>465</v>
      </c>
      <c r="C326" t="s">
        <v>869</v>
      </c>
      <c r="D326" t="s">
        <v>870</v>
      </c>
      <c r="E326">
        <v>2.7</v>
      </c>
    </row>
    <row r="327" spans="1:5" x14ac:dyDescent="0.2">
      <c r="A327">
        <v>92471</v>
      </c>
      <c r="B327" t="s">
        <v>465</v>
      </c>
      <c r="C327" t="s">
        <v>869</v>
      </c>
      <c r="D327" t="s">
        <v>870</v>
      </c>
      <c r="E327">
        <v>1.8</v>
      </c>
    </row>
    <row r="328" spans="1:5" x14ac:dyDescent="0.2">
      <c r="A328">
        <v>92478</v>
      </c>
      <c r="B328" t="s">
        <v>465</v>
      </c>
      <c r="C328" t="s">
        <v>869</v>
      </c>
      <c r="D328" t="s">
        <v>870</v>
      </c>
      <c r="E328">
        <v>3.6</v>
      </c>
    </row>
    <row r="329" spans="1:5" x14ac:dyDescent="0.2">
      <c r="A329">
        <v>93276</v>
      </c>
      <c r="B329" t="s">
        <v>469</v>
      </c>
      <c r="C329" t="s">
        <v>869</v>
      </c>
      <c r="D329" t="s">
        <v>870</v>
      </c>
      <c r="E329">
        <v>64.900000000000006</v>
      </c>
    </row>
    <row r="330" spans="1:5" x14ac:dyDescent="0.2">
      <c r="A330">
        <v>93283</v>
      </c>
      <c r="B330" t="s">
        <v>469</v>
      </c>
      <c r="C330" t="s">
        <v>869</v>
      </c>
      <c r="D330" t="s">
        <v>870</v>
      </c>
      <c r="E330">
        <v>62.4</v>
      </c>
    </row>
    <row r="331" spans="1:5" x14ac:dyDescent="0.2">
      <c r="A331">
        <v>93290</v>
      </c>
      <c r="B331" t="s">
        <v>469</v>
      </c>
      <c r="C331" t="s">
        <v>869</v>
      </c>
      <c r="D331" t="s">
        <v>870</v>
      </c>
      <c r="E331">
        <v>67.3</v>
      </c>
    </row>
    <row r="332" spans="1:5" x14ac:dyDescent="0.2">
      <c r="A332">
        <v>94210</v>
      </c>
      <c r="B332" t="s">
        <v>473</v>
      </c>
      <c r="C332" t="s">
        <v>869</v>
      </c>
      <c r="D332" t="s">
        <v>870</v>
      </c>
      <c r="E332">
        <v>82.4</v>
      </c>
    </row>
    <row r="333" spans="1:5" x14ac:dyDescent="0.2">
      <c r="A333">
        <v>94217</v>
      </c>
      <c r="B333" t="s">
        <v>473</v>
      </c>
      <c r="C333" t="s">
        <v>869</v>
      </c>
      <c r="D333" t="s">
        <v>870</v>
      </c>
      <c r="E333">
        <v>81</v>
      </c>
    </row>
    <row r="334" spans="1:5" x14ac:dyDescent="0.2">
      <c r="A334">
        <v>94224</v>
      </c>
      <c r="B334" t="s">
        <v>473</v>
      </c>
      <c r="C334" t="s">
        <v>869</v>
      </c>
      <c r="D334" t="s">
        <v>870</v>
      </c>
      <c r="E334">
        <v>83.8</v>
      </c>
    </row>
    <row r="335" spans="1:5" x14ac:dyDescent="0.2">
      <c r="A335">
        <v>95158</v>
      </c>
      <c r="B335" t="s">
        <v>477</v>
      </c>
      <c r="C335" t="s">
        <v>869</v>
      </c>
      <c r="D335" t="s">
        <v>870</v>
      </c>
      <c r="E335">
        <v>16</v>
      </c>
    </row>
    <row r="336" spans="1:5" x14ac:dyDescent="0.2">
      <c r="A336">
        <v>95165</v>
      </c>
      <c r="B336" t="s">
        <v>477</v>
      </c>
      <c r="C336" t="s">
        <v>869</v>
      </c>
      <c r="D336" t="s">
        <v>870</v>
      </c>
      <c r="E336">
        <v>13.6</v>
      </c>
    </row>
    <row r="337" spans="1:5" x14ac:dyDescent="0.2">
      <c r="A337">
        <v>95172</v>
      </c>
      <c r="B337" t="s">
        <v>477</v>
      </c>
      <c r="C337" t="s">
        <v>869</v>
      </c>
      <c r="D337" t="s">
        <v>870</v>
      </c>
      <c r="E337">
        <v>18.3</v>
      </c>
    </row>
    <row r="338" spans="1:5" x14ac:dyDescent="0.2">
      <c r="A338">
        <v>96062</v>
      </c>
      <c r="B338" t="s">
        <v>483</v>
      </c>
      <c r="C338" t="s">
        <v>869</v>
      </c>
      <c r="D338" t="s">
        <v>870</v>
      </c>
      <c r="E338">
        <v>13.4</v>
      </c>
    </row>
    <row r="339" spans="1:5" x14ac:dyDescent="0.2">
      <c r="A339">
        <v>96069</v>
      </c>
      <c r="B339" t="s">
        <v>483</v>
      </c>
      <c r="C339" t="s">
        <v>869</v>
      </c>
      <c r="D339" t="s">
        <v>870</v>
      </c>
      <c r="E339">
        <v>10.8</v>
      </c>
    </row>
    <row r="340" spans="1:5" x14ac:dyDescent="0.2">
      <c r="A340">
        <v>96076</v>
      </c>
      <c r="B340" t="s">
        <v>483</v>
      </c>
      <c r="C340" t="s">
        <v>869</v>
      </c>
      <c r="D340" t="s">
        <v>870</v>
      </c>
      <c r="E340">
        <v>15.9</v>
      </c>
    </row>
    <row r="341" spans="1:5" x14ac:dyDescent="0.2">
      <c r="A341">
        <v>96903</v>
      </c>
      <c r="B341" t="s">
        <v>487</v>
      </c>
      <c r="C341" t="s">
        <v>869</v>
      </c>
      <c r="D341" t="s">
        <v>870</v>
      </c>
    </row>
    <row r="342" spans="1:5" x14ac:dyDescent="0.2">
      <c r="A342">
        <v>96910</v>
      </c>
      <c r="B342" t="s">
        <v>487</v>
      </c>
      <c r="C342" t="s">
        <v>869</v>
      </c>
      <c r="D342" t="s">
        <v>870</v>
      </c>
    </row>
    <row r="343" spans="1:5" x14ac:dyDescent="0.2">
      <c r="A343">
        <v>96917</v>
      </c>
      <c r="B343" t="s">
        <v>487</v>
      </c>
      <c r="C343" t="s">
        <v>869</v>
      </c>
      <c r="D343" t="s">
        <v>870</v>
      </c>
    </row>
    <row r="344" spans="1:5" x14ac:dyDescent="0.2">
      <c r="A344">
        <v>97794</v>
      </c>
      <c r="B344" t="s">
        <v>490</v>
      </c>
      <c r="C344" t="s">
        <v>869</v>
      </c>
      <c r="D344" t="s">
        <v>870</v>
      </c>
      <c r="E344">
        <v>7.2</v>
      </c>
    </row>
    <row r="345" spans="1:5" x14ac:dyDescent="0.2">
      <c r="A345">
        <v>97801</v>
      </c>
      <c r="B345" t="s">
        <v>490</v>
      </c>
      <c r="C345" t="s">
        <v>869</v>
      </c>
      <c r="D345" t="s">
        <v>870</v>
      </c>
      <c r="E345">
        <v>5.8</v>
      </c>
    </row>
    <row r="346" spans="1:5" x14ac:dyDescent="0.2">
      <c r="A346">
        <v>97808</v>
      </c>
      <c r="B346" t="s">
        <v>490</v>
      </c>
      <c r="C346" t="s">
        <v>869</v>
      </c>
      <c r="D346" t="s">
        <v>870</v>
      </c>
      <c r="E346">
        <v>8.6</v>
      </c>
    </row>
    <row r="347" spans="1:5" x14ac:dyDescent="0.2">
      <c r="A347">
        <v>98543</v>
      </c>
      <c r="B347" t="s">
        <v>495</v>
      </c>
      <c r="C347" t="s">
        <v>869</v>
      </c>
      <c r="D347" t="s">
        <v>870</v>
      </c>
    </row>
    <row r="348" spans="1:5" x14ac:dyDescent="0.2">
      <c r="A348">
        <v>98550</v>
      </c>
      <c r="B348" t="s">
        <v>495</v>
      </c>
      <c r="C348" t="s">
        <v>869</v>
      </c>
      <c r="D348" t="s">
        <v>870</v>
      </c>
    </row>
    <row r="349" spans="1:5" x14ac:dyDescent="0.2">
      <c r="A349">
        <v>98557</v>
      </c>
      <c r="B349" t="s">
        <v>495</v>
      </c>
      <c r="C349" t="s">
        <v>869</v>
      </c>
      <c r="D349" t="s">
        <v>870</v>
      </c>
    </row>
    <row r="350" spans="1:5" x14ac:dyDescent="0.2">
      <c r="A350">
        <v>99220</v>
      </c>
      <c r="B350" t="s">
        <v>499</v>
      </c>
      <c r="C350" t="s">
        <v>869</v>
      </c>
      <c r="D350" t="s">
        <v>870</v>
      </c>
      <c r="E350">
        <v>53.7</v>
      </c>
    </row>
    <row r="351" spans="1:5" x14ac:dyDescent="0.2">
      <c r="A351">
        <v>99227</v>
      </c>
      <c r="B351" t="s">
        <v>499</v>
      </c>
      <c r="C351" t="s">
        <v>869</v>
      </c>
      <c r="D351" t="s">
        <v>870</v>
      </c>
      <c r="E351">
        <v>51.8</v>
      </c>
    </row>
    <row r="352" spans="1:5" x14ac:dyDescent="0.2">
      <c r="A352">
        <v>99234</v>
      </c>
      <c r="B352" t="s">
        <v>499</v>
      </c>
      <c r="C352" t="s">
        <v>869</v>
      </c>
      <c r="D352" t="s">
        <v>870</v>
      </c>
      <c r="E352">
        <v>55.6</v>
      </c>
    </row>
    <row r="353" spans="1:5" x14ac:dyDescent="0.2">
      <c r="A353">
        <v>100080</v>
      </c>
      <c r="B353" t="s">
        <v>503</v>
      </c>
      <c r="C353" t="s">
        <v>869</v>
      </c>
      <c r="D353" t="s">
        <v>870</v>
      </c>
      <c r="E353">
        <v>32</v>
      </c>
    </row>
    <row r="354" spans="1:5" x14ac:dyDescent="0.2">
      <c r="A354">
        <v>100087</v>
      </c>
      <c r="B354" t="s">
        <v>503</v>
      </c>
      <c r="C354" t="s">
        <v>869</v>
      </c>
      <c r="D354" t="s">
        <v>870</v>
      </c>
      <c r="E354">
        <v>28.8</v>
      </c>
    </row>
    <row r="355" spans="1:5" x14ac:dyDescent="0.2">
      <c r="A355">
        <v>100094</v>
      </c>
      <c r="B355" t="s">
        <v>503</v>
      </c>
      <c r="C355" t="s">
        <v>869</v>
      </c>
      <c r="D355" t="s">
        <v>870</v>
      </c>
      <c r="E355">
        <v>35.1</v>
      </c>
    </row>
    <row r="356" spans="1:5" x14ac:dyDescent="0.2">
      <c r="A356">
        <v>100954</v>
      </c>
      <c r="B356" t="s">
        <v>507</v>
      </c>
      <c r="C356" t="s">
        <v>869</v>
      </c>
      <c r="D356" t="s">
        <v>870</v>
      </c>
      <c r="E356">
        <v>27.6</v>
      </c>
    </row>
    <row r="357" spans="1:5" x14ac:dyDescent="0.2">
      <c r="A357">
        <v>100961</v>
      </c>
      <c r="B357" t="s">
        <v>507</v>
      </c>
      <c r="C357" t="s">
        <v>869</v>
      </c>
      <c r="D357" t="s">
        <v>870</v>
      </c>
      <c r="E357">
        <v>26.7</v>
      </c>
    </row>
    <row r="358" spans="1:5" x14ac:dyDescent="0.2">
      <c r="A358">
        <v>100968</v>
      </c>
      <c r="B358" t="s">
        <v>507</v>
      </c>
      <c r="C358" t="s">
        <v>869</v>
      </c>
      <c r="D358" t="s">
        <v>870</v>
      </c>
      <c r="E358">
        <v>28.5</v>
      </c>
    </row>
    <row r="359" spans="1:5" x14ac:dyDescent="0.2">
      <c r="A359">
        <v>101820</v>
      </c>
      <c r="B359" t="s">
        <v>892</v>
      </c>
      <c r="C359" t="s">
        <v>869</v>
      </c>
      <c r="D359" t="s">
        <v>870</v>
      </c>
    </row>
    <row r="360" spans="1:5" x14ac:dyDescent="0.2">
      <c r="A360">
        <v>101827</v>
      </c>
      <c r="B360" t="s">
        <v>892</v>
      </c>
      <c r="C360" t="s">
        <v>869</v>
      </c>
      <c r="D360" t="s">
        <v>870</v>
      </c>
    </row>
    <row r="361" spans="1:5" x14ac:dyDescent="0.2">
      <c r="A361">
        <v>101834</v>
      </c>
      <c r="B361" t="s">
        <v>892</v>
      </c>
      <c r="C361" t="s">
        <v>869</v>
      </c>
      <c r="D361" t="s">
        <v>870</v>
      </c>
    </row>
    <row r="362" spans="1:5" x14ac:dyDescent="0.2">
      <c r="A362">
        <v>102480</v>
      </c>
      <c r="B362" t="s">
        <v>522</v>
      </c>
      <c r="C362" t="s">
        <v>869</v>
      </c>
      <c r="D362" t="s">
        <v>870</v>
      </c>
      <c r="E362">
        <v>5.7</v>
      </c>
    </row>
    <row r="363" spans="1:5" x14ac:dyDescent="0.2">
      <c r="A363">
        <v>102487</v>
      </c>
      <c r="B363" t="s">
        <v>522</v>
      </c>
      <c r="C363" t="s">
        <v>869</v>
      </c>
      <c r="D363" t="s">
        <v>870</v>
      </c>
      <c r="E363">
        <v>4.9000000000000004</v>
      </c>
    </row>
    <row r="364" spans="1:5" x14ac:dyDescent="0.2">
      <c r="A364">
        <v>102494</v>
      </c>
      <c r="B364" t="s">
        <v>522</v>
      </c>
      <c r="C364" t="s">
        <v>869</v>
      </c>
      <c r="D364" t="s">
        <v>870</v>
      </c>
      <c r="E364">
        <v>6.5</v>
      </c>
    </row>
    <row r="365" spans="1:5" x14ac:dyDescent="0.2">
      <c r="A365">
        <v>103425</v>
      </c>
      <c r="B365" t="s">
        <v>527</v>
      </c>
      <c r="C365" t="s">
        <v>869</v>
      </c>
      <c r="D365" t="s">
        <v>870</v>
      </c>
      <c r="E365">
        <v>12.9</v>
      </c>
    </row>
    <row r="366" spans="1:5" x14ac:dyDescent="0.2">
      <c r="A366">
        <v>103432</v>
      </c>
      <c r="B366" t="s">
        <v>527</v>
      </c>
      <c r="C366" t="s">
        <v>869</v>
      </c>
      <c r="D366" t="s">
        <v>870</v>
      </c>
      <c r="E366">
        <v>10.3</v>
      </c>
    </row>
    <row r="367" spans="1:5" x14ac:dyDescent="0.2">
      <c r="A367">
        <v>103439</v>
      </c>
      <c r="B367" t="s">
        <v>527</v>
      </c>
      <c r="C367" t="s">
        <v>869</v>
      </c>
      <c r="D367" t="s">
        <v>870</v>
      </c>
      <c r="E367">
        <v>15.4</v>
      </c>
    </row>
    <row r="368" spans="1:5" x14ac:dyDescent="0.2">
      <c r="A368">
        <v>104311</v>
      </c>
      <c r="B368" t="s">
        <v>531</v>
      </c>
      <c r="C368" t="s">
        <v>869</v>
      </c>
      <c r="D368" t="s">
        <v>870</v>
      </c>
    </row>
    <row r="369" spans="1:5" x14ac:dyDescent="0.2">
      <c r="A369">
        <v>104318</v>
      </c>
      <c r="B369" t="s">
        <v>531</v>
      </c>
      <c r="C369" t="s">
        <v>869</v>
      </c>
      <c r="D369" t="s">
        <v>870</v>
      </c>
    </row>
    <row r="370" spans="1:5" x14ac:dyDescent="0.2">
      <c r="A370">
        <v>104325</v>
      </c>
      <c r="B370" t="s">
        <v>531</v>
      </c>
      <c r="C370" t="s">
        <v>869</v>
      </c>
      <c r="D370" t="s">
        <v>870</v>
      </c>
    </row>
    <row r="371" spans="1:5" x14ac:dyDescent="0.2">
      <c r="A371">
        <v>105253</v>
      </c>
      <c r="B371" t="s">
        <v>536</v>
      </c>
      <c r="C371" t="s">
        <v>869</v>
      </c>
      <c r="D371" t="s">
        <v>870</v>
      </c>
      <c r="E371">
        <v>75.400000000000006</v>
      </c>
    </row>
    <row r="372" spans="1:5" x14ac:dyDescent="0.2">
      <c r="A372">
        <v>105260</v>
      </c>
      <c r="B372" t="s">
        <v>536</v>
      </c>
      <c r="C372" t="s">
        <v>869</v>
      </c>
      <c r="D372" t="s">
        <v>870</v>
      </c>
      <c r="E372">
        <v>71.599999999999994</v>
      </c>
    </row>
    <row r="373" spans="1:5" x14ac:dyDescent="0.2">
      <c r="A373">
        <v>105267</v>
      </c>
      <c r="B373" t="s">
        <v>536</v>
      </c>
      <c r="C373" t="s">
        <v>869</v>
      </c>
      <c r="D373" t="s">
        <v>870</v>
      </c>
      <c r="E373">
        <v>79.2</v>
      </c>
    </row>
    <row r="374" spans="1:5" x14ac:dyDescent="0.2">
      <c r="A374">
        <v>106147</v>
      </c>
      <c r="B374" t="s">
        <v>540</v>
      </c>
      <c r="C374" t="s">
        <v>869</v>
      </c>
      <c r="D374" t="s">
        <v>870</v>
      </c>
      <c r="E374">
        <v>29.3</v>
      </c>
    </row>
    <row r="375" spans="1:5" x14ac:dyDescent="0.2">
      <c r="A375">
        <v>106154</v>
      </c>
      <c r="B375" t="s">
        <v>540</v>
      </c>
      <c r="C375" t="s">
        <v>869</v>
      </c>
      <c r="D375" t="s">
        <v>870</v>
      </c>
      <c r="E375">
        <v>25.8</v>
      </c>
    </row>
    <row r="376" spans="1:5" x14ac:dyDescent="0.2">
      <c r="A376">
        <v>106161</v>
      </c>
      <c r="B376" t="s">
        <v>540</v>
      </c>
      <c r="C376" t="s">
        <v>869</v>
      </c>
      <c r="D376" t="s">
        <v>870</v>
      </c>
      <c r="E376">
        <v>32.799999999999997</v>
      </c>
    </row>
    <row r="377" spans="1:5" x14ac:dyDescent="0.2">
      <c r="A377">
        <v>107080</v>
      </c>
      <c r="B377" t="s">
        <v>546</v>
      </c>
      <c r="C377" t="s">
        <v>869</v>
      </c>
      <c r="D377" t="s">
        <v>870</v>
      </c>
      <c r="E377">
        <v>57.7</v>
      </c>
    </row>
    <row r="378" spans="1:5" x14ac:dyDescent="0.2">
      <c r="A378">
        <v>107087</v>
      </c>
      <c r="B378" t="s">
        <v>546</v>
      </c>
      <c r="C378" t="s">
        <v>869</v>
      </c>
      <c r="D378" t="s">
        <v>870</v>
      </c>
      <c r="E378">
        <v>55.3</v>
      </c>
    </row>
    <row r="379" spans="1:5" x14ac:dyDescent="0.2">
      <c r="A379">
        <v>107094</v>
      </c>
      <c r="B379" t="s">
        <v>546</v>
      </c>
      <c r="C379" t="s">
        <v>869</v>
      </c>
      <c r="D379" t="s">
        <v>870</v>
      </c>
      <c r="E379">
        <v>60.1</v>
      </c>
    </row>
    <row r="380" spans="1:5" x14ac:dyDescent="0.2">
      <c r="A380">
        <v>107888</v>
      </c>
      <c r="B380" t="s">
        <v>548</v>
      </c>
      <c r="C380" t="s">
        <v>869</v>
      </c>
      <c r="D380" t="s">
        <v>870</v>
      </c>
    </row>
    <row r="381" spans="1:5" x14ac:dyDescent="0.2">
      <c r="A381">
        <v>107895</v>
      </c>
      <c r="B381" t="s">
        <v>548</v>
      </c>
      <c r="C381" t="s">
        <v>869</v>
      </c>
      <c r="D381" t="s">
        <v>870</v>
      </c>
    </row>
    <row r="382" spans="1:5" x14ac:dyDescent="0.2">
      <c r="A382">
        <v>107902</v>
      </c>
      <c r="B382" t="s">
        <v>548</v>
      </c>
      <c r="C382" t="s">
        <v>869</v>
      </c>
      <c r="D382" t="s">
        <v>870</v>
      </c>
    </row>
    <row r="383" spans="1:5" x14ac:dyDescent="0.2">
      <c r="A383">
        <v>108572</v>
      </c>
      <c r="B383" t="s">
        <v>551</v>
      </c>
      <c r="C383" t="s">
        <v>869</v>
      </c>
      <c r="D383" t="s">
        <v>870</v>
      </c>
      <c r="E383">
        <v>37.4</v>
      </c>
    </row>
    <row r="384" spans="1:5" x14ac:dyDescent="0.2">
      <c r="A384">
        <v>108579</v>
      </c>
      <c r="B384" t="s">
        <v>551</v>
      </c>
      <c r="C384" t="s">
        <v>869</v>
      </c>
      <c r="D384" t="s">
        <v>870</v>
      </c>
      <c r="E384">
        <v>34.299999999999997</v>
      </c>
    </row>
    <row r="385" spans="1:5" x14ac:dyDescent="0.2">
      <c r="A385">
        <v>108586</v>
      </c>
      <c r="B385" t="s">
        <v>551</v>
      </c>
      <c r="C385" t="s">
        <v>869</v>
      </c>
      <c r="D385" t="s">
        <v>870</v>
      </c>
      <c r="E385">
        <v>40.5</v>
      </c>
    </row>
    <row r="386" spans="1:5" x14ac:dyDescent="0.2">
      <c r="A386">
        <v>109525</v>
      </c>
      <c r="B386" t="s">
        <v>893</v>
      </c>
      <c r="C386" t="s">
        <v>869</v>
      </c>
      <c r="D386" t="s">
        <v>870</v>
      </c>
      <c r="E386">
        <v>4.5</v>
      </c>
    </row>
    <row r="387" spans="1:5" x14ac:dyDescent="0.2">
      <c r="A387">
        <v>109532</v>
      </c>
      <c r="B387" t="s">
        <v>893</v>
      </c>
      <c r="C387" t="s">
        <v>869</v>
      </c>
      <c r="D387" t="s">
        <v>870</v>
      </c>
      <c r="E387">
        <v>3</v>
      </c>
    </row>
    <row r="388" spans="1:5" x14ac:dyDescent="0.2">
      <c r="A388">
        <v>109539</v>
      </c>
      <c r="B388" t="s">
        <v>893</v>
      </c>
      <c r="C388" t="s">
        <v>869</v>
      </c>
      <c r="D388" t="s">
        <v>870</v>
      </c>
      <c r="E388">
        <v>6</v>
      </c>
    </row>
    <row r="389" spans="1:5" x14ac:dyDescent="0.2">
      <c r="A389">
        <v>110424</v>
      </c>
      <c r="B389" t="s">
        <v>894</v>
      </c>
      <c r="C389" t="s">
        <v>869</v>
      </c>
      <c r="D389" t="s">
        <v>870</v>
      </c>
    </row>
    <row r="390" spans="1:5" x14ac:dyDescent="0.2">
      <c r="A390">
        <v>110431</v>
      </c>
      <c r="B390" t="s">
        <v>894</v>
      </c>
      <c r="C390" t="s">
        <v>869</v>
      </c>
      <c r="D390" t="s">
        <v>870</v>
      </c>
    </row>
    <row r="391" spans="1:5" x14ac:dyDescent="0.2">
      <c r="A391">
        <v>110438</v>
      </c>
      <c r="B391" t="s">
        <v>894</v>
      </c>
      <c r="C391" t="s">
        <v>869</v>
      </c>
      <c r="D391" t="s">
        <v>870</v>
      </c>
    </row>
    <row r="392" spans="1:5" x14ac:dyDescent="0.2">
      <c r="A392">
        <v>111093</v>
      </c>
      <c r="B392" t="s">
        <v>560</v>
      </c>
      <c r="C392" t="s">
        <v>869</v>
      </c>
      <c r="D392" t="s">
        <v>870</v>
      </c>
      <c r="E392">
        <v>15.1</v>
      </c>
    </row>
    <row r="393" spans="1:5" x14ac:dyDescent="0.2">
      <c r="A393">
        <v>111100</v>
      </c>
      <c r="B393" t="s">
        <v>560</v>
      </c>
      <c r="C393" t="s">
        <v>869</v>
      </c>
      <c r="D393" t="s">
        <v>870</v>
      </c>
      <c r="E393">
        <v>13.1</v>
      </c>
    </row>
    <row r="394" spans="1:5" x14ac:dyDescent="0.2">
      <c r="A394">
        <v>111107</v>
      </c>
      <c r="B394" t="s">
        <v>560</v>
      </c>
      <c r="C394" t="s">
        <v>869</v>
      </c>
      <c r="D394" t="s">
        <v>870</v>
      </c>
      <c r="E394">
        <v>17.100000000000001</v>
      </c>
    </row>
    <row r="395" spans="1:5" x14ac:dyDescent="0.2">
      <c r="A395">
        <v>111920</v>
      </c>
      <c r="B395" t="s">
        <v>565</v>
      </c>
      <c r="C395" t="s">
        <v>869</v>
      </c>
      <c r="D395" t="s">
        <v>870</v>
      </c>
    </row>
    <row r="396" spans="1:5" x14ac:dyDescent="0.2">
      <c r="A396">
        <v>111927</v>
      </c>
      <c r="B396" t="s">
        <v>565</v>
      </c>
      <c r="C396" t="s">
        <v>869</v>
      </c>
      <c r="D396" t="s">
        <v>870</v>
      </c>
    </row>
    <row r="397" spans="1:5" x14ac:dyDescent="0.2">
      <c r="A397">
        <v>111934</v>
      </c>
      <c r="B397" t="s">
        <v>565</v>
      </c>
      <c r="C397" t="s">
        <v>869</v>
      </c>
      <c r="D397" t="s">
        <v>870</v>
      </c>
    </row>
    <row r="398" spans="1:5" x14ac:dyDescent="0.2">
      <c r="A398">
        <v>112829</v>
      </c>
      <c r="B398" t="s">
        <v>569</v>
      </c>
      <c r="C398" t="s">
        <v>869</v>
      </c>
      <c r="D398" t="s">
        <v>870</v>
      </c>
      <c r="E398">
        <v>71.400000000000006</v>
      </c>
    </row>
    <row r="399" spans="1:5" x14ac:dyDescent="0.2">
      <c r="A399">
        <v>112836</v>
      </c>
      <c r="B399" t="s">
        <v>569</v>
      </c>
      <c r="C399" t="s">
        <v>869</v>
      </c>
      <c r="D399" t="s">
        <v>870</v>
      </c>
      <c r="E399">
        <v>67.2</v>
      </c>
    </row>
    <row r="400" spans="1:5" x14ac:dyDescent="0.2">
      <c r="A400">
        <v>112843</v>
      </c>
      <c r="B400" t="s">
        <v>569</v>
      </c>
      <c r="C400" t="s">
        <v>869</v>
      </c>
      <c r="D400" t="s">
        <v>870</v>
      </c>
      <c r="E400">
        <v>75.599999999999994</v>
      </c>
    </row>
    <row r="401" spans="1:5" x14ac:dyDescent="0.2">
      <c r="A401">
        <v>113745</v>
      </c>
      <c r="B401" t="s">
        <v>572</v>
      </c>
      <c r="C401" t="s">
        <v>869</v>
      </c>
      <c r="D401" t="s">
        <v>870</v>
      </c>
      <c r="E401">
        <v>69.7</v>
      </c>
    </row>
    <row r="402" spans="1:5" x14ac:dyDescent="0.2">
      <c r="A402">
        <v>113752</v>
      </c>
      <c r="B402" t="s">
        <v>572</v>
      </c>
      <c r="C402" t="s">
        <v>869</v>
      </c>
      <c r="D402" t="s">
        <v>870</v>
      </c>
      <c r="E402">
        <v>67.3</v>
      </c>
    </row>
    <row r="403" spans="1:5" x14ac:dyDescent="0.2">
      <c r="A403">
        <v>113759</v>
      </c>
      <c r="B403" t="s">
        <v>572</v>
      </c>
      <c r="C403" t="s">
        <v>869</v>
      </c>
      <c r="D403" t="s">
        <v>870</v>
      </c>
      <c r="E403">
        <v>72</v>
      </c>
    </row>
    <row r="404" spans="1:5" x14ac:dyDescent="0.2">
      <c r="A404">
        <v>114544</v>
      </c>
      <c r="B404" t="s">
        <v>895</v>
      </c>
      <c r="C404" t="s">
        <v>869</v>
      </c>
      <c r="D404" t="s">
        <v>870</v>
      </c>
    </row>
    <row r="405" spans="1:5" x14ac:dyDescent="0.2">
      <c r="A405">
        <v>114551</v>
      </c>
      <c r="B405" t="s">
        <v>895</v>
      </c>
      <c r="C405" t="s">
        <v>869</v>
      </c>
      <c r="D405" t="s">
        <v>870</v>
      </c>
    </row>
    <row r="406" spans="1:5" x14ac:dyDescent="0.2">
      <c r="A406">
        <v>114558</v>
      </c>
      <c r="B406" t="s">
        <v>895</v>
      </c>
      <c r="C406" t="s">
        <v>869</v>
      </c>
      <c r="D406" t="s">
        <v>870</v>
      </c>
    </row>
    <row r="407" spans="1:5" x14ac:dyDescent="0.2">
      <c r="A407">
        <v>115138</v>
      </c>
      <c r="B407" t="s">
        <v>582</v>
      </c>
      <c r="C407" t="s">
        <v>869</v>
      </c>
      <c r="D407" t="s">
        <v>870</v>
      </c>
      <c r="E407">
        <v>24</v>
      </c>
    </row>
    <row r="408" spans="1:5" x14ac:dyDescent="0.2">
      <c r="A408">
        <v>115145</v>
      </c>
      <c r="B408" t="s">
        <v>582</v>
      </c>
      <c r="C408" t="s">
        <v>869</v>
      </c>
      <c r="D408" t="s">
        <v>870</v>
      </c>
      <c r="E408">
        <v>21.9</v>
      </c>
    </row>
    <row r="409" spans="1:5" x14ac:dyDescent="0.2">
      <c r="A409">
        <v>115152</v>
      </c>
      <c r="B409" t="s">
        <v>582</v>
      </c>
      <c r="C409" t="s">
        <v>869</v>
      </c>
      <c r="D409" t="s">
        <v>870</v>
      </c>
      <c r="E409">
        <v>26.2</v>
      </c>
    </row>
    <row r="410" spans="1:5" x14ac:dyDescent="0.2">
      <c r="A410">
        <v>116083</v>
      </c>
      <c r="B410" t="s">
        <v>586</v>
      </c>
      <c r="C410" t="s">
        <v>869</v>
      </c>
      <c r="D410" t="s">
        <v>870</v>
      </c>
      <c r="E410">
        <v>5.2</v>
      </c>
    </row>
    <row r="411" spans="1:5" x14ac:dyDescent="0.2">
      <c r="A411">
        <v>116090</v>
      </c>
      <c r="B411" t="s">
        <v>586</v>
      </c>
      <c r="C411" t="s">
        <v>869</v>
      </c>
      <c r="D411" t="s">
        <v>870</v>
      </c>
      <c r="E411">
        <v>3.6</v>
      </c>
    </row>
    <row r="412" spans="1:5" x14ac:dyDescent="0.2">
      <c r="A412">
        <v>116097</v>
      </c>
      <c r="B412" t="s">
        <v>586</v>
      </c>
      <c r="C412" t="s">
        <v>869</v>
      </c>
      <c r="D412" t="s">
        <v>870</v>
      </c>
      <c r="E412">
        <v>6.8</v>
      </c>
    </row>
    <row r="413" spans="1:5" x14ac:dyDescent="0.2">
      <c r="A413">
        <v>116910</v>
      </c>
      <c r="B413" t="s">
        <v>591</v>
      </c>
      <c r="C413" t="s">
        <v>869</v>
      </c>
      <c r="D413" t="s">
        <v>870</v>
      </c>
    </row>
    <row r="414" spans="1:5" x14ac:dyDescent="0.2">
      <c r="A414">
        <v>116917</v>
      </c>
      <c r="B414" t="s">
        <v>591</v>
      </c>
      <c r="C414" t="s">
        <v>869</v>
      </c>
      <c r="D414" t="s">
        <v>870</v>
      </c>
    </row>
    <row r="415" spans="1:5" x14ac:dyDescent="0.2">
      <c r="A415">
        <v>116924</v>
      </c>
      <c r="B415" t="s">
        <v>591</v>
      </c>
      <c r="C415" t="s">
        <v>869</v>
      </c>
      <c r="D415" t="s">
        <v>870</v>
      </c>
    </row>
    <row r="416" spans="1:5" x14ac:dyDescent="0.2">
      <c r="A416">
        <v>117837</v>
      </c>
      <c r="B416" t="s">
        <v>596</v>
      </c>
      <c r="C416" t="s">
        <v>869</v>
      </c>
      <c r="D416" t="s">
        <v>870</v>
      </c>
      <c r="E416">
        <v>42.3</v>
      </c>
    </row>
    <row r="417" spans="1:5" x14ac:dyDescent="0.2">
      <c r="A417">
        <v>117844</v>
      </c>
      <c r="B417" t="s">
        <v>596</v>
      </c>
      <c r="C417" t="s">
        <v>869</v>
      </c>
      <c r="D417" t="s">
        <v>870</v>
      </c>
      <c r="E417">
        <v>40.700000000000003</v>
      </c>
    </row>
    <row r="418" spans="1:5" x14ac:dyDescent="0.2">
      <c r="A418">
        <v>117851</v>
      </c>
      <c r="B418" t="s">
        <v>596</v>
      </c>
      <c r="C418" t="s">
        <v>869</v>
      </c>
      <c r="D418" t="s">
        <v>870</v>
      </c>
      <c r="E418">
        <v>43.9</v>
      </c>
    </row>
    <row r="419" spans="1:5" x14ac:dyDescent="0.2">
      <c r="A419">
        <v>118627</v>
      </c>
      <c r="B419" t="s">
        <v>602</v>
      </c>
      <c r="C419" t="s">
        <v>869</v>
      </c>
      <c r="D419" t="s">
        <v>870</v>
      </c>
    </row>
    <row r="420" spans="1:5" x14ac:dyDescent="0.2">
      <c r="A420">
        <v>118634</v>
      </c>
      <c r="B420" t="s">
        <v>602</v>
      </c>
      <c r="C420" t="s">
        <v>869</v>
      </c>
      <c r="D420" t="s">
        <v>870</v>
      </c>
    </row>
    <row r="421" spans="1:5" x14ac:dyDescent="0.2">
      <c r="A421">
        <v>118641</v>
      </c>
      <c r="B421" t="s">
        <v>602</v>
      </c>
      <c r="C421" t="s">
        <v>869</v>
      </c>
      <c r="D421" t="s">
        <v>870</v>
      </c>
    </row>
    <row r="422" spans="1:5" x14ac:dyDescent="0.2">
      <c r="A422">
        <v>119164</v>
      </c>
      <c r="B422" t="s">
        <v>896</v>
      </c>
      <c r="C422" t="s">
        <v>869</v>
      </c>
      <c r="D422" t="s">
        <v>870</v>
      </c>
      <c r="E422">
        <v>28.1</v>
      </c>
    </row>
    <row r="423" spans="1:5" x14ac:dyDescent="0.2">
      <c r="A423">
        <v>119171</v>
      </c>
      <c r="B423" t="s">
        <v>896</v>
      </c>
      <c r="C423" t="s">
        <v>869</v>
      </c>
      <c r="D423" t="s">
        <v>870</v>
      </c>
      <c r="E423">
        <v>24.9</v>
      </c>
    </row>
    <row r="424" spans="1:5" x14ac:dyDescent="0.2">
      <c r="A424">
        <v>119178</v>
      </c>
      <c r="B424" t="s">
        <v>896</v>
      </c>
      <c r="C424" t="s">
        <v>869</v>
      </c>
      <c r="D424" t="s">
        <v>870</v>
      </c>
      <c r="E424">
        <v>31.3</v>
      </c>
    </row>
    <row r="425" spans="1:5" x14ac:dyDescent="0.2">
      <c r="A425">
        <v>119985</v>
      </c>
      <c r="B425" t="s">
        <v>607</v>
      </c>
      <c r="C425" t="s">
        <v>869</v>
      </c>
      <c r="D425" t="s">
        <v>870</v>
      </c>
    </row>
    <row r="426" spans="1:5" x14ac:dyDescent="0.2">
      <c r="A426">
        <v>119992</v>
      </c>
      <c r="B426" t="s">
        <v>607</v>
      </c>
      <c r="C426" t="s">
        <v>869</v>
      </c>
      <c r="D426" t="s">
        <v>870</v>
      </c>
    </row>
    <row r="427" spans="1:5" x14ac:dyDescent="0.2">
      <c r="A427">
        <v>119999</v>
      </c>
      <c r="B427" t="s">
        <v>607</v>
      </c>
      <c r="C427" t="s">
        <v>869</v>
      </c>
      <c r="D427" t="s">
        <v>870</v>
      </c>
    </row>
    <row r="428" spans="1:5" x14ac:dyDescent="0.2">
      <c r="A428">
        <v>120844</v>
      </c>
      <c r="B428" t="s">
        <v>610</v>
      </c>
      <c r="C428" t="s">
        <v>869</v>
      </c>
      <c r="D428" t="s">
        <v>870</v>
      </c>
    </row>
    <row r="429" spans="1:5" x14ac:dyDescent="0.2">
      <c r="A429">
        <v>120851</v>
      </c>
      <c r="B429" t="s">
        <v>610</v>
      </c>
      <c r="C429" t="s">
        <v>869</v>
      </c>
      <c r="D429" t="s">
        <v>870</v>
      </c>
    </row>
    <row r="430" spans="1:5" x14ac:dyDescent="0.2">
      <c r="A430">
        <v>120858</v>
      </c>
      <c r="B430" t="s">
        <v>610</v>
      </c>
      <c r="C430" t="s">
        <v>869</v>
      </c>
      <c r="D430" t="s">
        <v>870</v>
      </c>
    </row>
    <row r="431" spans="1:5" x14ac:dyDescent="0.2">
      <c r="A431">
        <v>121682</v>
      </c>
      <c r="B431" t="s">
        <v>615</v>
      </c>
      <c r="C431" t="s">
        <v>869</v>
      </c>
      <c r="D431" t="s">
        <v>870</v>
      </c>
      <c r="E431">
        <v>25.9</v>
      </c>
    </row>
    <row r="432" spans="1:5" x14ac:dyDescent="0.2">
      <c r="A432">
        <v>121689</v>
      </c>
      <c r="B432" t="s">
        <v>615</v>
      </c>
      <c r="C432" t="s">
        <v>869</v>
      </c>
      <c r="D432" t="s">
        <v>870</v>
      </c>
      <c r="E432">
        <v>22.7</v>
      </c>
    </row>
    <row r="433" spans="1:5" x14ac:dyDescent="0.2">
      <c r="A433">
        <v>121696</v>
      </c>
      <c r="B433" t="s">
        <v>615</v>
      </c>
      <c r="C433" t="s">
        <v>869</v>
      </c>
      <c r="D433" t="s">
        <v>870</v>
      </c>
      <c r="E433">
        <v>29.1</v>
      </c>
    </row>
    <row r="434" spans="1:5" x14ac:dyDescent="0.2">
      <c r="A434">
        <v>122611</v>
      </c>
      <c r="B434" t="s">
        <v>620</v>
      </c>
      <c r="C434" t="s">
        <v>869</v>
      </c>
      <c r="D434" t="s">
        <v>870</v>
      </c>
    </row>
    <row r="435" spans="1:5" x14ac:dyDescent="0.2">
      <c r="A435">
        <v>122618</v>
      </c>
      <c r="B435" t="s">
        <v>620</v>
      </c>
      <c r="C435" t="s">
        <v>869</v>
      </c>
      <c r="D435" t="s">
        <v>870</v>
      </c>
    </row>
    <row r="436" spans="1:5" x14ac:dyDescent="0.2">
      <c r="A436">
        <v>122625</v>
      </c>
      <c r="B436" t="s">
        <v>620</v>
      </c>
      <c r="C436" t="s">
        <v>869</v>
      </c>
      <c r="D436" t="s">
        <v>870</v>
      </c>
    </row>
    <row r="437" spans="1:5" x14ac:dyDescent="0.2">
      <c r="A437">
        <v>123582</v>
      </c>
      <c r="B437" t="s">
        <v>624</v>
      </c>
      <c r="C437" t="s">
        <v>869</v>
      </c>
      <c r="D437" t="s">
        <v>870</v>
      </c>
      <c r="E437">
        <v>44.7</v>
      </c>
    </row>
    <row r="438" spans="1:5" x14ac:dyDescent="0.2">
      <c r="A438">
        <v>123589</v>
      </c>
      <c r="B438" t="s">
        <v>624</v>
      </c>
      <c r="C438" t="s">
        <v>869</v>
      </c>
      <c r="D438" t="s">
        <v>870</v>
      </c>
      <c r="E438">
        <v>43.2</v>
      </c>
    </row>
    <row r="439" spans="1:5" x14ac:dyDescent="0.2">
      <c r="A439">
        <v>123596</v>
      </c>
      <c r="B439" t="s">
        <v>624</v>
      </c>
      <c r="C439" t="s">
        <v>869</v>
      </c>
      <c r="D439" t="s">
        <v>870</v>
      </c>
      <c r="E439">
        <v>46.1</v>
      </c>
    </row>
    <row r="440" spans="1:5" x14ac:dyDescent="0.2">
      <c r="A440">
        <v>124535</v>
      </c>
      <c r="B440" t="s">
        <v>628</v>
      </c>
      <c r="C440" t="s">
        <v>869</v>
      </c>
      <c r="D440" t="s">
        <v>870</v>
      </c>
      <c r="E440">
        <v>7.5</v>
      </c>
    </row>
    <row r="441" spans="1:5" x14ac:dyDescent="0.2">
      <c r="A441">
        <v>124542</v>
      </c>
      <c r="B441" t="s">
        <v>628</v>
      </c>
      <c r="C441" t="s">
        <v>869</v>
      </c>
      <c r="D441" t="s">
        <v>870</v>
      </c>
      <c r="E441">
        <v>6</v>
      </c>
    </row>
    <row r="442" spans="1:5" x14ac:dyDescent="0.2">
      <c r="A442">
        <v>124549</v>
      </c>
      <c r="B442" t="s">
        <v>628</v>
      </c>
      <c r="C442" t="s">
        <v>869</v>
      </c>
      <c r="D442" t="s">
        <v>870</v>
      </c>
      <c r="E442">
        <v>9.1</v>
      </c>
    </row>
    <row r="443" spans="1:5" x14ac:dyDescent="0.2">
      <c r="A443">
        <v>125427</v>
      </c>
      <c r="B443" t="s">
        <v>633</v>
      </c>
      <c r="C443" t="s">
        <v>869</v>
      </c>
      <c r="D443" t="s">
        <v>870</v>
      </c>
      <c r="E443">
        <v>12.4</v>
      </c>
    </row>
    <row r="444" spans="1:5" x14ac:dyDescent="0.2">
      <c r="A444">
        <v>125434</v>
      </c>
      <c r="B444" t="s">
        <v>633</v>
      </c>
      <c r="C444" t="s">
        <v>869</v>
      </c>
      <c r="D444" t="s">
        <v>870</v>
      </c>
      <c r="E444">
        <v>9.9</v>
      </c>
    </row>
    <row r="445" spans="1:5" x14ac:dyDescent="0.2">
      <c r="A445">
        <v>125441</v>
      </c>
      <c r="B445" t="s">
        <v>633</v>
      </c>
      <c r="C445" t="s">
        <v>869</v>
      </c>
      <c r="D445" t="s">
        <v>870</v>
      </c>
      <c r="E445">
        <v>15</v>
      </c>
    </row>
    <row r="446" spans="1:5" x14ac:dyDescent="0.2">
      <c r="A446">
        <v>126271</v>
      </c>
      <c r="B446" t="s">
        <v>897</v>
      </c>
      <c r="C446" t="s">
        <v>869</v>
      </c>
      <c r="D446" t="s">
        <v>870</v>
      </c>
    </row>
    <row r="447" spans="1:5" x14ac:dyDescent="0.2">
      <c r="A447">
        <v>126278</v>
      </c>
      <c r="B447" t="s">
        <v>897</v>
      </c>
      <c r="C447" t="s">
        <v>869</v>
      </c>
      <c r="D447" t="s">
        <v>870</v>
      </c>
    </row>
    <row r="448" spans="1:5" x14ac:dyDescent="0.2">
      <c r="A448">
        <v>126285</v>
      </c>
      <c r="B448" t="s">
        <v>897</v>
      </c>
      <c r="C448" t="s">
        <v>869</v>
      </c>
      <c r="D448" t="s">
        <v>870</v>
      </c>
    </row>
    <row r="449" spans="1:5" x14ac:dyDescent="0.2">
      <c r="A449">
        <v>126868</v>
      </c>
      <c r="B449" t="s">
        <v>636</v>
      </c>
      <c r="C449" t="s">
        <v>869</v>
      </c>
      <c r="D449" t="s">
        <v>870</v>
      </c>
    </row>
    <row r="450" spans="1:5" x14ac:dyDescent="0.2">
      <c r="A450">
        <v>126875</v>
      </c>
      <c r="B450" t="s">
        <v>636</v>
      </c>
      <c r="C450" t="s">
        <v>869</v>
      </c>
      <c r="D450" t="s">
        <v>870</v>
      </c>
    </row>
    <row r="451" spans="1:5" x14ac:dyDescent="0.2">
      <c r="A451">
        <v>126882</v>
      </c>
      <c r="B451" t="s">
        <v>636</v>
      </c>
      <c r="C451" t="s">
        <v>869</v>
      </c>
      <c r="D451" t="s">
        <v>870</v>
      </c>
    </row>
    <row r="452" spans="1:5" x14ac:dyDescent="0.2">
      <c r="A452">
        <v>127749</v>
      </c>
      <c r="B452" t="s">
        <v>898</v>
      </c>
      <c r="C452" t="s">
        <v>869</v>
      </c>
      <c r="D452" t="s">
        <v>870</v>
      </c>
      <c r="E452">
        <v>5.6</v>
      </c>
    </row>
    <row r="453" spans="1:5" x14ac:dyDescent="0.2">
      <c r="A453">
        <v>127756</v>
      </c>
      <c r="B453" t="s">
        <v>898</v>
      </c>
      <c r="C453" t="s">
        <v>869</v>
      </c>
      <c r="D453" t="s">
        <v>870</v>
      </c>
      <c r="E453">
        <v>4.2</v>
      </c>
    </row>
    <row r="454" spans="1:5" x14ac:dyDescent="0.2">
      <c r="A454">
        <v>127763</v>
      </c>
      <c r="B454" t="s">
        <v>898</v>
      </c>
      <c r="C454" t="s">
        <v>869</v>
      </c>
      <c r="D454" t="s">
        <v>870</v>
      </c>
      <c r="E454">
        <v>6.9</v>
      </c>
    </row>
    <row r="455" spans="1:5" x14ac:dyDescent="0.2">
      <c r="A455">
        <v>128698</v>
      </c>
      <c r="B455" t="s">
        <v>899</v>
      </c>
      <c r="C455" t="s">
        <v>869</v>
      </c>
      <c r="D455" t="s">
        <v>870</v>
      </c>
      <c r="E455">
        <v>23.5</v>
      </c>
    </row>
    <row r="456" spans="1:5" x14ac:dyDescent="0.2">
      <c r="A456">
        <v>128705</v>
      </c>
      <c r="B456" t="s">
        <v>899</v>
      </c>
      <c r="C456" t="s">
        <v>869</v>
      </c>
      <c r="D456" t="s">
        <v>870</v>
      </c>
      <c r="E456">
        <v>21.2</v>
      </c>
    </row>
    <row r="457" spans="1:5" x14ac:dyDescent="0.2">
      <c r="A457">
        <v>128712</v>
      </c>
      <c r="B457" t="s">
        <v>899</v>
      </c>
      <c r="C457" t="s">
        <v>869</v>
      </c>
      <c r="D457" t="s">
        <v>870</v>
      </c>
      <c r="E457">
        <v>25.9</v>
      </c>
    </row>
    <row r="458" spans="1:5" x14ac:dyDescent="0.2">
      <c r="A458">
        <v>129623</v>
      </c>
      <c r="B458" t="s">
        <v>640</v>
      </c>
      <c r="C458" t="s">
        <v>869</v>
      </c>
      <c r="D458" t="s">
        <v>870</v>
      </c>
      <c r="E458">
        <v>16.3</v>
      </c>
    </row>
    <row r="459" spans="1:5" x14ac:dyDescent="0.2">
      <c r="A459">
        <v>129630</v>
      </c>
      <c r="B459" t="s">
        <v>640</v>
      </c>
      <c r="C459" t="s">
        <v>869</v>
      </c>
      <c r="D459" t="s">
        <v>870</v>
      </c>
      <c r="E459">
        <v>13.9</v>
      </c>
    </row>
    <row r="460" spans="1:5" x14ac:dyDescent="0.2">
      <c r="A460">
        <v>129637</v>
      </c>
      <c r="B460" t="s">
        <v>640</v>
      </c>
      <c r="C460" t="s">
        <v>869</v>
      </c>
      <c r="D460" t="s">
        <v>870</v>
      </c>
      <c r="E460">
        <v>18.600000000000001</v>
      </c>
    </row>
    <row r="461" spans="1:5" x14ac:dyDescent="0.2">
      <c r="A461">
        <v>130568</v>
      </c>
      <c r="B461" t="s">
        <v>900</v>
      </c>
      <c r="C461" t="s">
        <v>869</v>
      </c>
      <c r="D461" t="s">
        <v>870</v>
      </c>
      <c r="E461">
        <v>5</v>
      </c>
    </row>
    <row r="462" spans="1:5" x14ac:dyDescent="0.2">
      <c r="A462">
        <v>130575</v>
      </c>
      <c r="B462" t="s">
        <v>900</v>
      </c>
      <c r="C462" t="s">
        <v>869</v>
      </c>
      <c r="D462" t="s">
        <v>870</v>
      </c>
      <c r="E462">
        <v>4.2</v>
      </c>
    </row>
    <row r="463" spans="1:5" x14ac:dyDescent="0.2">
      <c r="A463">
        <v>130582</v>
      </c>
      <c r="B463" t="s">
        <v>900</v>
      </c>
      <c r="C463" t="s">
        <v>869</v>
      </c>
      <c r="D463" t="s">
        <v>870</v>
      </c>
      <c r="E463">
        <v>5.8</v>
      </c>
    </row>
    <row r="464" spans="1:5" x14ac:dyDescent="0.2">
      <c r="A464">
        <v>131453</v>
      </c>
      <c r="B464" t="s">
        <v>648</v>
      </c>
      <c r="C464" t="s">
        <v>869</v>
      </c>
      <c r="D464" t="s">
        <v>870</v>
      </c>
    </row>
    <row r="465" spans="1:5" x14ac:dyDescent="0.2">
      <c r="A465">
        <v>131460</v>
      </c>
      <c r="B465" t="s">
        <v>648</v>
      </c>
      <c r="C465" t="s">
        <v>869</v>
      </c>
      <c r="D465" t="s">
        <v>870</v>
      </c>
    </row>
    <row r="466" spans="1:5" x14ac:dyDescent="0.2">
      <c r="A466">
        <v>131467</v>
      </c>
      <c r="B466" t="s">
        <v>648</v>
      </c>
      <c r="C466" t="s">
        <v>869</v>
      </c>
      <c r="D466" t="s">
        <v>870</v>
      </c>
    </row>
    <row r="467" spans="1:5" x14ac:dyDescent="0.2">
      <c r="A467">
        <v>132353</v>
      </c>
      <c r="B467" t="s">
        <v>652</v>
      </c>
      <c r="C467" t="s">
        <v>869</v>
      </c>
      <c r="D467" t="s">
        <v>870</v>
      </c>
      <c r="E467">
        <v>29.8</v>
      </c>
    </row>
    <row r="468" spans="1:5" x14ac:dyDescent="0.2">
      <c r="A468">
        <v>132360</v>
      </c>
      <c r="B468" t="s">
        <v>652</v>
      </c>
      <c r="C468" t="s">
        <v>869</v>
      </c>
      <c r="D468" t="s">
        <v>870</v>
      </c>
      <c r="E468">
        <v>25</v>
      </c>
    </row>
    <row r="469" spans="1:5" x14ac:dyDescent="0.2">
      <c r="A469">
        <v>132367</v>
      </c>
      <c r="B469" t="s">
        <v>652</v>
      </c>
      <c r="C469" t="s">
        <v>869</v>
      </c>
      <c r="D469" t="s">
        <v>870</v>
      </c>
      <c r="E469">
        <v>34.700000000000003</v>
      </c>
    </row>
    <row r="470" spans="1:5" x14ac:dyDescent="0.2">
      <c r="A470">
        <v>133029</v>
      </c>
      <c r="B470" t="s">
        <v>655</v>
      </c>
      <c r="C470" t="s">
        <v>869</v>
      </c>
      <c r="D470" t="s">
        <v>870</v>
      </c>
      <c r="E470">
        <v>22.2</v>
      </c>
    </row>
    <row r="471" spans="1:5" x14ac:dyDescent="0.2">
      <c r="A471">
        <v>133036</v>
      </c>
      <c r="B471" t="s">
        <v>655</v>
      </c>
      <c r="C471" t="s">
        <v>869</v>
      </c>
      <c r="D471" t="s">
        <v>870</v>
      </c>
      <c r="E471">
        <v>18.600000000000001</v>
      </c>
    </row>
    <row r="472" spans="1:5" x14ac:dyDescent="0.2">
      <c r="A472">
        <v>133043</v>
      </c>
      <c r="B472" t="s">
        <v>655</v>
      </c>
      <c r="C472" t="s">
        <v>869</v>
      </c>
      <c r="D472" t="s">
        <v>870</v>
      </c>
      <c r="E472">
        <v>25.9</v>
      </c>
    </row>
    <row r="473" spans="1:5" x14ac:dyDescent="0.2">
      <c r="A473">
        <v>133888</v>
      </c>
      <c r="B473" t="s">
        <v>658</v>
      </c>
      <c r="C473" t="s">
        <v>869</v>
      </c>
      <c r="D473" t="s">
        <v>870</v>
      </c>
      <c r="E473">
        <v>33.299999999999997</v>
      </c>
    </row>
    <row r="474" spans="1:5" x14ac:dyDescent="0.2">
      <c r="A474">
        <v>133895</v>
      </c>
      <c r="B474" t="s">
        <v>658</v>
      </c>
      <c r="C474" t="s">
        <v>869</v>
      </c>
      <c r="D474" t="s">
        <v>870</v>
      </c>
      <c r="E474">
        <v>32.200000000000003</v>
      </c>
    </row>
    <row r="475" spans="1:5" x14ac:dyDescent="0.2">
      <c r="A475">
        <v>133902</v>
      </c>
      <c r="B475" t="s">
        <v>658</v>
      </c>
      <c r="C475" t="s">
        <v>869</v>
      </c>
      <c r="D475" t="s">
        <v>870</v>
      </c>
      <c r="E475">
        <v>34.4</v>
      </c>
    </row>
    <row r="476" spans="1:5" x14ac:dyDescent="0.2">
      <c r="A476">
        <v>134627</v>
      </c>
      <c r="B476" t="s">
        <v>662</v>
      </c>
      <c r="C476" t="s">
        <v>869</v>
      </c>
      <c r="D476" t="s">
        <v>870</v>
      </c>
      <c r="E476">
        <v>23.6</v>
      </c>
    </row>
    <row r="477" spans="1:5" x14ac:dyDescent="0.2">
      <c r="A477">
        <v>134634</v>
      </c>
      <c r="B477" t="s">
        <v>662</v>
      </c>
      <c r="C477" t="s">
        <v>869</v>
      </c>
      <c r="D477" t="s">
        <v>870</v>
      </c>
      <c r="E477">
        <v>23.5</v>
      </c>
    </row>
    <row r="478" spans="1:5" x14ac:dyDescent="0.2">
      <c r="A478">
        <v>134641</v>
      </c>
      <c r="B478" t="s">
        <v>662</v>
      </c>
      <c r="C478" t="s">
        <v>869</v>
      </c>
      <c r="D478" t="s">
        <v>870</v>
      </c>
      <c r="E478">
        <v>23.7</v>
      </c>
    </row>
    <row r="479" spans="1:5" x14ac:dyDescent="0.2">
      <c r="A479">
        <v>135476</v>
      </c>
      <c r="B479" t="s">
        <v>901</v>
      </c>
      <c r="C479" t="s">
        <v>869</v>
      </c>
      <c r="D479" t="s">
        <v>870</v>
      </c>
      <c r="E479">
        <v>54.6</v>
      </c>
    </row>
    <row r="480" spans="1:5" x14ac:dyDescent="0.2">
      <c r="A480">
        <v>135483</v>
      </c>
      <c r="B480" t="s">
        <v>901</v>
      </c>
      <c r="C480" t="s">
        <v>869</v>
      </c>
      <c r="D480" t="s">
        <v>870</v>
      </c>
      <c r="E480">
        <v>50.4</v>
      </c>
    </row>
    <row r="481" spans="1:5" x14ac:dyDescent="0.2">
      <c r="A481">
        <v>135490</v>
      </c>
      <c r="B481" t="s">
        <v>901</v>
      </c>
      <c r="C481" t="s">
        <v>869</v>
      </c>
      <c r="D481" t="s">
        <v>870</v>
      </c>
      <c r="E481">
        <v>58.8</v>
      </c>
    </row>
    <row r="482" spans="1:5" x14ac:dyDescent="0.2">
      <c r="A482">
        <v>136403</v>
      </c>
      <c r="B482" t="s">
        <v>673</v>
      </c>
      <c r="C482" t="s">
        <v>869</v>
      </c>
      <c r="D482" t="s">
        <v>870</v>
      </c>
    </row>
    <row r="483" spans="1:5" x14ac:dyDescent="0.2">
      <c r="A483">
        <v>136410</v>
      </c>
      <c r="B483" t="s">
        <v>673</v>
      </c>
      <c r="C483" t="s">
        <v>869</v>
      </c>
      <c r="D483" t="s">
        <v>870</v>
      </c>
    </row>
    <row r="484" spans="1:5" x14ac:dyDescent="0.2">
      <c r="A484">
        <v>136417</v>
      </c>
      <c r="B484" t="s">
        <v>673</v>
      </c>
      <c r="C484" t="s">
        <v>869</v>
      </c>
      <c r="D484" t="s">
        <v>870</v>
      </c>
    </row>
    <row r="485" spans="1:5" x14ac:dyDescent="0.2">
      <c r="A485">
        <v>137279</v>
      </c>
      <c r="B485" t="s">
        <v>677</v>
      </c>
      <c r="C485" t="s">
        <v>869</v>
      </c>
      <c r="D485" t="s">
        <v>870</v>
      </c>
      <c r="E485">
        <v>49.8</v>
      </c>
    </row>
    <row r="486" spans="1:5" x14ac:dyDescent="0.2">
      <c r="A486">
        <v>137286</v>
      </c>
      <c r="B486" t="s">
        <v>677</v>
      </c>
      <c r="C486" t="s">
        <v>869</v>
      </c>
      <c r="D486" t="s">
        <v>870</v>
      </c>
      <c r="E486">
        <v>47.4</v>
      </c>
    </row>
    <row r="487" spans="1:5" x14ac:dyDescent="0.2">
      <c r="A487">
        <v>137293</v>
      </c>
      <c r="B487" t="s">
        <v>677</v>
      </c>
      <c r="C487" t="s">
        <v>869</v>
      </c>
      <c r="D487" t="s">
        <v>870</v>
      </c>
      <c r="E487">
        <v>52.2</v>
      </c>
    </row>
    <row r="488" spans="1:5" x14ac:dyDescent="0.2">
      <c r="A488">
        <v>138217</v>
      </c>
      <c r="B488" t="s">
        <v>681</v>
      </c>
      <c r="C488" t="s">
        <v>869</v>
      </c>
      <c r="D488" t="s">
        <v>870</v>
      </c>
      <c r="E488">
        <v>14.8</v>
      </c>
    </row>
    <row r="489" spans="1:5" x14ac:dyDescent="0.2">
      <c r="A489">
        <v>138224</v>
      </c>
      <c r="B489" t="s">
        <v>681</v>
      </c>
      <c r="C489" t="s">
        <v>869</v>
      </c>
      <c r="D489" t="s">
        <v>870</v>
      </c>
      <c r="E489">
        <v>12.1</v>
      </c>
    </row>
    <row r="490" spans="1:5" x14ac:dyDescent="0.2">
      <c r="A490">
        <v>138231</v>
      </c>
      <c r="B490" t="s">
        <v>681</v>
      </c>
      <c r="C490" t="s">
        <v>869</v>
      </c>
      <c r="D490" t="s">
        <v>870</v>
      </c>
      <c r="E490">
        <v>17.5</v>
      </c>
    </row>
    <row r="491" spans="1:5" x14ac:dyDescent="0.2">
      <c r="A491">
        <v>139088</v>
      </c>
      <c r="B491" t="s">
        <v>686</v>
      </c>
      <c r="C491" t="s">
        <v>869</v>
      </c>
      <c r="D491" t="s">
        <v>870</v>
      </c>
      <c r="E491">
        <v>14.7</v>
      </c>
    </row>
    <row r="492" spans="1:5" x14ac:dyDescent="0.2">
      <c r="A492">
        <v>139095</v>
      </c>
      <c r="B492" t="s">
        <v>686</v>
      </c>
      <c r="C492" t="s">
        <v>869</v>
      </c>
      <c r="D492" t="s">
        <v>870</v>
      </c>
      <c r="E492">
        <v>10.9</v>
      </c>
    </row>
    <row r="493" spans="1:5" x14ac:dyDescent="0.2">
      <c r="A493">
        <v>139102</v>
      </c>
      <c r="B493" t="s">
        <v>686</v>
      </c>
      <c r="C493" t="s">
        <v>869</v>
      </c>
      <c r="D493" t="s">
        <v>870</v>
      </c>
      <c r="E493">
        <v>18.5</v>
      </c>
    </row>
    <row r="494" spans="1:5" x14ac:dyDescent="0.2">
      <c r="A494">
        <v>139935</v>
      </c>
      <c r="B494" t="s">
        <v>690</v>
      </c>
      <c r="C494" t="s">
        <v>869</v>
      </c>
      <c r="D494" t="s">
        <v>870</v>
      </c>
      <c r="E494">
        <v>89.2</v>
      </c>
    </row>
    <row r="495" spans="1:5" x14ac:dyDescent="0.2">
      <c r="A495">
        <v>139942</v>
      </c>
      <c r="B495" t="s">
        <v>690</v>
      </c>
      <c r="C495" t="s">
        <v>869</v>
      </c>
      <c r="D495" t="s">
        <v>870</v>
      </c>
      <c r="E495">
        <v>86.2</v>
      </c>
    </row>
    <row r="496" spans="1:5" x14ac:dyDescent="0.2">
      <c r="A496">
        <v>139949</v>
      </c>
      <c r="B496" t="s">
        <v>690</v>
      </c>
      <c r="C496" t="s">
        <v>869</v>
      </c>
      <c r="D496" t="s">
        <v>870</v>
      </c>
      <c r="E496">
        <v>92.2</v>
      </c>
    </row>
    <row r="497" spans="1:5" x14ac:dyDescent="0.2">
      <c r="A497">
        <v>140799</v>
      </c>
      <c r="B497" t="s">
        <v>694</v>
      </c>
      <c r="C497" t="s">
        <v>869</v>
      </c>
      <c r="D497" t="s">
        <v>870</v>
      </c>
      <c r="E497">
        <v>6.6</v>
      </c>
    </row>
    <row r="498" spans="1:5" x14ac:dyDescent="0.2">
      <c r="A498">
        <v>140806</v>
      </c>
      <c r="B498" t="s">
        <v>694</v>
      </c>
      <c r="C498" t="s">
        <v>869</v>
      </c>
      <c r="D498" t="s">
        <v>870</v>
      </c>
      <c r="E498">
        <v>6.1</v>
      </c>
    </row>
    <row r="499" spans="1:5" x14ac:dyDescent="0.2">
      <c r="A499">
        <v>140813</v>
      </c>
      <c r="B499" t="s">
        <v>694</v>
      </c>
      <c r="C499" t="s">
        <v>869</v>
      </c>
      <c r="D499" t="s">
        <v>870</v>
      </c>
      <c r="E499">
        <v>7.1</v>
      </c>
    </row>
    <row r="500" spans="1:5" x14ac:dyDescent="0.2">
      <c r="A500">
        <v>141661</v>
      </c>
      <c r="B500" t="s">
        <v>697</v>
      </c>
      <c r="C500" t="s">
        <v>869</v>
      </c>
      <c r="D500" t="s">
        <v>870</v>
      </c>
      <c r="E500">
        <v>8.3000000000000007</v>
      </c>
    </row>
    <row r="501" spans="1:5" x14ac:dyDescent="0.2">
      <c r="A501">
        <v>141668</v>
      </c>
      <c r="B501" t="s">
        <v>697</v>
      </c>
      <c r="C501" t="s">
        <v>869</v>
      </c>
      <c r="D501" t="s">
        <v>870</v>
      </c>
      <c r="E501">
        <v>6.9</v>
      </c>
    </row>
    <row r="502" spans="1:5" x14ac:dyDescent="0.2">
      <c r="A502">
        <v>141675</v>
      </c>
      <c r="B502" t="s">
        <v>697</v>
      </c>
      <c r="C502" t="s">
        <v>869</v>
      </c>
      <c r="D502" t="s">
        <v>870</v>
      </c>
      <c r="E502">
        <v>9.6</v>
      </c>
    </row>
    <row r="503" spans="1:5" x14ac:dyDescent="0.2">
      <c r="A503">
        <v>142509</v>
      </c>
      <c r="B503" t="s">
        <v>701</v>
      </c>
      <c r="C503" t="s">
        <v>869</v>
      </c>
      <c r="D503" t="s">
        <v>870</v>
      </c>
      <c r="E503">
        <v>7</v>
      </c>
    </row>
    <row r="504" spans="1:5" x14ac:dyDescent="0.2">
      <c r="A504">
        <v>142516</v>
      </c>
      <c r="B504" t="s">
        <v>701</v>
      </c>
      <c r="C504" t="s">
        <v>869</v>
      </c>
      <c r="D504" t="s">
        <v>870</v>
      </c>
      <c r="E504">
        <v>5.2</v>
      </c>
    </row>
    <row r="505" spans="1:5" x14ac:dyDescent="0.2">
      <c r="A505">
        <v>142523</v>
      </c>
      <c r="B505" t="s">
        <v>701</v>
      </c>
      <c r="C505" t="s">
        <v>869</v>
      </c>
      <c r="D505" t="s">
        <v>870</v>
      </c>
      <c r="E505">
        <v>8.8000000000000007</v>
      </c>
    </row>
    <row r="506" spans="1:5" x14ac:dyDescent="0.2">
      <c r="A506">
        <v>143336</v>
      </c>
      <c r="B506" t="s">
        <v>705</v>
      </c>
      <c r="C506" t="s">
        <v>869</v>
      </c>
      <c r="D506" t="s">
        <v>870</v>
      </c>
    </row>
    <row r="507" spans="1:5" x14ac:dyDescent="0.2">
      <c r="A507">
        <v>143343</v>
      </c>
      <c r="B507" t="s">
        <v>705</v>
      </c>
      <c r="C507" t="s">
        <v>869</v>
      </c>
      <c r="D507" t="s">
        <v>870</v>
      </c>
    </row>
    <row r="508" spans="1:5" x14ac:dyDescent="0.2">
      <c r="A508">
        <v>143350</v>
      </c>
      <c r="B508" t="s">
        <v>705</v>
      </c>
      <c r="C508" t="s">
        <v>869</v>
      </c>
      <c r="D508" t="s">
        <v>870</v>
      </c>
    </row>
    <row r="509" spans="1:5" x14ac:dyDescent="0.2">
      <c r="A509">
        <v>144122</v>
      </c>
      <c r="B509" t="s">
        <v>709</v>
      </c>
      <c r="C509" t="s">
        <v>869</v>
      </c>
      <c r="D509" t="s">
        <v>870</v>
      </c>
      <c r="E509">
        <v>79.5</v>
      </c>
    </row>
    <row r="510" spans="1:5" x14ac:dyDescent="0.2">
      <c r="A510">
        <v>144129</v>
      </c>
      <c r="B510" t="s">
        <v>709</v>
      </c>
      <c r="C510" t="s">
        <v>869</v>
      </c>
      <c r="D510" t="s">
        <v>870</v>
      </c>
      <c r="E510">
        <v>77</v>
      </c>
    </row>
    <row r="511" spans="1:5" x14ac:dyDescent="0.2">
      <c r="A511">
        <v>144136</v>
      </c>
      <c r="B511" t="s">
        <v>709</v>
      </c>
      <c r="C511" t="s">
        <v>869</v>
      </c>
      <c r="D511" t="s">
        <v>870</v>
      </c>
      <c r="E511">
        <v>82</v>
      </c>
    </row>
    <row r="512" spans="1:5" x14ac:dyDescent="0.2">
      <c r="A512">
        <v>144948</v>
      </c>
      <c r="B512" t="s">
        <v>714</v>
      </c>
      <c r="C512" t="s">
        <v>869</v>
      </c>
      <c r="D512" t="s">
        <v>870</v>
      </c>
      <c r="E512">
        <v>20.3</v>
      </c>
    </row>
    <row r="513" spans="1:5" x14ac:dyDescent="0.2">
      <c r="A513">
        <v>144955</v>
      </c>
      <c r="B513" t="s">
        <v>714</v>
      </c>
      <c r="C513" t="s">
        <v>869</v>
      </c>
      <c r="D513" t="s">
        <v>870</v>
      </c>
      <c r="E513">
        <v>19.3</v>
      </c>
    </row>
    <row r="514" spans="1:5" x14ac:dyDescent="0.2">
      <c r="A514">
        <v>144962</v>
      </c>
      <c r="B514" t="s">
        <v>714</v>
      </c>
      <c r="C514" t="s">
        <v>869</v>
      </c>
      <c r="D514" t="s">
        <v>870</v>
      </c>
      <c r="E514">
        <v>21.4</v>
      </c>
    </row>
    <row r="515" spans="1:5" x14ac:dyDescent="0.2">
      <c r="A515">
        <v>145743</v>
      </c>
      <c r="B515" t="s">
        <v>724</v>
      </c>
      <c r="C515" t="s">
        <v>869</v>
      </c>
      <c r="D515" t="s">
        <v>870</v>
      </c>
      <c r="E515">
        <v>87.3</v>
      </c>
    </row>
    <row r="516" spans="1:5" x14ac:dyDescent="0.2">
      <c r="A516">
        <v>145750</v>
      </c>
      <c r="B516" t="s">
        <v>724</v>
      </c>
      <c r="C516" t="s">
        <v>869</v>
      </c>
      <c r="D516" t="s">
        <v>870</v>
      </c>
      <c r="E516">
        <v>86</v>
      </c>
    </row>
    <row r="517" spans="1:5" x14ac:dyDescent="0.2">
      <c r="A517">
        <v>145757</v>
      </c>
      <c r="B517" t="s">
        <v>724</v>
      </c>
      <c r="C517" t="s">
        <v>869</v>
      </c>
      <c r="D517" t="s">
        <v>870</v>
      </c>
      <c r="E517">
        <v>88.6</v>
      </c>
    </row>
    <row r="518" spans="1:5" x14ac:dyDescent="0.2">
      <c r="A518">
        <v>146437</v>
      </c>
      <c r="B518" t="s">
        <v>728</v>
      </c>
      <c r="C518" t="s">
        <v>869</v>
      </c>
      <c r="D518" t="s">
        <v>870</v>
      </c>
      <c r="E518">
        <v>8</v>
      </c>
    </row>
    <row r="519" spans="1:5" x14ac:dyDescent="0.2">
      <c r="A519">
        <v>146444</v>
      </c>
      <c r="B519" t="s">
        <v>728</v>
      </c>
      <c r="C519" t="s">
        <v>869</v>
      </c>
      <c r="D519" t="s">
        <v>870</v>
      </c>
      <c r="E519">
        <v>6.3</v>
      </c>
    </row>
    <row r="520" spans="1:5" x14ac:dyDescent="0.2">
      <c r="A520">
        <v>146451</v>
      </c>
      <c r="B520" t="s">
        <v>728</v>
      </c>
      <c r="C520" t="s">
        <v>869</v>
      </c>
      <c r="D520" t="s">
        <v>870</v>
      </c>
      <c r="E520">
        <v>9.6</v>
      </c>
    </row>
    <row r="521" spans="1:5" x14ac:dyDescent="0.2">
      <c r="A521">
        <v>147273</v>
      </c>
      <c r="B521" t="s">
        <v>731</v>
      </c>
      <c r="C521" t="s">
        <v>869</v>
      </c>
      <c r="D521" t="s">
        <v>870</v>
      </c>
      <c r="E521">
        <v>10.9</v>
      </c>
    </row>
    <row r="522" spans="1:5" x14ac:dyDescent="0.2">
      <c r="A522">
        <v>147280</v>
      </c>
      <c r="B522" t="s">
        <v>731</v>
      </c>
      <c r="C522" t="s">
        <v>869</v>
      </c>
      <c r="D522" t="s">
        <v>870</v>
      </c>
      <c r="E522">
        <v>10.5</v>
      </c>
    </row>
    <row r="523" spans="1:5" x14ac:dyDescent="0.2">
      <c r="A523">
        <v>147287</v>
      </c>
      <c r="B523" t="s">
        <v>731</v>
      </c>
      <c r="C523" t="s">
        <v>869</v>
      </c>
      <c r="D523" t="s">
        <v>870</v>
      </c>
      <c r="E523">
        <v>11.2</v>
      </c>
    </row>
    <row r="524" spans="1:5" x14ac:dyDescent="0.2">
      <c r="A524">
        <v>148148</v>
      </c>
      <c r="B524" t="s">
        <v>736</v>
      </c>
      <c r="C524" t="s">
        <v>869</v>
      </c>
      <c r="D524" t="s">
        <v>870</v>
      </c>
      <c r="E524">
        <v>51.8</v>
      </c>
    </row>
    <row r="525" spans="1:5" x14ac:dyDescent="0.2">
      <c r="A525">
        <v>148155</v>
      </c>
      <c r="B525" t="s">
        <v>736</v>
      </c>
      <c r="C525" t="s">
        <v>869</v>
      </c>
      <c r="D525" t="s">
        <v>870</v>
      </c>
      <c r="E525">
        <v>51.7</v>
      </c>
    </row>
    <row r="526" spans="1:5" x14ac:dyDescent="0.2">
      <c r="A526">
        <v>148162</v>
      </c>
      <c r="B526" t="s">
        <v>736</v>
      </c>
      <c r="C526" t="s">
        <v>869</v>
      </c>
      <c r="D526" t="s">
        <v>870</v>
      </c>
      <c r="E526">
        <v>52</v>
      </c>
    </row>
    <row r="527" spans="1:5" x14ac:dyDescent="0.2">
      <c r="A527">
        <v>148892</v>
      </c>
      <c r="B527" t="s">
        <v>741</v>
      </c>
      <c r="C527" t="s">
        <v>869</v>
      </c>
      <c r="D527" t="s">
        <v>870</v>
      </c>
      <c r="E527">
        <v>35.799999999999997</v>
      </c>
    </row>
    <row r="528" spans="1:5" x14ac:dyDescent="0.2">
      <c r="A528">
        <v>148899</v>
      </c>
      <c r="B528" t="s">
        <v>741</v>
      </c>
      <c r="C528" t="s">
        <v>869</v>
      </c>
      <c r="D528" t="s">
        <v>870</v>
      </c>
      <c r="E528">
        <v>30.6</v>
      </c>
    </row>
    <row r="529" spans="1:5" x14ac:dyDescent="0.2">
      <c r="A529">
        <v>148906</v>
      </c>
      <c r="B529" t="s">
        <v>741</v>
      </c>
      <c r="C529" t="s">
        <v>869</v>
      </c>
      <c r="D529" t="s">
        <v>870</v>
      </c>
      <c r="E529">
        <v>41.1</v>
      </c>
    </row>
    <row r="530" spans="1:5" x14ac:dyDescent="0.2">
      <c r="A530">
        <v>149845</v>
      </c>
      <c r="B530" t="s">
        <v>745</v>
      </c>
      <c r="C530" t="s">
        <v>869</v>
      </c>
      <c r="D530" t="s">
        <v>870</v>
      </c>
      <c r="E530">
        <v>5.4</v>
      </c>
    </row>
    <row r="531" spans="1:5" x14ac:dyDescent="0.2">
      <c r="A531">
        <v>149852</v>
      </c>
      <c r="B531" t="s">
        <v>745</v>
      </c>
      <c r="C531" t="s">
        <v>869</v>
      </c>
      <c r="D531" t="s">
        <v>870</v>
      </c>
      <c r="E531">
        <v>3.9</v>
      </c>
    </row>
    <row r="532" spans="1:5" x14ac:dyDescent="0.2">
      <c r="A532">
        <v>149859</v>
      </c>
      <c r="B532" t="s">
        <v>745</v>
      </c>
      <c r="C532" t="s">
        <v>869</v>
      </c>
      <c r="D532" t="s">
        <v>870</v>
      </c>
      <c r="E532">
        <v>6.9</v>
      </c>
    </row>
    <row r="533" spans="1:5" x14ac:dyDescent="0.2">
      <c r="A533">
        <v>150693</v>
      </c>
      <c r="B533" t="s">
        <v>750</v>
      </c>
      <c r="C533" t="s">
        <v>869</v>
      </c>
      <c r="D533" t="s">
        <v>870</v>
      </c>
      <c r="E533">
        <v>2.1</v>
      </c>
    </row>
    <row r="534" spans="1:5" x14ac:dyDescent="0.2">
      <c r="A534">
        <v>150700</v>
      </c>
      <c r="B534" t="s">
        <v>750</v>
      </c>
      <c r="C534" t="s">
        <v>869</v>
      </c>
      <c r="D534" t="s">
        <v>870</v>
      </c>
      <c r="E534">
        <v>1.5</v>
      </c>
    </row>
    <row r="535" spans="1:5" x14ac:dyDescent="0.2">
      <c r="A535">
        <v>150707</v>
      </c>
      <c r="B535" t="s">
        <v>750</v>
      </c>
      <c r="C535" t="s">
        <v>869</v>
      </c>
      <c r="D535" t="s">
        <v>870</v>
      </c>
      <c r="E535">
        <v>2.7</v>
      </c>
    </row>
    <row r="536" spans="1:5" x14ac:dyDescent="0.2">
      <c r="A536">
        <v>151483</v>
      </c>
      <c r="B536" t="s">
        <v>902</v>
      </c>
      <c r="C536" t="s">
        <v>869</v>
      </c>
      <c r="D536" t="s">
        <v>870</v>
      </c>
    </row>
    <row r="537" spans="1:5" x14ac:dyDescent="0.2">
      <c r="A537">
        <v>151490</v>
      </c>
      <c r="B537" t="s">
        <v>902</v>
      </c>
      <c r="C537" t="s">
        <v>869</v>
      </c>
      <c r="D537" t="s">
        <v>870</v>
      </c>
    </row>
    <row r="538" spans="1:5" x14ac:dyDescent="0.2">
      <c r="A538">
        <v>151497</v>
      </c>
      <c r="B538" t="s">
        <v>902</v>
      </c>
      <c r="C538" t="s">
        <v>869</v>
      </c>
      <c r="D538" t="s">
        <v>870</v>
      </c>
    </row>
    <row r="539" spans="1:5" x14ac:dyDescent="0.2">
      <c r="A539">
        <v>152325</v>
      </c>
      <c r="B539" t="s">
        <v>758</v>
      </c>
      <c r="C539" t="s">
        <v>869</v>
      </c>
      <c r="D539" t="s">
        <v>870</v>
      </c>
    </row>
    <row r="540" spans="1:5" x14ac:dyDescent="0.2">
      <c r="A540">
        <v>152332</v>
      </c>
      <c r="B540" t="s">
        <v>758</v>
      </c>
      <c r="C540" t="s">
        <v>869</v>
      </c>
      <c r="D540" t="s">
        <v>870</v>
      </c>
    </row>
    <row r="541" spans="1:5" x14ac:dyDescent="0.2">
      <c r="A541">
        <v>152339</v>
      </c>
      <c r="B541" t="s">
        <v>758</v>
      </c>
      <c r="C541" t="s">
        <v>869</v>
      </c>
      <c r="D541" t="s">
        <v>870</v>
      </c>
    </row>
    <row r="542" spans="1:5" x14ac:dyDescent="0.2">
      <c r="A542">
        <v>153255</v>
      </c>
      <c r="B542" t="s">
        <v>767</v>
      </c>
      <c r="C542" t="s">
        <v>869</v>
      </c>
      <c r="D542" t="s">
        <v>870</v>
      </c>
      <c r="E542">
        <v>7.1</v>
      </c>
    </row>
    <row r="543" spans="1:5" x14ac:dyDescent="0.2">
      <c r="A543">
        <v>153262</v>
      </c>
      <c r="B543" t="s">
        <v>767</v>
      </c>
      <c r="C543" t="s">
        <v>869</v>
      </c>
      <c r="D543" t="s">
        <v>870</v>
      </c>
      <c r="E543">
        <v>6.6</v>
      </c>
    </row>
    <row r="544" spans="1:5" x14ac:dyDescent="0.2">
      <c r="A544">
        <v>153269</v>
      </c>
      <c r="B544" t="s">
        <v>767</v>
      </c>
      <c r="C544" t="s">
        <v>869</v>
      </c>
      <c r="D544" t="s">
        <v>870</v>
      </c>
      <c r="E544">
        <v>7.5</v>
      </c>
    </row>
    <row r="545" spans="1:5" x14ac:dyDescent="0.2">
      <c r="A545">
        <v>154167</v>
      </c>
      <c r="B545" t="s">
        <v>903</v>
      </c>
      <c r="C545" t="s">
        <v>869</v>
      </c>
      <c r="D545" t="s">
        <v>870</v>
      </c>
    </row>
    <row r="546" spans="1:5" x14ac:dyDescent="0.2">
      <c r="A546">
        <v>154174</v>
      </c>
      <c r="B546" t="s">
        <v>903</v>
      </c>
      <c r="C546" t="s">
        <v>869</v>
      </c>
      <c r="D546" t="s">
        <v>870</v>
      </c>
    </row>
    <row r="547" spans="1:5" x14ac:dyDescent="0.2">
      <c r="A547">
        <v>154181</v>
      </c>
      <c r="B547" t="s">
        <v>903</v>
      </c>
      <c r="C547" t="s">
        <v>869</v>
      </c>
      <c r="D547" t="s">
        <v>870</v>
      </c>
    </row>
    <row r="548" spans="1:5" x14ac:dyDescent="0.2">
      <c r="A548">
        <v>155059</v>
      </c>
      <c r="B548" t="s">
        <v>775</v>
      </c>
      <c r="C548" t="s">
        <v>869</v>
      </c>
      <c r="D548" t="s">
        <v>870</v>
      </c>
      <c r="E548">
        <v>62.9</v>
      </c>
    </row>
    <row r="549" spans="1:5" x14ac:dyDescent="0.2">
      <c r="A549">
        <v>155066</v>
      </c>
      <c r="B549" t="s">
        <v>775</v>
      </c>
      <c r="C549" t="s">
        <v>869</v>
      </c>
      <c r="D549" t="s">
        <v>870</v>
      </c>
      <c r="E549">
        <v>60.5</v>
      </c>
    </row>
    <row r="550" spans="1:5" x14ac:dyDescent="0.2">
      <c r="A550">
        <v>155073</v>
      </c>
      <c r="B550" t="s">
        <v>775</v>
      </c>
      <c r="C550" t="s">
        <v>869</v>
      </c>
      <c r="D550" t="s">
        <v>870</v>
      </c>
      <c r="E550">
        <v>65.3</v>
      </c>
    </row>
    <row r="551" spans="1:5" x14ac:dyDescent="0.2">
      <c r="A551">
        <v>155897</v>
      </c>
      <c r="B551" t="s">
        <v>904</v>
      </c>
      <c r="C551" t="s">
        <v>869</v>
      </c>
      <c r="D551" t="s">
        <v>870</v>
      </c>
    </row>
    <row r="552" spans="1:5" x14ac:dyDescent="0.2">
      <c r="A552">
        <v>155904</v>
      </c>
      <c r="B552" t="s">
        <v>904</v>
      </c>
      <c r="C552" t="s">
        <v>869</v>
      </c>
      <c r="D552" t="s">
        <v>870</v>
      </c>
    </row>
    <row r="553" spans="1:5" x14ac:dyDescent="0.2">
      <c r="A553">
        <v>155911</v>
      </c>
      <c r="B553" t="s">
        <v>904</v>
      </c>
      <c r="C553" t="s">
        <v>869</v>
      </c>
      <c r="D553" t="s">
        <v>870</v>
      </c>
    </row>
    <row r="554" spans="1:5" x14ac:dyDescent="0.2">
      <c r="A554">
        <v>156298</v>
      </c>
      <c r="B554" t="s">
        <v>778</v>
      </c>
      <c r="C554" t="s">
        <v>869</v>
      </c>
      <c r="D554" t="s">
        <v>870</v>
      </c>
      <c r="E554">
        <v>17.600000000000001</v>
      </c>
    </row>
    <row r="555" spans="1:5" x14ac:dyDescent="0.2">
      <c r="A555">
        <v>156305</v>
      </c>
      <c r="B555" t="s">
        <v>778</v>
      </c>
      <c r="C555" t="s">
        <v>869</v>
      </c>
      <c r="D555" t="s">
        <v>870</v>
      </c>
      <c r="E555">
        <v>14.2</v>
      </c>
    </row>
    <row r="556" spans="1:5" x14ac:dyDescent="0.2">
      <c r="A556">
        <v>156312</v>
      </c>
      <c r="B556" t="s">
        <v>778</v>
      </c>
      <c r="C556" t="s">
        <v>869</v>
      </c>
      <c r="D556" t="s">
        <v>870</v>
      </c>
      <c r="E556">
        <v>20.9</v>
      </c>
    </row>
    <row r="557" spans="1:5" x14ac:dyDescent="0.2">
      <c r="A557">
        <v>157100</v>
      </c>
      <c r="B557" t="s">
        <v>783</v>
      </c>
      <c r="C557" t="s">
        <v>869</v>
      </c>
      <c r="D557" t="s">
        <v>870</v>
      </c>
      <c r="E557">
        <v>43.3</v>
      </c>
    </row>
    <row r="558" spans="1:5" x14ac:dyDescent="0.2">
      <c r="A558">
        <v>157107</v>
      </c>
      <c r="B558" t="s">
        <v>783</v>
      </c>
      <c r="C558" t="s">
        <v>869</v>
      </c>
      <c r="D558" t="s">
        <v>870</v>
      </c>
      <c r="E558">
        <v>39.6</v>
      </c>
    </row>
    <row r="559" spans="1:5" x14ac:dyDescent="0.2">
      <c r="A559">
        <v>157114</v>
      </c>
      <c r="B559" t="s">
        <v>783</v>
      </c>
      <c r="C559" t="s">
        <v>869</v>
      </c>
      <c r="D559" t="s">
        <v>870</v>
      </c>
      <c r="E559">
        <v>47</v>
      </c>
    </row>
    <row r="560" spans="1:5" x14ac:dyDescent="0.2">
      <c r="A560">
        <v>158002</v>
      </c>
      <c r="B560" t="s">
        <v>788</v>
      </c>
      <c r="C560" t="s">
        <v>869</v>
      </c>
      <c r="D560" t="s">
        <v>870</v>
      </c>
      <c r="E560">
        <v>28.5</v>
      </c>
    </row>
    <row r="561" spans="1:5" x14ac:dyDescent="0.2">
      <c r="A561">
        <v>158009</v>
      </c>
      <c r="B561" t="s">
        <v>788</v>
      </c>
      <c r="C561" t="s">
        <v>869</v>
      </c>
      <c r="D561" t="s">
        <v>870</v>
      </c>
      <c r="E561">
        <v>25.3</v>
      </c>
    </row>
    <row r="562" spans="1:5" x14ac:dyDescent="0.2">
      <c r="A562">
        <v>158016</v>
      </c>
      <c r="B562" t="s">
        <v>788</v>
      </c>
      <c r="C562" t="s">
        <v>869</v>
      </c>
      <c r="D562" t="s">
        <v>870</v>
      </c>
      <c r="E562">
        <v>31.6</v>
      </c>
    </row>
    <row r="563" spans="1:5" x14ac:dyDescent="0.2">
      <c r="A563">
        <v>158954</v>
      </c>
      <c r="B563" t="s">
        <v>905</v>
      </c>
      <c r="C563" t="s">
        <v>869</v>
      </c>
      <c r="D563" t="s">
        <v>870</v>
      </c>
    </row>
    <row r="564" spans="1:5" x14ac:dyDescent="0.2">
      <c r="A564">
        <v>158961</v>
      </c>
      <c r="B564" t="s">
        <v>905</v>
      </c>
      <c r="C564" t="s">
        <v>869</v>
      </c>
      <c r="D564" t="s">
        <v>870</v>
      </c>
    </row>
    <row r="565" spans="1:5" x14ac:dyDescent="0.2">
      <c r="A565">
        <v>158968</v>
      </c>
      <c r="B565" t="s">
        <v>905</v>
      </c>
      <c r="C565" t="s">
        <v>869</v>
      </c>
      <c r="D565" t="s">
        <v>870</v>
      </c>
    </row>
    <row r="566" spans="1:5" x14ac:dyDescent="0.2">
      <c r="A566">
        <v>159842</v>
      </c>
      <c r="B566" t="s">
        <v>798</v>
      </c>
      <c r="C566" t="s">
        <v>869</v>
      </c>
      <c r="D566" t="s">
        <v>870</v>
      </c>
    </row>
    <row r="567" spans="1:5" x14ac:dyDescent="0.2">
      <c r="A567">
        <v>159849</v>
      </c>
      <c r="B567" t="s">
        <v>798</v>
      </c>
      <c r="C567" t="s">
        <v>869</v>
      </c>
      <c r="D567" t="s">
        <v>870</v>
      </c>
    </row>
    <row r="568" spans="1:5" x14ac:dyDescent="0.2">
      <c r="A568">
        <v>159856</v>
      </c>
      <c r="B568" t="s">
        <v>798</v>
      </c>
      <c r="C568" t="s">
        <v>869</v>
      </c>
      <c r="D568" t="s">
        <v>870</v>
      </c>
    </row>
    <row r="569" spans="1:5" x14ac:dyDescent="0.2">
      <c r="A569">
        <v>160665</v>
      </c>
      <c r="B569" t="s">
        <v>803</v>
      </c>
      <c r="C569" t="s">
        <v>869</v>
      </c>
      <c r="D569" t="s">
        <v>870</v>
      </c>
    </row>
    <row r="570" spans="1:5" x14ac:dyDescent="0.2">
      <c r="A570">
        <v>160672</v>
      </c>
      <c r="B570" t="s">
        <v>803</v>
      </c>
      <c r="C570" t="s">
        <v>869</v>
      </c>
      <c r="D570" t="s">
        <v>870</v>
      </c>
    </row>
    <row r="571" spans="1:5" x14ac:dyDescent="0.2">
      <c r="A571">
        <v>160679</v>
      </c>
      <c r="B571" t="s">
        <v>803</v>
      </c>
      <c r="C571" t="s">
        <v>869</v>
      </c>
      <c r="D571" t="s">
        <v>870</v>
      </c>
    </row>
    <row r="572" spans="1:5" x14ac:dyDescent="0.2">
      <c r="A572">
        <v>161373</v>
      </c>
      <c r="B572" t="s">
        <v>807</v>
      </c>
      <c r="C572" t="s">
        <v>869</v>
      </c>
      <c r="D572" t="s">
        <v>870</v>
      </c>
      <c r="E572">
        <v>74.2</v>
      </c>
    </row>
    <row r="573" spans="1:5" x14ac:dyDescent="0.2">
      <c r="A573">
        <v>161380</v>
      </c>
      <c r="B573" t="s">
        <v>807</v>
      </c>
      <c r="C573" t="s">
        <v>869</v>
      </c>
      <c r="D573" t="s">
        <v>870</v>
      </c>
      <c r="E573">
        <v>71.7</v>
      </c>
    </row>
    <row r="574" spans="1:5" x14ac:dyDescent="0.2">
      <c r="A574">
        <v>161387</v>
      </c>
      <c r="B574" t="s">
        <v>807</v>
      </c>
      <c r="C574" t="s">
        <v>869</v>
      </c>
      <c r="D574" t="s">
        <v>870</v>
      </c>
      <c r="E574">
        <v>76.599999999999994</v>
      </c>
    </row>
    <row r="575" spans="1:5" x14ac:dyDescent="0.2">
      <c r="A575">
        <v>162275</v>
      </c>
      <c r="B575" t="s">
        <v>812</v>
      </c>
      <c r="C575" t="s">
        <v>869</v>
      </c>
      <c r="D575" t="s">
        <v>870</v>
      </c>
      <c r="E575">
        <v>28.2</v>
      </c>
    </row>
    <row r="576" spans="1:5" x14ac:dyDescent="0.2">
      <c r="A576">
        <v>162282</v>
      </c>
      <c r="B576" t="s">
        <v>812</v>
      </c>
      <c r="C576" t="s">
        <v>869</v>
      </c>
      <c r="D576" t="s">
        <v>870</v>
      </c>
      <c r="E576">
        <v>25.3</v>
      </c>
    </row>
    <row r="577" spans="1:5" x14ac:dyDescent="0.2">
      <c r="A577">
        <v>162289</v>
      </c>
      <c r="B577" t="s">
        <v>812</v>
      </c>
      <c r="C577" t="s">
        <v>869</v>
      </c>
      <c r="D577" t="s">
        <v>870</v>
      </c>
      <c r="E577">
        <v>31.1</v>
      </c>
    </row>
    <row r="578" spans="1:5" x14ac:dyDescent="0.2">
      <c r="A578">
        <v>163202</v>
      </c>
      <c r="B578" t="s">
        <v>817</v>
      </c>
      <c r="C578" t="s">
        <v>869</v>
      </c>
      <c r="D578" t="s">
        <v>870</v>
      </c>
      <c r="E578">
        <v>9.8000000000000007</v>
      </c>
    </row>
    <row r="579" spans="1:5" x14ac:dyDescent="0.2">
      <c r="A579">
        <v>163209</v>
      </c>
      <c r="B579" t="s">
        <v>817</v>
      </c>
      <c r="C579" t="s">
        <v>869</v>
      </c>
      <c r="D579" t="s">
        <v>870</v>
      </c>
      <c r="E579">
        <v>8.1</v>
      </c>
    </row>
    <row r="580" spans="1:5" x14ac:dyDescent="0.2">
      <c r="A580">
        <v>163216</v>
      </c>
      <c r="B580" t="s">
        <v>817</v>
      </c>
      <c r="C580" t="s">
        <v>869</v>
      </c>
      <c r="D580" t="s">
        <v>870</v>
      </c>
      <c r="E580">
        <v>11.5</v>
      </c>
    </row>
    <row r="581" spans="1:5" x14ac:dyDescent="0.2">
      <c r="A581">
        <v>164023</v>
      </c>
      <c r="B581" t="s">
        <v>906</v>
      </c>
      <c r="C581" t="s">
        <v>869</v>
      </c>
      <c r="D581" t="s">
        <v>870</v>
      </c>
      <c r="E581">
        <v>4.0999999999999996</v>
      </c>
    </row>
    <row r="582" spans="1:5" x14ac:dyDescent="0.2">
      <c r="A582">
        <v>164030</v>
      </c>
      <c r="B582" t="s">
        <v>906</v>
      </c>
      <c r="C582" t="s">
        <v>869</v>
      </c>
      <c r="D582" t="s">
        <v>870</v>
      </c>
      <c r="E582">
        <v>3.1</v>
      </c>
    </row>
    <row r="583" spans="1:5" x14ac:dyDescent="0.2">
      <c r="A583">
        <v>164037</v>
      </c>
      <c r="B583" t="s">
        <v>906</v>
      </c>
      <c r="C583" t="s">
        <v>869</v>
      </c>
      <c r="D583" t="s">
        <v>870</v>
      </c>
      <c r="E583">
        <v>5</v>
      </c>
    </row>
    <row r="584" spans="1:5" x14ac:dyDescent="0.2">
      <c r="A584">
        <v>164911</v>
      </c>
      <c r="B584" t="s">
        <v>907</v>
      </c>
      <c r="C584" t="s">
        <v>869</v>
      </c>
      <c r="D584" t="s">
        <v>870</v>
      </c>
      <c r="E584">
        <v>58.7</v>
      </c>
    </row>
    <row r="585" spans="1:5" x14ac:dyDescent="0.2">
      <c r="A585">
        <v>164918</v>
      </c>
      <c r="B585" t="s">
        <v>907</v>
      </c>
      <c r="C585" t="s">
        <v>869</v>
      </c>
      <c r="D585" t="s">
        <v>870</v>
      </c>
      <c r="E585">
        <v>56.6</v>
      </c>
    </row>
    <row r="586" spans="1:5" x14ac:dyDescent="0.2">
      <c r="A586">
        <v>164925</v>
      </c>
      <c r="B586" t="s">
        <v>907</v>
      </c>
      <c r="C586" t="s">
        <v>869</v>
      </c>
      <c r="D586" t="s">
        <v>870</v>
      </c>
      <c r="E586">
        <v>60.9</v>
      </c>
    </row>
    <row r="587" spans="1:5" x14ac:dyDescent="0.2">
      <c r="A587">
        <v>165855</v>
      </c>
      <c r="B587" t="s">
        <v>908</v>
      </c>
      <c r="C587" t="s">
        <v>869</v>
      </c>
      <c r="D587" t="s">
        <v>870</v>
      </c>
      <c r="E587">
        <v>7.8</v>
      </c>
    </row>
    <row r="588" spans="1:5" x14ac:dyDescent="0.2">
      <c r="A588">
        <v>165862</v>
      </c>
      <c r="B588" t="s">
        <v>908</v>
      </c>
      <c r="C588" t="s">
        <v>869</v>
      </c>
      <c r="D588" t="s">
        <v>870</v>
      </c>
      <c r="E588">
        <v>7.7</v>
      </c>
    </row>
    <row r="589" spans="1:5" x14ac:dyDescent="0.2">
      <c r="A589">
        <v>165869</v>
      </c>
      <c r="B589" t="s">
        <v>908</v>
      </c>
      <c r="C589" t="s">
        <v>869</v>
      </c>
      <c r="D589" t="s">
        <v>870</v>
      </c>
      <c r="E589">
        <v>7.9</v>
      </c>
    </row>
    <row r="590" spans="1:5" x14ac:dyDescent="0.2">
      <c r="A590">
        <v>166806</v>
      </c>
      <c r="B590" t="s">
        <v>830</v>
      </c>
      <c r="C590" t="s">
        <v>869</v>
      </c>
      <c r="D590" t="s">
        <v>870</v>
      </c>
      <c r="E590">
        <v>15.2</v>
      </c>
    </row>
    <row r="591" spans="1:5" x14ac:dyDescent="0.2">
      <c r="A591">
        <v>166813</v>
      </c>
      <c r="B591" t="s">
        <v>830</v>
      </c>
      <c r="C591" t="s">
        <v>869</v>
      </c>
      <c r="D591" t="s">
        <v>870</v>
      </c>
      <c r="E591">
        <v>14.1</v>
      </c>
    </row>
    <row r="592" spans="1:5" x14ac:dyDescent="0.2">
      <c r="A592">
        <v>166820</v>
      </c>
      <c r="B592" t="s">
        <v>830</v>
      </c>
      <c r="C592" t="s">
        <v>869</v>
      </c>
      <c r="D592" t="s">
        <v>870</v>
      </c>
      <c r="E592">
        <v>16.3</v>
      </c>
    </row>
    <row r="593" spans="1:5" x14ac:dyDescent="0.2">
      <c r="A593">
        <v>167722</v>
      </c>
      <c r="B593" t="s">
        <v>834</v>
      </c>
      <c r="C593" t="s">
        <v>869</v>
      </c>
      <c r="D593" t="s">
        <v>870</v>
      </c>
      <c r="E593">
        <v>26.1</v>
      </c>
    </row>
    <row r="594" spans="1:5" x14ac:dyDescent="0.2">
      <c r="A594">
        <v>167729</v>
      </c>
      <c r="B594" t="s">
        <v>834</v>
      </c>
      <c r="C594" t="s">
        <v>869</v>
      </c>
      <c r="D594" t="s">
        <v>870</v>
      </c>
      <c r="E594">
        <v>23.5</v>
      </c>
    </row>
    <row r="595" spans="1:5" x14ac:dyDescent="0.2">
      <c r="A595">
        <v>167736</v>
      </c>
      <c r="B595" t="s">
        <v>834</v>
      </c>
      <c r="C595" t="s">
        <v>869</v>
      </c>
      <c r="D595" t="s">
        <v>870</v>
      </c>
      <c r="E595">
        <v>28.7</v>
      </c>
    </row>
    <row r="596" spans="1:5" x14ac:dyDescent="0.2">
      <c r="A596">
        <v>168633</v>
      </c>
      <c r="B596" t="s">
        <v>839</v>
      </c>
      <c r="C596" t="s">
        <v>869</v>
      </c>
      <c r="D596" t="s">
        <v>870</v>
      </c>
      <c r="E596">
        <v>23.3</v>
      </c>
    </row>
    <row r="597" spans="1:5" x14ac:dyDescent="0.2">
      <c r="A597">
        <v>168640</v>
      </c>
      <c r="B597" t="s">
        <v>839</v>
      </c>
      <c r="C597" t="s">
        <v>869</v>
      </c>
      <c r="D597" t="s">
        <v>870</v>
      </c>
      <c r="E597">
        <v>21.1</v>
      </c>
    </row>
    <row r="598" spans="1:5" x14ac:dyDescent="0.2">
      <c r="A598">
        <v>168647</v>
      </c>
      <c r="B598" t="s">
        <v>839</v>
      </c>
      <c r="C598" t="s">
        <v>869</v>
      </c>
      <c r="D598" t="s">
        <v>870</v>
      </c>
      <c r="E598">
        <v>25.5</v>
      </c>
    </row>
    <row r="599" spans="1:5" x14ac:dyDescent="0.2">
      <c r="A599">
        <v>169481</v>
      </c>
      <c r="B599" t="s">
        <v>909</v>
      </c>
      <c r="C599" t="s">
        <v>869</v>
      </c>
      <c r="D599" t="s">
        <v>870</v>
      </c>
    </row>
    <row r="600" spans="1:5" x14ac:dyDescent="0.2">
      <c r="A600">
        <v>169488</v>
      </c>
      <c r="B600" t="s">
        <v>909</v>
      </c>
      <c r="C600" t="s">
        <v>869</v>
      </c>
      <c r="D600" t="s">
        <v>870</v>
      </c>
    </row>
    <row r="601" spans="1:5" x14ac:dyDescent="0.2">
      <c r="A601">
        <v>169495</v>
      </c>
      <c r="B601" t="s">
        <v>909</v>
      </c>
      <c r="C601" t="s">
        <v>869</v>
      </c>
      <c r="D601" t="s">
        <v>870</v>
      </c>
    </row>
    <row r="602" spans="1:5" x14ac:dyDescent="0.2">
      <c r="A602">
        <v>170410</v>
      </c>
      <c r="B602" t="s">
        <v>910</v>
      </c>
      <c r="C602" t="s">
        <v>869</v>
      </c>
      <c r="D602" t="s">
        <v>870</v>
      </c>
      <c r="E602">
        <v>9</v>
      </c>
    </row>
    <row r="603" spans="1:5" x14ac:dyDescent="0.2">
      <c r="A603">
        <v>170417</v>
      </c>
      <c r="B603" t="s">
        <v>910</v>
      </c>
      <c r="C603" t="s">
        <v>869</v>
      </c>
      <c r="D603" t="s">
        <v>870</v>
      </c>
      <c r="E603">
        <v>7.9</v>
      </c>
    </row>
    <row r="604" spans="1:5" x14ac:dyDescent="0.2">
      <c r="A604">
        <v>170424</v>
      </c>
      <c r="B604" t="s">
        <v>910</v>
      </c>
      <c r="C604" t="s">
        <v>869</v>
      </c>
      <c r="D604" t="s">
        <v>870</v>
      </c>
      <c r="E604">
        <v>10</v>
      </c>
    </row>
    <row r="605" spans="1:5" x14ac:dyDescent="0.2">
      <c r="A605">
        <v>171310</v>
      </c>
      <c r="B605" t="s">
        <v>853</v>
      </c>
      <c r="C605" t="s">
        <v>869</v>
      </c>
      <c r="D605" t="s">
        <v>870</v>
      </c>
      <c r="E605">
        <v>67.2</v>
      </c>
    </row>
    <row r="606" spans="1:5" x14ac:dyDescent="0.2">
      <c r="A606">
        <v>171317</v>
      </c>
      <c r="B606" t="s">
        <v>853</v>
      </c>
      <c r="C606" t="s">
        <v>869</v>
      </c>
      <c r="D606" t="s">
        <v>870</v>
      </c>
      <c r="E606">
        <v>63.2</v>
      </c>
    </row>
    <row r="607" spans="1:5" x14ac:dyDescent="0.2">
      <c r="A607">
        <v>171324</v>
      </c>
      <c r="B607" t="s">
        <v>853</v>
      </c>
      <c r="C607" t="s">
        <v>869</v>
      </c>
      <c r="D607" t="s">
        <v>870</v>
      </c>
      <c r="E607">
        <v>71.2</v>
      </c>
    </row>
    <row r="608" spans="1:5" x14ac:dyDescent="0.2">
      <c r="A608">
        <v>172179</v>
      </c>
      <c r="B608" t="s">
        <v>857</v>
      </c>
      <c r="C608" t="s">
        <v>869</v>
      </c>
      <c r="D608" t="s">
        <v>870</v>
      </c>
      <c r="E608">
        <v>73.099999999999994</v>
      </c>
    </row>
    <row r="609" spans="1:5" x14ac:dyDescent="0.2">
      <c r="A609">
        <v>172186</v>
      </c>
      <c r="B609" t="s">
        <v>857</v>
      </c>
      <c r="C609" t="s">
        <v>869</v>
      </c>
      <c r="D609" t="s">
        <v>870</v>
      </c>
      <c r="E609">
        <v>70.2</v>
      </c>
    </row>
    <row r="610" spans="1:5" x14ac:dyDescent="0.2">
      <c r="A610">
        <v>172193</v>
      </c>
      <c r="B610" t="s">
        <v>857</v>
      </c>
      <c r="C610" t="s">
        <v>869</v>
      </c>
      <c r="D610" t="s">
        <v>870</v>
      </c>
      <c r="E610">
        <v>76</v>
      </c>
    </row>
    <row r="611" spans="1:5" x14ac:dyDescent="0.2">
      <c r="A611">
        <v>173073</v>
      </c>
      <c r="B611" t="s">
        <v>861</v>
      </c>
      <c r="C611" t="s">
        <v>869</v>
      </c>
      <c r="D611" t="s">
        <v>870</v>
      </c>
      <c r="E611">
        <v>73.599999999999994</v>
      </c>
    </row>
    <row r="612" spans="1:5" x14ac:dyDescent="0.2">
      <c r="A612">
        <v>173080</v>
      </c>
      <c r="B612" t="s">
        <v>861</v>
      </c>
      <c r="C612" t="s">
        <v>869</v>
      </c>
      <c r="D612" t="s">
        <v>870</v>
      </c>
      <c r="E612">
        <v>69.400000000000006</v>
      </c>
    </row>
    <row r="613" spans="1:5" x14ac:dyDescent="0.2">
      <c r="A613">
        <v>173087</v>
      </c>
      <c r="B613" t="s">
        <v>861</v>
      </c>
      <c r="C613" t="s">
        <v>869</v>
      </c>
      <c r="D613" t="s">
        <v>870</v>
      </c>
      <c r="E613">
        <v>77.8</v>
      </c>
    </row>
    <row r="614" spans="1:5" x14ac:dyDescent="0.2">
      <c r="A614">
        <v>174246</v>
      </c>
      <c r="B614" t="s">
        <v>911</v>
      </c>
      <c r="C614" t="s">
        <v>869</v>
      </c>
      <c r="D614" t="s">
        <v>870</v>
      </c>
      <c r="E614">
        <v>29.5</v>
      </c>
    </row>
    <row r="615" spans="1:5" x14ac:dyDescent="0.2">
      <c r="A615">
        <v>174253</v>
      </c>
      <c r="B615" t="s">
        <v>911</v>
      </c>
      <c r="C615" t="s">
        <v>869</v>
      </c>
      <c r="D615" t="s">
        <v>870</v>
      </c>
      <c r="E615">
        <v>29.1</v>
      </c>
    </row>
    <row r="616" spans="1:5" x14ac:dyDescent="0.2">
      <c r="A616">
        <v>174260</v>
      </c>
      <c r="B616" t="s">
        <v>911</v>
      </c>
      <c r="C616" t="s">
        <v>869</v>
      </c>
      <c r="D616" t="s">
        <v>870</v>
      </c>
      <c r="E616">
        <v>30</v>
      </c>
    </row>
    <row r="617" spans="1:5" x14ac:dyDescent="0.2">
      <c r="A617">
        <v>175678</v>
      </c>
      <c r="B617" t="s">
        <v>912</v>
      </c>
      <c r="C617" t="s">
        <v>869</v>
      </c>
      <c r="D617" t="s">
        <v>870</v>
      </c>
      <c r="E617">
        <v>58.9</v>
      </c>
    </row>
    <row r="618" spans="1:5" x14ac:dyDescent="0.2">
      <c r="A618">
        <v>175685</v>
      </c>
      <c r="B618" t="s">
        <v>912</v>
      </c>
      <c r="C618" t="s">
        <v>869</v>
      </c>
      <c r="D618" t="s">
        <v>870</v>
      </c>
      <c r="E618">
        <v>58.3</v>
      </c>
    </row>
    <row r="619" spans="1:5" x14ac:dyDescent="0.2">
      <c r="A619">
        <v>175692</v>
      </c>
      <c r="B619" t="s">
        <v>912</v>
      </c>
      <c r="C619" t="s">
        <v>869</v>
      </c>
      <c r="D619" t="s">
        <v>870</v>
      </c>
      <c r="E619">
        <v>59.6</v>
      </c>
    </row>
    <row r="620" spans="1:5" x14ac:dyDescent="0.2">
      <c r="A620">
        <v>176982</v>
      </c>
      <c r="B620" t="s">
        <v>913</v>
      </c>
      <c r="C620" t="s">
        <v>869</v>
      </c>
      <c r="D620" t="s">
        <v>870</v>
      </c>
      <c r="E620">
        <v>67.5</v>
      </c>
    </row>
    <row r="621" spans="1:5" x14ac:dyDescent="0.2">
      <c r="A621">
        <v>176989</v>
      </c>
      <c r="B621" t="s">
        <v>913</v>
      </c>
      <c r="C621" t="s">
        <v>869</v>
      </c>
      <c r="D621" t="s">
        <v>870</v>
      </c>
      <c r="E621">
        <v>66.3</v>
      </c>
    </row>
    <row r="622" spans="1:5" x14ac:dyDescent="0.2">
      <c r="A622">
        <v>176996</v>
      </c>
      <c r="B622" t="s">
        <v>913</v>
      </c>
      <c r="C622" t="s">
        <v>869</v>
      </c>
      <c r="D622" t="s">
        <v>870</v>
      </c>
      <c r="E622">
        <v>68.8</v>
      </c>
    </row>
    <row r="623" spans="1:5" x14ac:dyDescent="0.2">
      <c r="A623">
        <v>178370</v>
      </c>
      <c r="B623" t="s">
        <v>914</v>
      </c>
      <c r="C623" t="s">
        <v>869</v>
      </c>
      <c r="D623" t="s">
        <v>870</v>
      </c>
      <c r="E623">
        <v>74.7</v>
      </c>
    </row>
    <row r="624" spans="1:5" x14ac:dyDescent="0.2">
      <c r="A624">
        <v>178377</v>
      </c>
      <c r="B624" t="s">
        <v>914</v>
      </c>
      <c r="C624" t="s">
        <v>869</v>
      </c>
      <c r="D624" t="s">
        <v>870</v>
      </c>
      <c r="E624">
        <v>73.400000000000006</v>
      </c>
    </row>
    <row r="625" spans="1:5" x14ac:dyDescent="0.2">
      <c r="A625">
        <v>178384</v>
      </c>
      <c r="B625" t="s">
        <v>914</v>
      </c>
      <c r="C625" t="s">
        <v>869</v>
      </c>
      <c r="D625" t="s">
        <v>870</v>
      </c>
      <c r="E625">
        <v>76</v>
      </c>
    </row>
    <row r="626" spans="1:5" x14ac:dyDescent="0.2">
      <c r="A626">
        <v>179758</v>
      </c>
      <c r="B626" t="s">
        <v>915</v>
      </c>
      <c r="C626" t="s">
        <v>869</v>
      </c>
      <c r="D626" t="s">
        <v>870</v>
      </c>
      <c r="E626">
        <v>32.200000000000003</v>
      </c>
    </row>
    <row r="627" spans="1:5" x14ac:dyDescent="0.2">
      <c r="A627">
        <v>179765</v>
      </c>
      <c r="B627" t="s">
        <v>915</v>
      </c>
      <c r="C627" t="s">
        <v>869</v>
      </c>
      <c r="D627" t="s">
        <v>870</v>
      </c>
      <c r="E627">
        <v>30.9</v>
      </c>
    </row>
    <row r="628" spans="1:5" x14ac:dyDescent="0.2">
      <c r="A628">
        <v>179772</v>
      </c>
      <c r="B628" t="s">
        <v>915</v>
      </c>
      <c r="C628" t="s">
        <v>869</v>
      </c>
      <c r="D628" t="s">
        <v>870</v>
      </c>
      <c r="E628">
        <v>33.5</v>
      </c>
    </row>
    <row r="629" spans="1:5" x14ac:dyDescent="0.2">
      <c r="A629">
        <v>181142</v>
      </c>
      <c r="B629" t="s">
        <v>916</v>
      </c>
      <c r="C629" t="s">
        <v>869</v>
      </c>
      <c r="D629" t="s">
        <v>870</v>
      </c>
      <c r="E629">
        <v>28</v>
      </c>
    </row>
    <row r="630" spans="1:5" x14ac:dyDescent="0.2">
      <c r="A630">
        <v>181149</v>
      </c>
      <c r="B630" t="s">
        <v>916</v>
      </c>
      <c r="C630" t="s">
        <v>869</v>
      </c>
      <c r="D630" t="s">
        <v>870</v>
      </c>
      <c r="E630">
        <v>26.4</v>
      </c>
    </row>
    <row r="631" spans="1:5" x14ac:dyDescent="0.2">
      <c r="A631">
        <v>181156</v>
      </c>
      <c r="B631" t="s">
        <v>916</v>
      </c>
      <c r="C631" t="s">
        <v>869</v>
      </c>
      <c r="D631" t="s">
        <v>870</v>
      </c>
      <c r="E631">
        <v>29.5</v>
      </c>
    </row>
    <row r="632" spans="1:5" x14ac:dyDescent="0.2">
      <c r="A632">
        <v>182269</v>
      </c>
      <c r="B632" t="s">
        <v>917</v>
      </c>
      <c r="C632" t="s">
        <v>869</v>
      </c>
      <c r="D632" t="s">
        <v>870</v>
      </c>
      <c r="E632">
        <v>25.1</v>
      </c>
    </row>
    <row r="633" spans="1:5" x14ac:dyDescent="0.2">
      <c r="A633">
        <v>182276</v>
      </c>
      <c r="B633" t="s">
        <v>917</v>
      </c>
      <c r="C633" t="s">
        <v>869</v>
      </c>
      <c r="D633" t="s">
        <v>870</v>
      </c>
      <c r="E633">
        <v>24.2</v>
      </c>
    </row>
    <row r="634" spans="1:5" x14ac:dyDescent="0.2">
      <c r="A634">
        <v>182283</v>
      </c>
      <c r="B634" t="s">
        <v>917</v>
      </c>
      <c r="C634" t="s">
        <v>869</v>
      </c>
      <c r="D634" t="s">
        <v>870</v>
      </c>
      <c r="E634">
        <v>26.1</v>
      </c>
    </row>
    <row r="635" spans="1:5" x14ac:dyDescent="0.2">
      <c r="A635">
        <v>183614</v>
      </c>
      <c r="B635" t="s">
        <v>918</v>
      </c>
      <c r="C635" t="s">
        <v>869</v>
      </c>
      <c r="D635" t="s">
        <v>870</v>
      </c>
      <c r="E635">
        <v>64.099999999999994</v>
      </c>
    </row>
    <row r="636" spans="1:5" x14ac:dyDescent="0.2">
      <c r="A636">
        <v>183621</v>
      </c>
      <c r="B636" t="s">
        <v>918</v>
      </c>
      <c r="C636" t="s">
        <v>869</v>
      </c>
      <c r="D636" t="s">
        <v>870</v>
      </c>
      <c r="E636">
        <v>62.8</v>
      </c>
    </row>
    <row r="637" spans="1:5" x14ac:dyDescent="0.2">
      <c r="A637">
        <v>183628</v>
      </c>
      <c r="B637" t="s">
        <v>918</v>
      </c>
      <c r="C637" t="s">
        <v>869</v>
      </c>
      <c r="D637" t="s">
        <v>870</v>
      </c>
      <c r="E637">
        <v>65.400000000000006</v>
      </c>
    </row>
    <row r="638" spans="1:5" x14ac:dyDescent="0.2">
      <c r="A638">
        <v>185002</v>
      </c>
      <c r="B638" t="s">
        <v>919</v>
      </c>
      <c r="C638" t="s">
        <v>869</v>
      </c>
      <c r="D638" t="s">
        <v>870</v>
      </c>
      <c r="E638">
        <v>64.900000000000006</v>
      </c>
    </row>
    <row r="639" spans="1:5" x14ac:dyDescent="0.2">
      <c r="A639">
        <v>185009</v>
      </c>
      <c r="B639" t="s">
        <v>919</v>
      </c>
      <c r="C639" t="s">
        <v>869</v>
      </c>
      <c r="D639" t="s">
        <v>870</v>
      </c>
      <c r="E639">
        <v>64.2</v>
      </c>
    </row>
    <row r="640" spans="1:5" x14ac:dyDescent="0.2">
      <c r="A640">
        <v>185016</v>
      </c>
      <c r="B640" t="s">
        <v>919</v>
      </c>
      <c r="C640" t="s">
        <v>869</v>
      </c>
      <c r="D640" t="s">
        <v>870</v>
      </c>
      <c r="E640">
        <v>65.7</v>
      </c>
    </row>
    <row r="641" spans="1:5" x14ac:dyDescent="0.2">
      <c r="A641">
        <v>186254</v>
      </c>
      <c r="B641" t="s">
        <v>920</v>
      </c>
      <c r="C641" t="s">
        <v>869</v>
      </c>
      <c r="D641" t="s">
        <v>870</v>
      </c>
      <c r="E641">
        <v>64.400000000000006</v>
      </c>
    </row>
    <row r="642" spans="1:5" x14ac:dyDescent="0.2">
      <c r="A642">
        <v>186261</v>
      </c>
      <c r="B642" t="s">
        <v>920</v>
      </c>
      <c r="C642" t="s">
        <v>869</v>
      </c>
      <c r="D642" t="s">
        <v>870</v>
      </c>
      <c r="E642">
        <v>63.7</v>
      </c>
    </row>
    <row r="643" spans="1:5" x14ac:dyDescent="0.2">
      <c r="A643">
        <v>186268</v>
      </c>
      <c r="B643" t="s">
        <v>920</v>
      </c>
      <c r="C643" t="s">
        <v>869</v>
      </c>
      <c r="D643" t="s">
        <v>870</v>
      </c>
      <c r="E643">
        <v>65.2</v>
      </c>
    </row>
    <row r="644" spans="1:5" x14ac:dyDescent="0.2">
      <c r="A644">
        <v>187382</v>
      </c>
      <c r="B644" t="s">
        <v>921</v>
      </c>
      <c r="C644" t="s">
        <v>869</v>
      </c>
      <c r="D644" t="s">
        <v>870</v>
      </c>
      <c r="E644">
        <v>7.8</v>
      </c>
    </row>
    <row r="645" spans="1:5" x14ac:dyDescent="0.2">
      <c r="A645">
        <v>187389</v>
      </c>
      <c r="B645" t="s">
        <v>921</v>
      </c>
      <c r="C645" t="s">
        <v>869</v>
      </c>
      <c r="D645" t="s">
        <v>870</v>
      </c>
      <c r="E645">
        <v>7.6</v>
      </c>
    </row>
    <row r="646" spans="1:5" x14ac:dyDescent="0.2">
      <c r="A646">
        <v>187396</v>
      </c>
      <c r="B646" t="s">
        <v>921</v>
      </c>
      <c r="C646" t="s">
        <v>869</v>
      </c>
      <c r="D646" t="s">
        <v>870</v>
      </c>
      <c r="E646">
        <v>8.1</v>
      </c>
    </row>
    <row r="647" spans="1:5" x14ac:dyDescent="0.2">
      <c r="A647">
        <v>188615</v>
      </c>
      <c r="B647" t="s">
        <v>922</v>
      </c>
      <c r="C647" t="s">
        <v>869</v>
      </c>
      <c r="D647" t="s">
        <v>870</v>
      </c>
      <c r="E647">
        <v>7.8</v>
      </c>
    </row>
    <row r="648" spans="1:5" x14ac:dyDescent="0.2">
      <c r="A648">
        <v>188622</v>
      </c>
      <c r="B648" t="s">
        <v>922</v>
      </c>
      <c r="C648" t="s">
        <v>869</v>
      </c>
      <c r="D648" t="s">
        <v>870</v>
      </c>
      <c r="E648">
        <v>7.7</v>
      </c>
    </row>
    <row r="649" spans="1:5" x14ac:dyDescent="0.2">
      <c r="A649">
        <v>188629</v>
      </c>
      <c r="B649" t="s">
        <v>922</v>
      </c>
      <c r="C649" t="s">
        <v>869</v>
      </c>
      <c r="D649" t="s">
        <v>870</v>
      </c>
      <c r="E649">
        <v>7.9</v>
      </c>
    </row>
    <row r="650" spans="1:5" x14ac:dyDescent="0.2">
      <c r="A650">
        <v>189998</v>
      </c>
      <c r="B650" t="s">
        <v>923</v>
      </c>
      <c r="C650" t="s">
        <v>869</v>
      </c>
      <c r="D650" t="s">
        <v>870</v>
      </c>
      <c r="E650">
        <v>7.8</v>
      </c>
    </row>
    <row r="651" spans="1:5" x14ac:dyDescent="0.2">
      <c r="A651">
        <v>190005</v>
      </c>
      <c r="B651" t="s">
        <v>923</v>
      </c>
      <c r="C651" t="s">
        <v>869</v>
      </c>
      <c r="D651" t="s">
        <v>870</v>
      </c>
      <c r="E651">
        <v>7.5</v>
      </c>
    </row>
    <row r="652" spans="1:5" x14ac:dyDescent="0.2">
      <c r="A652">
        <v>190012</v>
      </c>
      <c r="B652" t="s">
        <v>923</v>
      </c>
      <c r="C652" t="s">
        <v>869</v>
      </c>
      <c r="D652" t="s">
        <v>870</v>
      </c>
      <c r="E652">
        <v>8.1999999999999993</v>
      </c>
    </row>
    <row r="653" spans="1:5" x14ac:dyDescent="0.2">
      <c r="A653">
        <v>191382</v>
      </c>
      <c r="B653" t="s">
        <v>924</v>
      </c>
      <c r="C653" t="s">
        <v>869</v>
      </c>
      <c r="D653" t="s">
        <v>870</v>
      </c>
      <c r="E653">
        <v>10.5</v>
      </c>
    </row>
    <row r="654" spans="1:5" x14ac:dyDescent="0.2">
      <c r="A654">
        <v>191389</v>
      </c>
      <c r="B654" t="s">
        <v>924</v>
      </c>
      <c r="C654" t="s">
        <v>869</v>
      </c>
      <c r="D654" t="s">
        <v>870</v>
      </c>
      <c r="E654">
        <v>9.9</v>
      </c>
    </row>
    <row r="655" spans="1:5" x14ac:dyDescent="0.2">
      <c r="A655">
        <v>191396</v>
      </c>
      <c r="B655" t="s">
        <v>924</v>
      </c>
      <c r="C655" t="s">
        <v>869</v>
      </c>
      <c r="D655" t="s">
        <v>870</v>
      </c>
      <c r="E655">
        <v>11.2</v>
      </c>
    </row>
    <row r="656" spans="1:5" x14ac:dyDescent="0.2">
      <c r="A656">
        <v>192766</v>
      </c>
      <c r="B656" t="s">
        <v>925</v>
      </c>
      <c r="C656" t="s">
        <v>869</v>
      </c>
      <c r="D656" t="s">
        <v>870</v>
      </c>
      <c r="E656">
        <v>5.0999999999999996</v>
      </c>
    </row>
    <row r="657" spans="1:5" x14ac:dyDescent="0.2">
      <c r="A657">
        <v>192773</v>
      </c>
      <c r="B657" t="s">
        <v>925</v>
      </c>
      <c r="C657" t="s">
        <v>869</v>
      </c>
      <c r="D657" t="s">
        <v>870</v>
      </c>
      <c r="E657">
        <v>4.4000000000000004</v>
      </c>
    </row>
    <row r="658" spans="1:5" x14ac:dyDescent="0.2">
      <c r="A658">
        <v>192780</v>
      </c>
      <c r="B658" t="s">
        <v>925</v>
      </c>
      <c r="C658" t="s">
        <v>869</v>
      </c>
      <c r="D658" t="s">
        <v>870</v>
      </c>
      <c r="E658">
        <v>5.8</v>
      </c>
    </row>
    <row r="659" spans="1:5" x14ac:dyDescent="0.2">
      <c r="A659">
        <v>194150</v>
      </c>
      <c r="B659" t="s">
        <v>926</v>
      </c>
      <c r="C659" t="s">
        <v>869</v>
      </c>
      <c r="D659" t="s">
        <v>870</v>
      </c>
      <c r="E659">
        <v>8.5</v>
      </c>
    </row>
    <row r="660" spans="1:5" x14ac:dyDescent="0.2">
      <c r="A660">
        <v>194157</v>
      </c>
      <c r="B660" t="s">
        <v>926</v>
      </c>
      <c r="C660" t="s">
        <v>869</v>
      </c>
      <c r="D660" t="s">
        <v>870</v>
      </c>
      <c r="E660">
        <v>7.6</v>
      </c>
    </row>
    <row r="661" spans="1:5" x14ac:dyDescent="0.2">
      <c r="A661">
        <v>194164</v>
      </c>
      <c r="B661" t="s">
        <v>926</v>
      </c>
      <c r="C661" t="s">
        <v>869</v>
      </c>
      <c r="D661" t="s">
        <v>870</v>
      </c>
      <c r="E661">
        <v>9.3000000000000007</v>
      </c>
    </row>
    <row r="662" spans="1:5" x14ac:dyDescent="0.2">
      <c r="A662">
        <v>195534</v>
      </c>
      <c r="B662" t="s">
        <v>927</v>
      </c>
      <c r="C662" t="s">
        <v>869</v>
      </c>
      <c r="D662" t="s">
        <v>870</v>
      </c>
      <c r="E662">
        <v>4.9000000000000004</v>
      </c>
    </row>
    <row r="663" spans="1:5" x14ac:dyDescent="0.2">
      <c r="A663">
        <v>195541</v>
      </c>
      <c r="B663" t="s">
        <v>927</v>
      </c>
      <c r="C663" t="s">
        <v>869</v>
      </c>
      <c r="D663" t="s">
        <v>870</v>
      </c>
      <c r="E663">
        <v>4.0999999999999996</v>
      </c>
    </row>
    <row r="664" spans="1:5" x14ac:dyDescent="0.2">
      <c r="A664">
        <v>195548</v>
      </c>
      <c r="B664" t="s">
        <v>927</v>
      </c>
      <c r="C664" t="s">
        <v>869</v>
      </c>
      <c r="D664" t="s">
        <v>870</v>
      </c>
      <c r="E664">
        <v>5.6</v>
      </c>
    </row>
    <row r="665" spans="1:5" x14ac:dyDescent="0.2">
      <c r="A665">
        <v>196918</v>
      </c>
      <c r="B665" t="s">
        <v>928</v>
      </c>
      <c r="C665" t="s">
        <v>869</v>
      </c>
      <c r="D665" t="s">
        <v>870</v>
      </c>
      <c r="E665">
        <v>39</v>
      </c>
    </row>
    <row r="666" spans="1:5" x14ac:dyDescent="0.2">
      <c r="A666">
        <v>196925</v>
      </c>
      <c r="B666" t="s">
        <v>928</v>
      </c>
      <c r="C666" t="s">
        <v>869</v>
      </c>
      <c r="D666" t="s">
        <v>870</v>
      </c>
      <c r="E666">
        <v>37.5</v>
      </c>
    </row>
    <row r="667" spans="1:5" x14ac:dyDescent="0.2">
      <c r="A667">
        <v>196932</v>
      </c>
      <c r="B667" t="s">
        <v>928</v>
      </c>
      <c r="C667" t="s">
        <v>869</v>
      </c>
      <c r="D667" t="s">
        <v>870</v>
      </c>
      <c r="E667">
        <v>40.6</v>
      </c>
    </row>
    <row r="668" spans="1:5" x14ac:dyDescent="0.2">
      <c r="A668">
        <v>198306</v>
      </c>
      <c r="B668" t="s">
        <v>929</v>
      </c>
      <c r="C668" t="s">
        <v>869</v>
      </c>
      <c r="D668" t="s">
        <v>870</v>
      </c>
      <c r="E668">
        <v>34.299999999999997</v>
      </c>
    </row>
    <row r="669" spans="1:5" x14ac:dyDescent="0.2">
      <c r="A669">
        <v>198313</v>
      </c>
      <c r="B669" t="s">
        <v>929</v>
      </c>
      <c r="C669" t="s">
        <v>869</v>
      </c>
      <c r="D669" t="s">
        <v>870</v>
      </c>
      <c r="E669">
        <v>33.5</v>
      </c>
    </row>
    <row r="670" spans="1:5" x14ac:dyDescent="0.2">
      <c r="A670">
        <v>198320</v>
      </c>
      <c r="B670" t="s">
        <v>929</v>
      </c>
      <c r="C670" t="s">
        <v>869</v>
      </c>
      <c r="D670" t="s">
        <v>870</v>
      </c>
      <c r="E670">
        <v>35</v>
      </c>
    </row>
    <row r="671" spans="1:5" x14ac:dyDescent="0.2">
      <c r="A671">
        <v>199694</v>
      </c>
      <c r="B671" t="s">
        <v>930</v>
      </c>
      <c r="C671" t="s">
        <v>869</v>
      </c>
      <c r="D671" t="s">
        <v>870</v>
      </c>
      <c r="E671">
        <v>61.8</v>
      </c>
    </row>
    <row r="672" spans="1:5" x14ac:dyDescent="0.2">
      <c r="A672">
        <v>199701</v>
      </c>
      <c r="B672" t="s">
        <v>930</v>
      </c>
      <c r="C672" t="s">
        <v>869</v>
      </c>
      <c r="D672" t="s">
        <v>870</v>
      </c>
      <c r="E672">
        <v>60.2</v>
      </c>
    </row>
    <row r="673" spans="1:5" x14ac:dyDescent="0.2">
      <c r="A673">
        <v>199708</v>
      </c>
      <c r="B673" t="s">
        <v>930</v>
      </c>
      <c r="C673" t="s">
        <v>869</v>
      </c>
      <c r="D673" t="s">
        <v>870</v>
      </c>
      <c r="E673">
        <v>63.5</v>
      </c>
    </row>
    <row r="674" spans="1:5" x14ac:dyDescent="0.2">
      <c r="A674">
        <v>201040</v>
      </c>
      <c r="B674" t="s">
        <v>931</v>
      </c>
      <c r="C674" t="s">
        <v>869</v>
      </c>
      <c r="D674" t="s">
        <v>870</v>
      </c>
      <c r="E674">
        <v>38.700000000000003</v>
      </c>
    </row>
    <row r="675" spans="1:5" x14ac:dyDescent="0.2">
      <c r="A675">
        <v>201047</v>
      </c>
      <c r="B675" t="s">
        <v>931</v>
      </c>
      <c r="C675" t="s">
        <v>869</v>
      </c>
      <c r="D675" t="s">
        <v>870</v>
      </c>
      <c r="E675">
        <v>36.4</v>
      </c>
    </row>
    <row r="676" spans="1:5" x14ac:dyDescent="0.2">
      <c r="A676">
        <v>201054</v>
      </c>
      <c r="B676" t="s">
        <v>931</v>
      </c>
      <c r="C676" t="s">
        <v>869</v>
      </c>
      <c r="D676" t="s">
        <v>870</v>
      </c>
      <c r="E676">
        <v>40.9</v>
      </c>
    </row>
    <row r="677" spans="1:5" x14ac:dyDescent="0.2">
      <c r="A677">
        <v>202428</v>
      </c>
      <c r="B677" t="s">
        <v>932</v>
      </c>
      <c r="C677" t="s">
        <v>869</v>
      </c>
      <c r="D677" t="s">
        <v>870</v>
      </c>
      <c r="E677">
        <v>24.8</v>
      </c>
    </row>
    <row r="678" spans="1:5" x14ac:dyDescent="0.2">
      <c r="A678">
        <v>202435</v>
      </c>
      <c r="B678" t="s">
        <v>932</v>
      </c>
      <c r="C678" t="s">
        <v>869</v>
      </c>
      <c r="D678" t="s">
        <v>870</v>
      </c>
      <c r="E678">
        <v>24.1</v>
      </c>
    </row>
    <row r="679" spans="1:5" x14ac:dyDescent="0.2">
      <c r="A679">
        <v>202442</v>
      </c>
      <c r="B679" t="s">
        <v>932</v>
      </c>
      <c r="C679" t="s">
        <v>869</v>
      </c>
      <c r="D679" t="s">
        <v>870</v>
      </c>
      <c r="E679">
        <v>25.5</v>
      </c>
    </row>
    <row r="680" spans="1:5" x14ac:dyDescent="0.2">
      <c r="A680">
        <v>203816</v>
      </c>
      <c r="B680" t="s">
        <v>933</v>
      </c>
      <c r="C680" t="s">
        <v>869</v>
      </c>
      <c r="D680" t="s">
        <v>870</v>
      </c>
      <c r="E680">
        <v>18.399999999999999</v>
      </c>
    </row>
    <row r="681" spans="1:5" x14ac:dyDescent="0.2">
      <c r="A681">
        <v>203823</v>
      </c>
      <c r="B681" t="s">
        <v>933</v>
      </c>
      <c r="C681" t="s">
        <v>869</v>
      </c>
      <c r="D681" t="s">
        <v>870</v>
      </c>
      <c r="E681">
        <v>17.2</v>
      </c>
    </row>
    <row r="682" spans="1:5" x14ac:dyDescent="0.2">
      <c r="A682">
        <v>203830</v>
      </c>
      <c r="B682" t="s">
        <v>933</v>
      </c>
      <c r="C682" t="s">
        <v>869</v>
      </c>
      <c r="D682" t="s">
        <v>870</v>
      </c>
      <c r="E682">
        <v>19.7</v>
      </c>
    </row>
    <row r="683" spans="1:5" x14ac:dyDescent="0.2">
      <c r="A683">
        <v>205183</v>
      </c>
      <c r="B683" t="s">
        <v>934</v>
      </c>
      <c r="C683" t="s">
        <v>869</v>
      </c>
      <c r="D683" t="s">
        <v>870</v>
      </c>
      <c r="E683">
        <v>6.7</v>
      </c>
    </row>
    <row r="684" spans="1:5" x14ac:dyDescent="0.2">
      <c r="A684">
        <v>205190</v>
      </c>
      <c r="B684" t="s">
        <v>934</v>
      </c>
      <c r="C684" t="s">
        <v>869</v>
      </c>
      <c r="D684" t="s">
        <v>870</v>
      </c>
      <c r="E684">
        <v>5.9</v>
      </c>
    </row>
    <row r="685" spans="1:5" x14ac:dyDescent="0.2">
      <c r="A685">
        <v>205197</v>
      </c>
      <c r="B685" t="s">
        <v>934</v>
      </c>
      <c r="C685" t="s">
        <v>869</v>
      </c>
      <c r="D685" t="s">
        <v>870</v>
      </c>
      <c r="E685">
        <v>7.5</v>
      </c>
    </row>
    <row r="686" spans="1:5" x14ac:dyDescent="0.2">
      <c r="A686">
        <v>206550</v>
      </c>
      <c r="B686" t="s">
        <v>935</v>
      </c>
      <c r="C686" t="s">
        <v>869</v>
      </c>
      <c r="D686" t="s">
        <v>870</v>
      </c>
      <c r="E686">
        <v>41.3</v>
      </c>
    </row>
    <row r="687" spans="1:5" x14ac:dyDescent="0.2">
      <c r="A687">
        <v>206557</v>
      </c>
      <c r="B687" t="s">
        <v>935</v>
      </c>
      <c r="C687" t="s">
        <v>869</v>
      </c>
      <c r="D687" t="s">
        <v>870</v>
      </c>
      <c r="E687">
        <v>39.799999999999997</v>
      </c>
    </row>
    <row r="688" spans="1:5" x14ac:dyDescent="0.2">
      <c r="A688">
        <v>206564</v>
      </c>
      <c r="B688" t="s">
        <v>935</v>
      </c>
      <c r="C688" t="s">
        <v>869</v>
      </c>
      <c r="D688" t="s">
        <v>870</v>
      </c>
      <c r="E688">
        <v>42.9</v>
      </c>
    </row>
    <row r="689" spans="1:5" x14ac:dyDescent="0.2">
      <c r="A689">
        <v>207938</v>
      </c>
      <c r="B689" t="s">
        <v>936</v>
      </c>
      <c r="C689" t="s">
        <v>869</v>
      </c>
      <c r="D689" t="s">
        <v>870</v>
      </c>
      <c r="E689">
        <v>39.9</v>
      </c>
    </row>
    <row r="690" spans="1:5" x14ac:dyDescent="0.2">
      <c r="A690">
        <v>207945</v>
      </c>
      <c r="B690" t="s">
        <v>936</v>
      </c>
      <c r="C690" t="s">
        <v>869</v>
      </c>
      <c r="D690" t="s">
        <v>870</v>
      </c>
      <c r="E690">
        <v>38.700000000000003</v>
      </c>
    </row>
    <row r="691" spans="1:5" x14ac:dyDescent="0.2">
      <c r="A691">
        <v>207952</v>
      </c>
      <c r="B691" t="s">
        <v>936</v>
      </c>
      <c r="C691" t="s">
        <v>869</v>
      </c>
      <c r="D691" t="s">
        <v>870</v>
      </c>
      <c r="E691">
        <v>41.1</v>
      </c>
    </row>
    <row r="692" spans="1:5" x14ac:dyDescent="0.2">
      <c r="A692">
        <v>209066</v>
      </c>
      <c r="B692" t="s">
        <v>937</v>
      </c>
      <c r="C692" t="s">
        <v>869</v>
      </c>
      <c r="D692" t="s">
        <v>870</v>
      </c>
      <c r="E692">
        <v>16.399999999999999</v>
      </c>
    </row>
    <row r="693" spans="1:5" x14ac:dyDescent="0.2">
      <c r="A693">
        <v>209073</v>
      </c>
      <c r="B693" t="s">
        <v>937</v>
      </c>
      <c r="C693" t="s">
        <v>869</v>
      </c>
      <c r="D693" t="s">
        <v>870</v>
      </c>
      <c r="E693">
        <v>15.8</v>
      </c>
    </row>
    <row r="694" spans="1:5" x14ac:dyDescent="0.2">
      <c r="A694">
        <v>209080</v>
      </c>
      <c r="B694" t="s">
        <v>937</v>
      </c>
      <c r="C694" t="s">
        <v>869</v>
      </c>
      <c r="D694" t="s">
        <v>870</v>
      </c>
      <c r="E694">
        <v>17</v>
      </c>
    </row>
    <row r="695" spans="1:5" x14ac:dyDescent="0.2">
      <c r="A695">
        <v>210454</v>
      </c>
      <c r="B695" t="s">
        <v>938</v>
      </c>
      <c r="C695" t="s">
        <v>869</v>
      </c>
      <c r="D695" t="s">
        <v>870</v>
      </c>
      <c r="E695">
        <v>36.5</v>
      </c>
    </row>
    <row r="696" spans="1:5" x14ac:dyDescent="0.2">
      <c r="A696">
        <v>210461</v>
      </c>
      <c r="B696" t="s">
        <v>938</v>
      </c>
      <c r="C696" t="s">
        <v>869</v>
      </c>
      <c r="D696" t="s">
        <v>870</v>
      </c>
      <c r="E696">
        <v>35.1</v>
      </c>
    </row>
    <row r="697" spans="1:5" x14ac:dyDescent="0.2">
      <c r="A697">
        <v>210468</v>
      </c>
      <c r="B697" t="s">
        <v>938</v>
      </c>
      <c r="C697" t="s">
        <v>869</v>
      </c>
      <c r="D697" t="s">
        <v>870</v>
      </c>
      <c r="E697">
        <v>37.799999999999997</v>
      </c>
    </row>
    <row r="698" spans="1:5" x14ac:dyDescent="0.2">
      <c r="A698">
        <v>211842</v>
      </c>
      <c r="B698" t="s">
        <v>939</v>
      </c>
      <c r="C698" t="s">
        <v>869</v>
      </c>
      <c r="D698" t="s">
        <v>870</v>
      </c>
      <c r="E698">
        <v>40.5</v>
      </c>
    </row>
    <row r="699" spans="1:5" x14ac:dyDescent="0.2">
      <c r="A699">
        <v>211849</v>
      </c>
      <c r="B699" t="s">
        <v>939</v>
      </c>
      <c r="C699" t="s">
        <v>869</v>
      </c>
      <c r="D699" t="s">
        <v>870</v>
      </c>
      <c r="E699">
        <v>39</v>
      </c>
    </row>
    <row r="700" spans="1:5" x14ac:dyDescent="0.2">
      <c r="A700">
        <v>211856</v>
      </c>
      <c r="B700" t="s">
        <v>939</v>
      </c>
      <c r="C700" t="s">
        <v>869</v>
      </c>
      <c r="D700" t="s">
        <v>870</v>
      </c>
      <c r="E700">
        <v>42</v>
      </c>
    </row>
    <row r="701" spans="1:5" x14ac:dyDescent="0.2">
      <c r="A701">
        <v>213171</v>
      </c>
      <c r="B701" t="s">
        <v>940</v>
      </c>
      <c r="C701" t="s">
        <v>869</v>
      </c>
      <c r="D701" t="s">
        <v>870</v>
      </c>
      <c r="E701">
        <v>9.5</v>
      </c>
    </row>
    <row r="702" spans="1:5" x14ac:dyDescent="0.2">
      <c r="A702">
        <v>213178</v>
      </c>
      <c r="B702" t="s">
        <v>940</v>
      </c>
      <c r="C702" t="s">
        <v>869</v>
      </c>
      <c r="D702" t="s">
        <v>870</v>
      </c>
      <c r="E702">
        <v>8.9</v>
      </c>
    </row>
    <row r="703" spans="1:5" x14ac:dyDescent="0.2">
      <c r="A703">
        <v>213185</v>
      </c>
      <c r="B703" t="s">
        <v>940</v>
      </c>
      <c r="C703" t="s">
        <v>869</v>
      </c>
      <c r="D703" t="s">
        <v>870</v>
      </c>
      <c r="E703">
        <v>10.1</v>
      </c>
    </row>
    <row r="704" spans="1:5" x14ac:dyDescent="0.2">
      <c r="A704">
        <v>214385</v>
      </c>
      <c r="B704" t="s">
        <v>941</v>
      </c>
      <c r="C704" t="s">
        <v>869</v>
      </c>
      <c r="D704" t="s">
        <v>870</v>
      </c>
      <c r="E704">
        <v>34.5</v>
      </c>
    </row>
    <row r="705" spans="1:5" x14ac:dyDescent="0.2">
      <c r="A705">
        <v>214392</v>
      </c>
      <c r="B705" t="s">
        <v>941</v>
      </c>
      <c r="C705" t="s">
        <v>869</v>
      </c>
      <c r="D705" t="s">
        <v>870</v>
      </c>
      <c r="E705">
        <v>33.5</v>
      </c>
    </row>
    <row r="706" spans="1:5" x14ac:dyDescent="0.2">
      <c r="A706">
        <v>214399</v>
      </c>
      <c r="B706" t="s">
        <v>941</v>
      </c>
      <c r="C706" t="s">
        <v>869</v>
      </c>
      <c r="D706" t="s">
        <v>870</v>
      </c>
      <c r="E706">
        <v>35.4</v>
      </c>
    </row>
    <row r="707" spans="1:5" x14ac:dyDescent="0.2">
      <c r="A707">
        <v>215619</v>
      </c>
      <c r="B707" t="s">
        <v>942</v>
      </c>
      <c r="C707" t="s">
        <v>869</v>
      </c>
      <c r="D707" t="s">
        <v>870</v>
      </c>
      <c r="E707">
        <v>12.7</v>
      </c>
    </row>
    <row r="708" spans="1:5" x14ac:dyDescent="0.2">
      <c r="A708">
        <v>215626</v>
      </c>
      <c r="B708" t="s">
        <v>942</v>
      </c>
      <c r="C708" t="s">
        <v>869</v>
      </c>
      <c r="D708" t="s">
        <v>870</v>
      </c>
      <c r="E708">
        <v>11.6</v>
      </c>
    </row>
    <row r="709" spans="1:5" x14ac:dyDescent="0.2">
      <c r="A709">
        <v>215633</v>
      </c>
      <c r="B709" t="s">
        <v>942</v>
      </c>
      <c r="C709" t="s">
        <v>869</v>
      </c>
      <c r="D709" t="s">
        <v>870</v>
      </c>
      <c r="E709">
        <v>13.8</v>
      </c>
    </row>
    <row r="710" spans="1:5" x14ac:dyDescent="0.2">
      <c r="A710">
        <v>216982</v>
      </c>
      <c r="B710" t="s">
        <v>943</v>
      </c>
      <c r="C710" t="s">
        <v>869</v>
      </c>
      <c r="D710" t="s">
        <v>870</v>
      </c>
      <c r="E710">
        <v>12</v>
      </c>
    </row>
    <row r="711" spans="1:5" x14ac:dyDescent="0.2">
      <c r="A711">
        <v>216989</v>
      </c>
      <c r="B711" t="s">
        <v>943</v>
      </c>
      <c r="C711" t="s">
        <v>869</v>
      </c>
      <c r="D711" t="s">
        <v>870</v>
      </c>
      <c r="E711">
        <v>10.5</v>
      </c>
    </row>
    <row r="712" spans="1:5" x14ac:dyDescent="0.2">
      <c r="A712">
        <v>216996</v>
      </c>
      <c r="B712" t="s">
        <v>943</v>
      </c>
      <c r="C712" t="s">
        <v>869</v>
      </c>
      <c r="D712" t="s">
        <v>870</v>
      </c>
      <c r="E712">
        <v>13.6</v>
      </c>
    </row>
    <row r="713" spans="1:5" x14ac:dyDescent="0.2">
      <c r="A713">
        <v>218345</v>
      </c>
      <c r="B713" t="s">
        <v>944</v>
      </c>
      <c r="C713" t="s">
        <v>869</v>
      </c>
      <c r="D713" t="s">
        <v>870</v>
      </c>
    </row>
    <row r="714" spans="1:5" x14ac:dyDescent="0.2">
      <c r="A714">
        <v>218352</v>
      </c>
      <c r="B714" t="s">
        <v>944</v>
      </c>
      <c r="C714" t="s">
        <v>869</v>
      </c>
      <c r="D714" t="s">
        <v>870</v>
      </c>
    </row>
    <row r="715" spans="1:5" x14ac:dyDescent="0.2">
      <c r="A715">
        <v>218359</v>
      </c>
      <c r="B715" t="s">
        <v>944</v>
      </c>
      <c r="C715" t="s">
        <v>869</v>
      </c>
      <c r="D715" t="s">
        <v>870</v>
      </c>
    </row>
    <row r="716" spans="1:5" x14ac:dyDescent="0.2">
      <c r="A716">
        <v>219689</v>
      </c>
      <c r="B716" t="s">
        <v>945</v>
      </c>
      <c r="C716" t="s">
        <v>869</v>
      </c>
      <c r="D716" t="s">
        <v>870</v>
      </c>
    </row>
    <row r="717" spans="1:5" x14ac:dyDescent="0.2">
      <c r="A717">
        <v>219696</v>
      </c>
      <c r="B717" t="s">
        <v>945</v>
      </c>
      <c r="C717" t="s">
        <v>869</v>
      </c>
      <c r="D717" t="s">
        <v>870</v>
      </c>
    </row>
    <row r="718" spans="1:5" x14ac:dyDescent="0.2">
      <c r="A718">
        <v>219703</v>
      </c>
      <c r="B718" t="s">
        <v>945</v>
      </c>
      <c r="C718" t="s">
        <v>869</v>
      </c>
      <c r="D718" t="s">
        <v>870</v>
      </c>
    </row>
    <row r="719" spans="1:5" x14ac:dyDescent="0.2">
      <c r="A719">
        <v>221037</v>
      </c>
      <c r="B719" t="s">
        <v>946</v>
      </c>
      <c r="C719" t="s">
        <v>869</v>
      </c>
      <c r="D719" t="s">
        <v>870</v>
      </c>
    </row>
    <row r="720" spans="1:5" x14ac:dyDescent="0.2">
      <c r="A720">
        <v>221044</v>
      </c>
      <c r="B720" t="s">
        <v>946</v>
      </c>
      <c r="C720" t="s">
        <v>869</v>
      </c>
      <c r="D720" t="s">
        <v>870</v>
      </c>
    </row>
    <row r="721" spans="1:5" x14ac:dyDescent="0.2">
      <c r="A721">
        <v>221051</v>
      </c>
      <c r="B721" t="s">
        <v>946</v>
      </c>
      <c r="C721" t="s">
        <v>869</v>
      </c>
      <c r="D721" t="s">
        <v>870</v>
      </c>
    </row>
    <row r="722" spans="1:5" x14ac:dyDescent="0.2">
      <c r="A722">
        <v>222412</v>
      </c>
      <c r="B722" t="s">
        <v>947</v>
      </c>
      <c r="C722" t="s">
        <v>869</v>
      </c>
      <c r="D722" t="s">
        <v>870</v>
      </c>
    </row>
    <row r="723" spans="1:5" x14ac:dyDescent="0.2">
      <c r="A723">
        <v>222419</v>
      </c>
      <c r="B723" t="s">
        <v>947</v>
      </c>
      <c r="C723" t="s">
        <v>869</v>
      </c>
      <c r="D723" t="s">
        <v>870</v>
      </c>
    </row>
    <row r="724" spans="1:5" x14ac:dyDescent="0.2">
      <c r="A724">
        <v>222426</v>
      </c>
      <c r="B724" t="s">
        <v>947</v>
      </c>
      <c r="C724" t="s">
        <v>869</v>
      </c>
      <c r="D724" t="s">
        <v>870</v>
      </c>
    </row>
    <row r="725" spans="1:5" x14ac:dyDescent="0.2">
      <c r="A725">
        <v>223657</v>
      </c>
      <c r="B725" t="s">
        <v>948</v>
      </c>
      <c r="C725" t="s">
        <v>869</v>
      </c>
      <c r="D725" t="s">
        <v>870</v>
      </c>
      <c r="E725">
        <v>59.3</v>
      </c>
    </row>
    <row r="726" spans="1:5" x14ac:dyDescent="0.2">
      <c r="A726">
        <v>223664</v>
      </c>
      <c r="B726" t="s">
        <v>948</v>
      </c>
      <c r="C726" t="s">
        <v>869</v>
      </c>
      <c r="D726" t="s">
        <v>870</v>
      </c>
      <c r="E726">
        <v>58.6</v>
      </c>
    </row>
    <row r="727" spans="1:5" x14ac:dyDescent="0.2">
      <c r="A727">
        <v>223671</v>
      </c>
      <c r="B727" t="s">
        <v>948</v>
      </c>
      <c r="C727" t="s">
        <v>869</v>
      </c>
      <c r="D727" t="s">
        <v>870</v>
      </c>
      <c r="E727">
        <v>60.1</v>
      </c>
    </row>
    <row r="728" spans="1:5" x14ac:dyDescent="0.2">
      <c r="A728">
        <v>225003</v>
      </c>
      <c r="B728" t="s">
        <v>949</v>
      </c>
      <c r="C728" t="s">
        <v>869</v>
      </c>
      <c r="D728" t="s">
        <v>870</v>
      </c>
      <c r="E728">
        <v>56.2</v>
      </c>
    </row>
    <row r="729" spans="1:5" x14ac:dyDescent="0.2">
      <c r="A729">
        <v>225010</v>
      </c>
      <c r="B729" t="s">
        <v>949</v>
      </c>
      <c r="C729" t="s">
        <v>869</v>
      </c>
      <c r="D729" t="s">
        <v>870</v>
      </c>
      <c r="E729">
        <v>55.1</v>
      </c>
    </row>
    <row r="730" spans="1:5" x14ac:dyDescent="0.2">
      <c r="A730">
        <v>225017</v>
      </c>
      <c r="B730" t="s">
        <v>949</v>
      </c>
      <c r="C730" t="s">
        <v>869</v>
      </c>
      <c r="D730" t="s">
        <v>870</v>
      </c>
      <c r="E730">
        <v>57.2</v>
      </c>
    </row>
    <row r="731" spans="1:5" x14ac:dyDescent="0.2">
      <c r="A731">
        <v>226255</v>
      </c>
      <c r="B731" t="s">
        <v>950</v>
      </c>
      <c r="C731" t="s">
        <v>869</v>
      </c>
      <c r="D731" t="s">
        <v>870</v>
      </c>
      <c r="E731">
        <v>46.8</v>
      </c>
    </row>
    <row r="732" spans="1:5" x14ac:dyDescent="0.2">
      <c r="A732">
        <v>226262</v>
      </c>
      <c r="B732" t="s">
        <v>950</v>
      </c>
      <c r="C732" t="s">
        <v>869</v>
      </c>
      <c r="D732" t="s">
        <v>870</v>
      </c>
      <c r="E732">
        <v>45.7</v>
      </c>
    </row>
    <row r="733" spans="1:5" x14ac:dyDescent="0.2">
      <c r="A733">
        <v>226269</v>
      </c>
      <c r="B733" t="s">
        <v>950</v>
      </c>
      <c r="C733" t="s">
        <v>869</v>
      </c>
      <c r="D733" t="s">
        <v>870</v>
      </c>
      <c r="E733">
        <v>47.8</v>
      </c>
    </row>
    <row r="734" spans="1:5" x14ac:dyDescent="0.2">
      <c r="A734">
        <v>227465</v>
      </c>
      <c r="B734" t="s">
        <v>951</v>
      </c>
      <c r="C734" t="s">
        <v>869</v>
      </c>
      <c r="D734" t="s">
        <v>870</v>
      </c>
      <c r="E734">
        <v>62.7</v>
      </c>
    </row>
    <row r="735" spans="1:5" x14ac:dyDescent="0.2">
      <c r="A735">
        <v>227472</v>
      </c>
      <c r="B735" t="s">
        <v>951</v>
      </c>
      <c r="C735" t="s">
        <v>869</v>
      </c>
      <c r="D735" t="s">
        <v>870</v>
      </c>
      <c r="E735">
        <v>62</v>
      </c>
    </row>
    <row r="736" spans="1:5" x14ac:dyDescent="0.2">
      <c r="A736">
        <v>227479</v>
      </c>
      <c r="B736" t="s">
        <v>951</v>
      </c>
      <c r="C736" t="s">
        <v>869</v>
      </c>
      <c r="D736" t="s">
        <v>870</v>
      </c>
      <c r="E736">
        <v>63.4</v>
      </c>
    </row>
    <row r="737" spans="1:5" x14ac:dyDescent="0.2">
      <c r="A737">
        <v>228697</v>
      </c>
      <c r="B737" t="s">
        <v>952</v>
      </c>
      <c r="C737" t="s">
        <v>869</v>
      </c>
      <c r="D737" t="s">
        <v>870</v>
      </c>
      <c r="E737">
        <v>65.7</v>
      </c>
    </row>
    <row r="738" spans="1:5" x14ac:dyDescent="0.2">
      <c r="A738">
        <v>228704</v>
      </c>
      <c r="B738" t="s">
        <v>952</v>
      </c>
      <c r="C738" t="s">
        <v>869</v>
      </c>
      <c r="D738" t="s">
        <v>870</v>
      </c>
      <c r="E738">
        <v>64.8</v>
      </c>
    </row>
    <row r="739" spans="1:5" x14ac:dyDescent="0.2">
      <c r="A739">
        <v>228711</v>
      </c>
      <c r="B739" t="s">
        <v>952</v>
      </c>
      <c r="C739" t="s">
        <v>869</v>
      </c>
      <c r="D739" t="s">
        <v>870</v>
      </c>
      <c r="E739">
        <v>66.599999999999994</v>
      </c>
    </row>
    <row r="740" spans="1:5" x14ac:dyDescent="0.2">
      <c r="A740">
        <v>229961</v>
      </c>
      <c r="B740" t="s">
        <v>953</v>
      </c>
      <c r="C740" t="s">
        <v>869</v>
      </c>
      <c r="D740" t="s">
        <v>870</v>
      </c>
      <c r="E740">
        <v>39.6</v>
      </c>
    </row>
    <row r="741" spans="1:5" x14ac:dyDescent="0.2">
      <c r="A741">
        <v>229968</v>
      </c>
      <c r="B741" t="s">
        <v>953</v>
      </c>
      <c r="C741" t="s">
        <v>869</v>
      </c>
      <c r="D741" t="s">
        <v>870</v>
      </c>
      <c r="E741">
        <v>38.6</v>
      </c>
    </row>
    <row r="742" spans="1:5" x14ac:dyDescent="0.2">
      <c r="A742">
        <v>229975</v>
      </c>
      <c r="B742" t="s">
        <v>953</v>
      </c>
      <c r="C742" t="s">
        <v>869</v>
      </c>
      <c r="D742" t="s">
        <v>870</v>
      </c>
      <c r="E742">
        <v>40.5</v>
      </c>
    </row>
    <row r="743" spans="1:5" x14ac:dyDescent="0.2">
      <c r="A743">
        <v>231225</v>
      </c>
      <c r="B743" t="s">
        <v>954</v>
      </c>
      <c r="C743" t="s">
        <v>869</v>
      </c>
      <c r="D743" t="s">
        <v>870</v>
      </c>
      <c r="E743">
        <v>7.6</v>
      </c>
    </row>
    <row r="744" spans="1:5" x14ac:dyDescent="0.2">
      <c r="A744">
        <v>231232</v>
      </c>
      <c r="B744" t="s">
        <v>954</v>
      </c>
      <c r="C744" t="s">
        <v>869</v>
      </c>
      <c r="D744" t="s">
        <v>870</v>
      </c>
      <c r="E744">
        <v>7.3</v>
      </c>
    </row>
    <row r="745" spans="1:5" x14ac:dyDescent="0.2">
      <c r="A745">
        <v>231239</v>
      </c>
      <c r="B745" t="s">
        <v>954</v>
      </c>
      <c r="C745" t="s">
        <v>869</v>
      </c>
      <c r="D745" t="s">
        <v>870</v>
      </c>
      <c r="E745">
        <v>7.8</v>
      </c>
    </row>
    <row r="746" spans="1:5" x14ac:dyDescent="0.2">
      <c r="A746">
        <v>232487</v>
      </c>
      <c r="B746" t="s">
        <v>955</v>
      </c>
      <c r="C746" t="s">
        <v>869</v>
      </c>
      <c r="D746" t="s">
        <v>870</v>
      </c>
      <c r="E746">
        <v>16.2</v>
      </c>
    </row>
    <row r="747" spans="1:5" x14ac:dyDescent="0.2">
      <c r="A747">
        <v>232494</v>
      </c>
      <c r="B747" t="s">
        <v>955</v>
      </c>
      <c r="C747" t="s">
        <v>869</v>
      </c>
      <c r="D747" t="s">
        <v>870</v>
      </c>
      <c r="E747">
        <v>15.5</v>
      </c>
    </row>
    <row r="748" spans="1:5" x14ac:dyDescent="0.2">
      <c r="A748">
        <v>232501</v>
      </c>
      <c r="B748" t="s">
        <v>955</v>
      </c>
      <c r="C748" t="s">
        <v>869</v>
      </c>
      <c r="D748" t="s">
        <v>870</v>
      </c>
      <c r="E748">
        <v>16.8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0C73-7EFD-B143-BF72-459F8A0F16E7}">
  <sheetPr codeName="Sheet18"/>
  <dimension ref="B3:C151"/>
  <sheetViews>
    <sheetView topLeftCell="A2" workbookViewId="0">
      <selection activeCell="B26" sqref="B26"/>
    </sheetView>
  </sheetViews>
  <sheetFormatPr baseColWidth="10" defaultColWidth="9.1640625" defaultRowHeight="16" x14ac:dyDescent="0.2"/>
  <cols>
    <col min="2" max="2" width="100.6640625" customWidth="1"/>
    <col min="3" max="3" width="5.83203125" customWidth="1"/>
  </cols>
  <sheetData>
    <row r="3" spans="2:3" x14ac:dyDescent="0.2">
      <c r="B3" s="11" t="s">
        <v>956</v>
      </c>
    </row>
    <row r="4" spans="2:3" ht="17" x14ac:dyDescent="0.2">
      <c r="B4" s="12" t="s">
        <v>957</v>
      </c>
    </row>
    <row r="6" spans="2:3" x14ac:dyDescent="0.2">
      <c r="B6" s="13" t="s">
        <v>817</v>
      </c>
      <c r="C6" s="14">
        <v>32.15</v>
      </c>
    </row>
    <row r="7" spans="2:3" x14ac:dyDescent="0.2">
      <c r="B7" s="13" t="s">
        <v>569</v>
      </c>
      <c r="C7" s="14">
        <v>31.42</v>
      </c>
    </row>
    <row r="8" spans="2:3" x14ac:dyDescent="0.2">
      <c r="B8" s="13" t="s">
        <v>736</v>
      </c>
      <c r="C8" s="14">
        <v>31.36</v>
      </c>
    </row>
    <row r="9" spans="2:3" x14ac:dyDescent="0.2">
      <c r="B9" s="13" t="s">
        <v>194</v>
      </c>
      <c r="C9" s="14">
        <v>31.31</v>
      </c>
    </row>
    <row r="10" spans="2:3" x14ac:dyDescent="0.2">
      <c r="B10" s="13" t="s">
        <v>161</v>
      </c>
      <c r="C10" s="14">
        <v>30.98</v>
      </c>
    </row>
    <row r="11" spans="2:3" x14ac:dyDescent="0.2">
      <c r="B11" s="13" t="s">
        <v>887</v>
      </c>
      <c r="C11" s="14">
        <v>30.92</v>
      </c>
    </row>
    <row r="12" spans="2:3" x14ac:dyDescent="0.2">
      <c r="B12" s="13" t="s">
        <v>677</v>
      </c>
      <c r="C12" s="14">
        <v>30.78</v>
      </c>
    </row>
    <row r="13" spans="2:3" x14ac:dyDescent="0.2">
      <c r="B13" s="13" t="s">
        <v>591</v>
      </c>
      <c r="C13" s="14">
        <v>29.8</v>
      </c>
    </row>
    <row r="14" spans="2:3" x14ac:dyDescent="0.2">
      <c r="B14" s="13" t="s">
        <v>122</v>
      </c>
      <c r="C14" s="14">
        <v>29.71</v>
      </c>
    </row>
    <row r="15" spans="2:3" x14ac:dyDescent="0.2">
      <c r="B15" s="13" t="s">
        <v>775</v>
      </c>
      <c r="C15" s="14">
        <v>29.48</v>
      </c>
    </row>
    <row r="16" spans="2:3" x14ac:dyDescent="0.2">
      <c r="B16" s="13" t="s">
        <v>320</v>
      </c>
      <c r="C16" s="14">
        <v>29.42</v>
      </c>
    </row>
    <row r="17" spans="2:3" x14ac:dyDescent="0.2">
      <c r="B17" s="13" t="s">
        <v>367</v>
      </c>
      <c r="C17" s="14">
        <v>29.29</v>
      </c>
    </row>
    <row r="18" spans="2:3" x14ac:dyDescent="0.2">
      <c r="B18" s="13" t="s">
        <v>636</v>
      </c>
      <c r="C18" s="14">
        <v>29.07</v>
      </c>
    </row>
    <row r="19" spans="2:3" x14ac:dyDescent="0.2">
      <c r="B19" s="13" t="s">
        <v>572</v>
      </c>
      <c r="C19" s="14">
        <v>28.96</v>
      </c>
    </row>
    <row r="20" spans="2:3" x14ac:dyDescent="0.2">
      <c r="B20" s="13" t="s">
        <v>93</v>
      </c>
      <c r="C20" s="14">
        <v>28.91</v>
      </c>
    </row>
    <row r="21" spans="2:3" x14ac:dyDescent="0.2">
      <c r="B21" s="13" t="s">
        <v>551</v>
      </c>
      <c r="C21" s="14">
        <v>28.78</v>
      </c>
    </row>
    <row r="22" spans="2:3" x14ac:dyDescent="0.2">
      <c r="B22" s="13" t="s">
        <v>169</v>
      </c>
      <c r="C22" s="14">
        <v>28.63</v>
      </c>
    </row>
    <row r="23" spans="2:3" x14ac:dyDescent="0.2">
      <c r="B23" s="13" t="s">
        <v>673</v>
      </c>
      <c r="C23" s="14">
        <v>28.51</v>
      </c>
    </row>
    <row r="24" spans="2:3" x14ac:dyDescent="0.2">
      <c r="B24" s="13" t="s">
        <v>694</v>
      </c>
      <c r="C24" s="14">
        <v>28.48</v>
      </c>
    </row>
    <row r="25" spans="2:3" x14ac:dyDescent="0.2">
      <c r="B25" s="13" t="s">
        <v>903</v>
      </c>
      <c r="C25" s="14">
        <v>28.27</v>
      </c>
    </row>
    <row r="26" spans="2:3" x14ac:dyDescent="0.2">
      <c r="B26" s="13" t="s">
        <v>270</v>
      </c>
      <c r="C26" s="14">
        <v>28.2</v>
      </c>
    </row>
    <row r="27" spans="2:3" x14ac:dyDescent="0.2">
      <c r="B27" s="13" t="s">
        <v>98</v>
      </c>
      <c r="C27" s="14">
        <v>28.04</v>
      </c>
    </row>
    <row r="28" spans="2:3" x14ac:dyDescent="0.2">
      <c r="B28" s="13" t="s">
        <v>425</v>
      </c>
      <c r="C28" s="15">
        <v>28</v>
      </c>
    </row>
    <row r="29" spans="2:3" x14ac:dyDescent="0.2">
      <c r="B29" s="13" t="s">
        <v>335</v>
      </c>
      <c r="C29" s="14">
        <v>27.83</v>
      </c>
    </row>
    <row r="30" spans="2:3" x14ac:dyDescent="0.2">
      <c r="B30" s="13" t="s">
        <v>400</v>
      </c>
      <c r="C30" s="14">
        <v>27.71</v>
      </c>
    </row>
    <row r="31" spans="2:3" x14ac:dyDescent="0.2">
      <c r="B31" s="13" t="s">
        <v>731</v>
      </c>
      <c r="C31" s="14">
        <v>27.7</v>
      </c>
    </row>
    <row r="32" spans="2:3" x14ac:dyDescent="0.2">
      <c r="B32" s="13" t="s">
        <v>273</v>
      </c>
      <c r="C32" s="14">
        <v>27.66</v>
      </c>
    </row>
    <row r="33" spans="2:3" x14ac:dyDescent="0.2">
      <c r="B33" s="13" t="s">
        <v>615</v>
      </c>
      <c r="C33" s="14">
        <v>27.61</v>
      </c>
    </row>
    <row r="34" spans="2:3" x14ac:dyDescent="0.2">
      <c r="B34" s="13" t="s">
        <v>607</v>
      </c>
      <c r="C34" s="14">
        <v>27.53</v>
      </c>
    </row>
    <row r="35" spans="2:3" x14ac:dyDescent="0.2">
      <c r="B35" s="13" t="s">
        <v>146</v>
      </c>
      <c r="C35" s="14">
        <v>27.48</v>
      </c>
    </row>
    <row r="36" spans="2:3" x14ac:dyDescent="0.2">
      <c r="B36" s="13" t="s">
        <v>177</v>
      </c>
      <c r="C36" s="14">
        <v>27.21</v>
      </c>
    </row>
    <row r="37" spans="2:3" x14ac:dyDescent="0.2">
      <c r="B37" s="13" t="s">
        <v>686</v>
      </c>
      <c r="C37" s="14">
        <v>27.19</v>
      </c>
    </row>
    <row r="38" spans="2:3" x14ac:dyDescent="0.2">
      <c r="B38" s="13" t="s">
        <v>216</v>
      </c>
      <c r="C38" s="14">
        <v>27.07</v>
      </c>
    </row>
    <row r="39" spans="2:3" x14ac:dyDescent="0.2">
      <c r="B39" s="13" t="s">
        <v>624</v>
      </c>
      <c r="C39" s="14">
        <v>27.01</v>
      </c>
    </row>
    <row r="40" spans="2:3" x14ac:dyDescent="0.2">
      <c r="B40" s="13" t="s">
        <v>373</v>
      </c>
      <c r="C40" s="14">
        <v>26.94</v>
      </c>
    </row>
    <row r="41" spans="2:3" x14ac:dyDescent="0.2">
      <c r="B41" s="13" t="s">
        <v>767</v>
      </c>
      <c r="C41" s="14">
        <v>26.93</v>
      </c>
    </row>
    <row r="42" spans="2:3" x14ac:dyDescent="0.2">
      <c r="B42" s="13" t="s">
        <v>857</v>
      </c>
      <c r="C42" s="14">
        <v>26.75</v>
      </c>
    </row>
    <row r="43" spans="2:3" x14ac:dyDescent="0.2">
      <c r="B43" s="13" t="s">
        <v>55</v>
      </c>
      <c r="C43" s="14">
        <v>26.69</v>
      </c>
    </row>
    <row r="44" spans="2:3" x14ac:dyDescent="0.2">
      <c r="B44" s="13" t="s">
        <v>304</v>
      </c>
      <c r="C44" s="14">
        <v>26.58</v>
      </c>
    </row>
    <row r="45" spans="2:3" x14ac:dyDescent="0.2">
      <c r="B45" s="13" t="s">
        <v>807</v>
      </c>
      <c r="C45" s="14">
        <v>26.52</v>
      </c>
    </row>
    <row r="46" spans="2:3" x14ac:dyDescent="0.2">
      <c r="B46" s="13" t="s">
        <v>875</v>
      </c>
      <c r="C46" s="14">
        <v>26.51</v>
      </c>
    </row>
    <row r="47" spans="2:3" x14ac:dyDescent="0.2">
      <c r="B47" s="13" t="s">
        <v>218</v>
      </c>
      <c r="C47" s="14">
        <v>26.48</v>
      </c>
    </row>
    <row r="48" spans="2:3" x14ac:dyDescent="0.2">
      <c r="B48" s="13" t="s">
        <v>181</v>
      </c>
      <c r="C48" s="14">
        <v>26.45</v>
      </c>
    </row>
    <row r="49" spans="2:3" x14ac:dyDescent="0.2">
      <c r="B49" s="13" t="s">
        <v>227</v>
      </c>
      <c r="C49" s="14">
        <v>26.42</v>
      </c>
    </row>
    <row r="50" spans="2:3" x14ac:dyDescent="0.2">
      <c r="B50" s="13" t="s">
        <v>292</v>
      </c>
      <c r="C50" s="14">
        <v>26.42</v>
      </c>
    </row>
    <row r="51" spans="2:3" x14ac:dyDescent="0.2">
      <c r="B51" s="13" t="s">
        <v>208</v>
      </c>
      <c r="C51" s="14">
        <v>26.41</v>
      </c>
    </row>
    <row r="52" spans="2:3" x14ac:dyDescent="0.2">
      <c r="B52" s="13" t="s">
        <v>565</v>
      </c>
      <c r="C52" s="14">
        <v>26.39</v>
      </c>
    </row>
    <row r="53" spans="2:3" x14ac:dyDescent="0.2">
      <c r="B53" s="13" t="s">
        <v>265</v>
      </c>
      <c r="C53" s="14">
        <v>26.31</v>
      </c>
    </row>
    <row r="54" spans="2:3" x14ac:dyDescent="0.2">
      <c r="B54" s="13" t="s">
        <v>45</v>
      </c>
      <c r="C54" s="14">
        <v>26.3</v>
      </c>
    </row>
    <row r="55" spans="2:3" x14ac:dyDescent="0.2">
      <c r="B55" s="13" t="s">
        <v>477</v>
      </c>
      <c r="C55" s="14">
        <v>26.14</v>
      </c>
    </row>
    <row r="56" spans="2:3" x14ac:dyDescent="0.2">
      <c r="B56" s="13" t="s">
        <v>142</v>
      </c>
      <c r="C56" s="14">
        <v>26.06</v>
      </c>
    </row>
    <row r="57" spans="2:3" x14ac:dyDescent="0.2">
      <c r="B57" s="13" t="s">
        <v>117</v>
      </c>
      <c r="C57" s="14">
        <v>25.71</v>
      </c>
    </row>
    <row r="58" spans="2:3" x14ac:dyDescent="0.2">
      <c r="B58" s="13" t="s">
        <v>343</v>
      </c>
      <c r="C58" s="14">
        <v>25.69</v>
      </c>
    </row>
    <row r="59" spans="2:3" x14ac:dyDescent="0.2">
      <c r="B59" s="13" t="s">
        <v>741</v>
      </c>
      <c r="C59" s="14">
        <v>25.55</v>
      </c>
    </row>
    <row r="60" spans="2:3" x14ac:dyDescent="0.2">
      <c r="B60" s="13" t="s">
        <v>287</v>
      </c>
      <c r="C60" s="14">
        <v>25.42</v>
      </c>
    </row>
    <row r="61" spans="2:3" x14ac:dyDescent="0.2">
      <c r="B61" s="13" t="s">
        <v>861</v>
      </c>
      <c r="C61" s="14">
        <v>25.37</v>
      </c>
    </row>
    <row r="62" spans="2:3" x14ac:dyDescent="0.2">
      <c r="B62" s="13" t="s">
        <v>546</v>
      </c>
      <c r="C62" s="14">
        <v>25.35</v>
      </c>
    </row>
    <row r="63" spans="2:3" x14ac:dyDescent="0.2">
      <c r="B63" s="13" t="s">
        <v>536</v>
      </c>
      <c r="C63" s="14">
        <v>25.22</v>
      </c>
    </row>
    <row r="64" spans="2:3" x14ac:dyDescent="0.2">
      <c r="B64" s="13" t="s">
        <v>164</v>
      </c>
      <c r="C64" s="14">
        <v>25.13</v>
      </c>
    </row>
    <row r="65" spans="2:3" x14ac:dyDescent="0.2">
      <c r="B65" s="13" t="s">
        <v>131</v>
      </c>
      <c r="C65" s="14">
        <v>25.11</v>
      </c>
    </row>
    <row r="66" spans="2:3" x14ac:dyDescent="0.2">
      <c r="B66" s="13" t="s">
        <v>503</v>
      </c>
      <c r="C66" s="15">
        <v>25</v>
      </c>
    </row>
    <row r="67" spans="2:3" x14ac:dyDescent="0.2">
      <c r="B67" s="13" t="s">
        <v>417</v>
      </c>
      <c r="C67" s="14">
        <v>24.82</v>
      </c>
    </row>
    <row r="68" spans="2:3" x14ac:dyDescent="0.2">
      <c r="B68" s="13" t="s">
        <v>261</v>
      </c>
      <c r="C68" s="14">
        <v>24.81</v>
      </c>
    </row>
    <row r="69" spans="2:3" x14ac:dyDescent="0.2">
      <c r="B69" s="13" t="s">
        <v>257</v>
      </c>
      <c r="C69" s="14">
        <v>24.77</v>
      </c>
    </row>
    <row r="70" spans="2:3" x14ac:dyDescent="0.2">
      <c r="B70" s="13" t="s">
        <v>847</v>
      </c>
      <c r="C70" s="14">
        <v>24.66</v>
      </c>
    </row>
    <row r="71" spans="2:3" x14ac:dyDescent="0.2">
      <c r="B71" s="13" t="s">
        <v>473</v>
      </c>
      <c r="C71" s="14">
        <v>24.66</v>
      </c>
    </row>
    <row r="72" spans="2:3" x14ac:dyDescent="0.2">
      <c r="B72" s="13" t="s">
        <v>610</v>
      </c>
      <c r="C72" s="14">
        <v>24.53</v>
      </c>
    </row>
    <row r="73" spans="2:3" x14ac:dyDescent="0.2">
      <c r="B73" s="13" t="s">
        <v>384</v>
      </c>
      <c r="C73" s="14">
        <v>24.37</v>
      </c>
    </row>
    <row r="74" spans="2:3" x14ac:dyDescent="0.2">
      <c r="B74" s="13" t="s">
        <v>433</v>
      </c>
      <c r="C74" s="14">
        <v>24.36</v>
      </c>
    </row>
    <row r="75" spans="2:3" x14ac:dyDescent="0.2">
      <c r="B75" s="13" t="s">
        <v>75</v>
      </c>
      <c r="C75" s="14">
        <v>24.35</v>
      </c>
    </row>
    <row r="76" spans="2:3" x14ac:dyDescent="0.2">
      <c r="B76" s="13" t="s">
        <v>353</v>
      </c>
      <c r="C76" s="14">
        <v>24.22</v>
      </c>
    </row>
    <row r="77" spans="2:3" x14ac:dyDescent="0.2">
      <c r="B77" s="13" t="s">
        <v>540</v>
      </c>
      <c r="C77" s="14">
        <v>24.04</v>
      </c>
    </row>
    <row r="78" spans="2:3" x14ac:dyDescent="0.2">
      <c r="B78" s="13" t="s">
        <v>331</v>
      </c>
      <c r="C78" s="14">
        <v>23.95</v>
      </c>
    </row>
    <row r="79" spans="2:3" x14ac:dyDescent="0.2">
      <c r="B79" s="13" t="s">
        <v>648</v>
      </c>
      <c r="C79" s="14">
        <v>23.75</v>
      </c>
    </row>
    <row r="80" spans="2:3" x14ac:dyDescent="0.2">
      <c r="B80" s="13" t="s">
        <v>469</v>
      </c>
      <c r="C80" s="14">
        <v>23.5</v>
      </c>
    </row>
    <row r="81" spans="2:3" x14ac:dyDescent="0.2">
      <c r="B81" s="13" t="s">
        <v>762</v>
      </c>
      <c r="C81" s="14">
        <v>23.49</v>
      </c>
    </row>
    <row r="82" spans="2:3" x14ac:dyDescent="0.2">
      <c r="B82" s="13" t="s">
        <v>596</v>
      </c>
      <c r="C82" s="14">
        <v>23.46</v>
      </c>
    </row>
    <row r="83" spans="2:3" x14ac:dyDescent="0.2">
      <c r="B83" s="13" t="s">
        <v>347</v>
      </c>
      <c r="C83" s="14">
        <v>23.45</v>
      </c>
    </row>
    <row r="84" spans="2:3" x14ac:dyDescent="0.2">
      <c r="B84" s="13" t="s">
        <v>620</v>
      </c>
      <c r="C84" s="14">
        <v>23.12</v>
      </c>
    </row>
    <row r="85" spans="2:3" x14ac:dyDescent="0.2">
      <c r="B85" s="13" t="s">
        <v>408</v>
      </c>
      <c r="C85" s="14">
        <v>21.41</v>
      </c>
    </row>
    <row r="86" spans="2:3" x14ac:dyDescent="0.2">
      <c r="B86" s="13" t="s">
        <v>392</v>
      </c>
      <c r="C86" s="14">
        <v>21.39</v>
      </c>
    </row>
    <row r="87" spans="2:3" x14ac:dyDescent="0.2">
      <c r="B87" s="13" t="s">
        <v>788</v>
      </c>
      <c r="C87" s="14">
        <v>21.37</v>
      </c>
    </row>
    <row r="88" spans="2:3" x14ac:dyDescent="0.2">
      <c r="B88" s="13" t="s">
        <v>507</v>
      </c>
      <c r="C88" s="14">
        <v>21.06</v>
      </c>
    </row>
    <row r="89" spans="2:3" x14ac:dyDescent="0.2">
      <c r="B89" s="13" t="s">
        <v>231</v>
      </c>
      <c r="C89" s="14">
        <v>20.74</v>
      </c>
    </row>
    <row r="90" spans="2:3" x14ac:dyDescent="0.2">
      <c r="B90" s="13" t="s">
        <v>830</v>
      </c>
      <c r="C90" s="14">
        <v>20.39</v>
      </c>
    </row>
    <row r="91" spans="2:3" x14ac:dyDescent="0.2">
      <c r="B91" s="13" t="s">
        <v>531</v>
      </c>
      <c r="C91" s="14">
        <v>19.96</v>
      </c>
    </row>
    <row r="92" spans="2:3" x14ac:dyDescent="0.2">
      <c r="B92" s="13" t="s">
        <v>714</v>
      </c>
      <c r="C92" s="14">
        <v>19.760000000000002</v>
      </c>
    </row>
    <row r="93" spans="2:3" x14ac:dyDescent="0.2">
      <c r="B93" s="13" t="s">
        <v>442</v>
      </c>
      <c r="C93" s="14">
        <v>19.72</v>
      </c>
    </row>
    <row r="94" spans="2:3" x14ac:dyDescent="0.2">
      <c r="B94" s="13" t="s">
        <v>379</v>
      </c>
      <c r="C94" s="14">
        <v>19.7</v>
      </c>
    </row>
    <row r="95" spans="2:3" x14ac:dyDescent="0.2">
      <c r="B95" s="13" t="s">
        <v>490</v>
      </c>
      <c r="C95" s="14">
        <v>19.43</v>
      </c>
    </row>
    <row r="96" spans="2:3" x14ac:dyDescent="0.2">
      <c r="B96" s="13" t="s">
        <v>127</v>
      </c>
      <c r="C96" s="14">
        <v>17.8</v>
      </c>
    </row>
    <row r="97" spans="2:3" x14ac:dyDescent="0.2">
      <c r="B97" s="13" t="s">
        <v>65</v>
      </c>
      <c r="C97" s="14">
        <v>16.75</v>
      </c>
    </row>
    <row r="98" spans="2:3" x14ac:dyDescent="0.2">
      <c r="B98" s="13" t="s">
        <v>798</v>
      </c>
      <c r="C98" s="14">
        <v>16.440000000000001</v>
      </c>
    </row>
    <row r="99" spans="2:3" x14ac:dyDescent="0.2">
      <c r="B99" s="13" t="s">
        <v>447</v>
      </c>
      <c r="C99" s="14">
        <v>16.420000000000002</v>
      </c>
    </row>
    <row r="100" spans="2:3" x14ac:dyDescent="0.2">
      <c r="B100" s="13" t="s">
        <v>633</v>
      </c>
      <c r="C100" s="14">
        <v>16.3</v>
      </c>
    </row>
    <row r="101" spans="2:3" x14ac:dyDescent="0.2">
      <c r="B101" s="13" t="s">
        <v>40</v>
      </c>
      <c r="C101" s="14">
        <v>15.97</v>
      </c>
    </row>
    <row r="102" spans="2:3" x14ac:dyDescent="0.2">
      <c r="B102" s="13" t="s">
        <v>324</v>
      </c>
      <c r="C102" s="14">
        <v>15.95</v>
      </c>
    </row>
    <row r="103" spans="2:3" x14ac:dyDescent="0.2">
      <c r="B103" s="13" t="s">
        <v>728</v>
      </c>
      <c r="C103" s="14">
        <v>15.15</v>
      </c>
    </row>
    <row r="104" spans="2:3" x14ac:dyDescent="0.2">
      <c r="B104" s="13" t="s">
        <v>397</v>
      </c>
      <c r="C104" s="14">
        <v>15.04</v>
      </c>
    </row>
    <row r="105" spans="2:3" x14ac:dyDescent="0.2">
      <c r="B105" s="13" t="s">
        <v>720</v>
      </c>
      <c r="C105" s="14">
        <v>14.49</v>
      </c>
    </row>
    <row r="106" spans="2:3" x14ac:dyDescent="0.2">
      <c r="B106" s="13" t="s">
        <v>527</v>
      </c>
      <c r="C106" s="14">
        <v>14.31</v>
      </c>
    </row>
    <row r="107" spans="2:3" x14ac:dyDescent="0.2">
      <c r="B107" s="13" t="s">
        <v>834</v>
      </c>
      <c r="C107" s="14">
        <v>14.3</v>
      </c>
    </row>
    <row r="108" spans="2:3" x14ac:dyDescent="0.2">
      <c r="B108" s="13" t="s">
        <v>136</v>
      </c>
      <c r="C108" s="14">
        <v>13.77</v>
      </c>
    </row>
    <row r="109" spans="2:3" x14ac:dyDescent="0.2">
      <c r="B109" s="13" t="s">
        <v>222</v>
      </c>
      <c r="C109" s="14">
        <v>13.45</v>
      </c>
    </row>
    <row r="110" spans="2:3" x14ac:dyDescent="0.2">
      <c r="B110" s="13" t="s">
        <v>792</v>
      </c>
      <c r="C110" s="14">
        <v>13.19</v>
      </c>
    </row>
    <row r="111" spans="2:3" x14ac:dyDescent="0.2">
      <c r="B111" s="13" t="s">
        <v>701</v>
      </c>
      <c r="C111" s="14">
        <v>13.15</v>
      </c>
    </row>
    <row r="112" spans="2:3" x14ac:dyDescent="0.2">
      <c r="B112" s="13" t="s">
        <v>301</v>
      </c>
      <c r="C112" s="14">
        <v>12.81</v>
      </c>
    </row>
    <row r="113" spans="2:3" x14ac:dyDescent="0.2">
      <c r="B113" s="13" t="s">
        <v>156</v>
      </c>
      <c r="C113" s="14">
        <v>12.78</v>
      </c>
    </row>
    <row r="114" spans="2:3" x14ac:dyDescent="0.2">
      <c r="B114" s="13" t="s">
        <v>405</v>
      </c>
      <c r="C114" s="14">
        <v>12.45</v>
      </c>
    </row>
    <row r="115" spans="2:3" x14ac:dyDescent="0.2">
      <c r="B115" s="13" t="s">
        <v>357</v>
      </c>
      <c r="C115" s="14">
        <v>12.39</v>
      </c>
    </row>
    <row r="116" spans="2:3" x14ac:dyDescent="0.2">
      <c r="B116" s="13" t="s">
        <v>85</v>
      </c>
      <c r="C116" s="14">
        <v>12.21</v>
      </c>
    </row>
    <row r="117" spans="2:3" x14ac:dyDescent="0.2">
      <c r="B117" s="13" t="s">
        <v>681</v>
      </c>
      <c r="C117" s="14">
        <v>11.97</v>
      </c>
    </row>
    <row r="118" spans="2:3" x14ac:dyDescent="0.2">
      <c r="B118" s="13" t="s">
        <v>560</v>
      </c>
      <c r="C118" s="14">
        <v>11.8</v>
      </c>
    </row>
    <row r="119" spans="2:3" x14ac:dyDescent="0.2">
      <c r="B119" s="13" t="s">
        <v>112</v>
      </c>
      <c r="C119" s="14">
        <v>11.73</v>
      </c>
    </row>
    <row r="120" spans="2:3" x14ac:dyDescent="0.2">
      <c r="B120" s="13" t="s">
        <v>890</v>
      </c>
      <c r="C120" s="14">
        <v>11.38</v>
      </c>
    </row>
    <row r="121" spans="2:3" x14ac:dyDescent="0.2">
      <c r="B121" s="13" t="s">
        <v>582</v>
      </c>
      <c r="C121" s="14">
        <v>11.38</v>
      </c>
    </row>
    <row r="122" spans="2:3" x14ac:dyDescent="0.2">
      <c r="B122" s="13" t="s">
        <v>556</v>
      </c>
      <c r="C122" s="14">
        <v>11.3</v>
      </c>
    </row>
    <row r="123" spans="2:3" x14ac:dyDescent="0.2">
      <c r="B123" s="13" t="s">
        <v>514</v>
      </c>
      <c r="C123" s="14">
        <v>11.23</v>
      </c>
    </row>
    <row r="124" spans="2:3" x14ac:dyDescent="0.2">
      <c r="B124" s="13" t="s">
        <v>197</v>
      </c>
      <c r="C124" s="14">
        <v>11.11</v>
      </c>
    </row>
    <row r="125" spans="2:3" x14ac:dyDescent="0.2">
      <c r="B125" s="13" t="s">
        <v>465</v>
      </c>
      <c r="C125" s="14">
        <v>11.01</v>
      </c>
    </row>
    <row r="126" spans="2:3" x14ac:dyDescent="0.2">
      <c r="B126" s="13" t="s">
        <v>697</v>
      </c>
      <c r="C126" s="14">
        <v>10.79</v>
      </c>
    </row>
    <row r="127" spans="2:3" x14ac:dyDescent="0.2">
      <c r="B127" s="13" t="s">
        <v>822</v>
      </c>
      <c r="C127" s="14">
        <v>10.43</v>
      </c>
    </row>
    <row r="128" spans="2:3" x14ac:dyDescent="0.2">
      <c r="B128" s="13" t="s">
        <v>884</v>
      </c>
      <c r="C128" s="14">
        <v>10.039999999999999</v>
      </c>
    </row>
    <row r="129" spans="2:3" x14ac:dyDescent="0.2">
      <c r="B129" s="13" t="s">
        <v>317</v>
      </c>
      <c r="C129" s="14">
        <v>9.8800000000000008</v>
      </c>
    </row>
    <row r="130" spans="2:3" x14ac:dyDescent="0.2">
      <c r="B130" s="13" t="s">
        <v>812</v>
      </c>
      <c r="C130" s="14">
        <v>9.7100000000000009</v>
      </c>
    </row>
    <row r="131" spans="2:3" x14ac:dyDescent="0.2">
      <c r="B131" s="13" t="s">
        <v>245</v>
      </c>
      <c r="C131" s="14">
        <v>9.57</v>
      </c>
    </row>
    <row r="132" spans="2:3" x14ac:dyDescent="0.2">
      <c r="B132" s="13" t="s">
        <v>628</v>
      </c>
      <c r="C132" s="14">
        <v>9.25</v>
      </c>
    </row>
    <row r="133" spans="2:3" x14ac:dyDescent="0.2">
      <c r="B133" s="13" t="s">
        <v>81</v>
      </c>
      <c r="C133" s="14">
        <v>9.0399999999999991</v>
      </c>
    </row>
    <row r="134" spans="2:3" x14ac:dyDescent="0.2">
      <c r="B134" s="13" t="s">
        <v>750</v>
      </c>
      <c r="C134" s="14">
        <v>8.7200000000000006</v>
      </c>
    </row>
    <row r="135" spans="2:3" x14ac:dyDescent="0.2">
      <c r="B135" s="13" t="s">
        <v>412</v>
      </c>
      <c r="C135" s="14">
        <v>8.56</v>
      </c>
    </row>
    <row r="136" spans="2:3" x14ac:dyDescent="0.2">
      <c r="B136" s="13" t="s">
        <v>312</v>
      </c>
      <c r="C136" s="14">
        <v>8.34</v>
      </c>
    </row>
    <row r="137" spans="2:3" x14ac:dyDescent="0.2">
      <c r="B137" s="13" t="s">
        <v>826</v>
      </c>
      <c r="C137" s="14">
        <v>8.0399999999999991</v>
      </c>
    </row>
    <row r="138" spans="2:3" x14ac:dyDescent="0.2">
      <c r="B138" s="13" t="s">
        <v>70</v>
      </c>
      <c r="C138" s="14">
        <v>7.56</v>
      </c>
    </row>
    <row r="139" spans="2:3" x14ac:dyDescent="0.2">
      <c r="B139" s="13" t="s">
        <v>107</v>
      </c>
      <c r="C139" s="14">
        <v>7.23</v>
      </c>
    </row>
    <row r="140" spans="2:3" x14ac:dyDescent="0.2">
      <c r="B140" s="13" t="s">
        <v>461</v>
      </c>
      <c r="C140" s="14">
        <v>7.1</v>
      </c>
    </row>
    <row r="141" spans="2:3" x14ac:dyDescent="0.2">
      <c r="B141" s="13" t="s">
        <v>438</v>
      </c>
      <c r="C141" s="14">
        <v>6.38</v>
      </c>
    </row>
    <row r="142" spans="2:3" x14ac:dyDescent="0.2">
      <c r="B142" s="13" t="s">
        <v>281</v>
      </c>
      <c r="C142" s="14">
        <v>5.33</v>
      </c>
    </row>
    <row r="143" spans="2:3" x14ac:dyDescent="0.2">
      <c r="B143" s="13" t="s">
        <v>429</v>
      </c>
      <c r="C143" s="14">
        <v>4.0199999999999996</v>
      </c>
    </row>
    <row r="144" spans="2:3" x14ac:dyDescent="0.2">
      <c r="B144" s="13" t="s">
        <v>522</v>
      </c>
      <c r="C144" s="14">
        <v>3.04</v>
      </c>
    </row>
    <row r="145" spans="2:3" x14ac:dyDescent="0.2">
      <c r="B145" s="13" t="s">
        <v>758</v>
      </c>
      <c r="C145" s="14">
        <v>2.7</v>
      </c>
    </row>
    <row r="146" spans="2:3" x14ac:dyDescent="0.2">
      <c r="B146" s="13" t="s">
        <v>745</v>
      </c>
      <c r="C146" s="14">
        <v>2.11</v>
      </c>
    </row>
    <row r="147" spans="2:3" x14ac:dyDescent="0.2">
      <c r="B147" s="13" t="s">
        <v>362</v>
      </c>
      <c r="C147" s="14">
        <v>0.93</v>
      </c>
    </row>
    <row r="148" spans="2:3" x14ac:dyDescent="0.2">
      <c r="B148" s="13" t="s">
        <v>586</v>
      </c>
      <c r="C148" s="14">
        <v>0.15</v>
      </c>
    </row>
    <row r="149" spans="2:3" x14ac:dyDescent="0.2">
      <c r="B149" s="13" t="s">
        <v>297</v>
      </c>
      <c r="C149" s="14">
        <v>-0.28999999999999998</v>
      </c>
    </row>
    <row r="150" spans="2:3" x14ac:dyDescent="0.2">
      <c r="B150" s="13" t="s">
        <v>186</v>
      </c>
      <c r="C150" s="14">
        <v>-3.57</v>
      </c>
    </row>
    <row r="151" spans="2:3" x14ac:dyDescent="0.2">
      <c r="B151" s="13" t="s">
        <v>644</v>
      </c>
      <c r="C151" s="14">
        <v>-4.21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31E-2FF6-DC4D-A9D4-B2B5C5648D16}">
  <sheetPr codeName="Sheet12"/>
  <dimension ref="A1:AL110"/>
  <sheetViews>
    <sheetView workbookViewId="0">
      <pane ySplit="1" topLeftCell="A8" activePane="bottomLeft" state="frozen"/>
      <selection pane="bottomLeft" activeCell="D29" sqref="D29"/>
    </sheetView>
  </sheetViews>
  <sheetFormatPr baseColWidth="10" defaultRowHeight="16" x14ac:dyDescent="0.2"/>
  <cols>
    <col min="4" max="4" width="10.83203125" customWidth="1"/>
    <col min="6" max="6" width="18.5" customWidth="1"/>
    <col min="19" max="19" width="21.83203125" customWidth="1"/>
  </cols>
  <sheetData>
    <row r="1" spans="1:38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0" t="s">
        <v>2279</v>
      </c>
    </row>
    <row r="2" spans="1:38" x14ac:dyDescent="0.2">
      <c r="A2" s="29" t="s">
        <v>45</v>
      </c>
      <c r="B2" s="8"/>
      <c r="C2" s="3">
        <v>0.17399999999999999</v>
      </c>
      <c r="D2" s="4">
        <v>150006</v>
      </c>
      <c r="E2" s="2">
        <v>151.36000000000001</v>
      </c>
      <c r="F2" s="6">
        <v>169988236398</v>
      </c>
      <c r="G2" s="4">
        <v>43053054</v>
      </c>
      <c r="H2" s="2">
        <v>20.100000000000001</v>
      </c>
      <c r="I2" s="5">
        <v>0.95</v>
      </c>
      <c r="J2" s="3">
        <v>0.11700000000000001</v>
      </c>
      <c r="K2" s="3">
        <v>0.41199999999999998</v>
      </c>
      <c r="L2">
        <v>26.3</v>
      </c>
      <c r="M2">
        <f t="shared" ref="M2" si="0">IF(AND(20&lt;L2,L2&lt;30),1,0)</f>
        <v>1</v>
      </c>
      <c r="N2">
        <v>89</v>
      </c>
      <c r="O2">
        <v>27.6</v>
      </c>
      <c r="P2" s="20">
        <f t="shared" ref="P2:P43" si="1">F2/G2</f>
        <v>3948.3432789227913</v>
      </c>
      <c r="Q2">
        <v>0.745</v>
      </c>
      <c r="R2" s="22">
        <v>22.6</v>
      </c>
      <c r="S2">
        <f>LN(N2)</f>
        <v>4.4886363697321396</v>
      </c>
    </row>
    <row r="3" spans="1:38" x14ac:dyDescent="0.2">
      <c r="A3" s="29" t="s">
        <v>55</v>
      </c>
      <c r="B3" s="8"/>
      <c r="C3" s="3">
        <v>0.47499999999999998</v>
      </c>
      <c r="D3" s="4">
        <v>34693</v>
      </c>
      <c r="E3" s="2">
        <v>261.73</v>
      </c>
      <c r="F3" s="6">
        <v>94635415870</v>
      </c>
      <c r="G3" s="4">
        <v>31825295</v>
      </c>
      <c r="H3" s="2">
        <v>51.6</v>
      </c>
      <c r="I3" s="5">
        <v>0.71</v>
      </c>
      <c r="J3" s="3">
        <v>6.8900000000000003E-2</v>
      </c>
      <c r="K3" s="3">
        <v>0.77500000000000002</v>
      </c>
      <c r="L3">
        <v>26.69</v>
      </c>
      <c r="M3">
        <f>IF(AND(20&lt;L3,L3&lt;30),1,0)</f>
        <v>1</v>
      </c>
      <c r="N3">
        <v>1010</v>
      </c>
      <c r="O3">
        <v>51.3</v>
      </c>
      <c r="P3" s="20">
        <f t="shared" si="1"/>
        <v>2973.5911597991471</v>
      </c>
      <c r="Q3">
        <v>0.58599999999999997</v>
      </c>
      <c r="R3" s="22">
        <v>79.900000000000006</v>
      </c>
      <c r="S3">
        <f t="shared" ref="S3:S43" si="2">LN(N3)</f>
        <v>6.9177056098353047</v>
      </c>
    </row>
    <row r="4" spans="1:38" x14ac:dyDescent="0.2">
      <c r="A4" s="29" t="s">
        <v>122</v>
      </c>
      <c r="B4" s="8"/>
      <c r="C4" s="3">
        <v>0.33300000000000002</v>
      </c>
      <c r="D4" s="4">
        <v>6476</v>
      </c>
      <c r="E4" s="2">
        <v>110.71</v>
      </c>
      <c r="F4" s="6">
        <v>14390709095</v>
      </c>
      <c r="G4" s="4">
        <v>11801151</v>
      </c>
      <c r="H4" s="2">
        <v>60.5</v>
      </c>
      <c r="I4" s="5">
        <v>0.39</v>
      </c>
      <c r="J4" s="3">
        <v>2.23E-2</v>
      </c>
      <c r="K4" s="3">
        <v>0.70899999999999996</v>
      </c>
      <c r="L4">
        <v>29.71</v>
      </c>
      <c r="M4">
        <f t="shared" ref="M4:M6" si="3">IF(AND(20&lt;L4,L4&lt;30),1,0)</f>
        <v>1</v>
      </c>
      <c r="N4">
        <v>1039</v>
      </c>
      <c r="O4">
        <v>37.9</v>
      </c>
      <c r="P4" s="20">
        <f t="shared" si="1"/>
        <v>1219.4326718639563</v>
      </c>
      <c r="Q4">
        <v>0.52500000000000002</v>
      </c>
      <c r="R4" s="22">
        <v>75.5</v>
      </c>
      <c r="S4">
        <f t="shared" si="2"/>
        <v>6.9460139910992273</v>
      </c>
    </row>
    <row r="5" spans="1:38" x14ac:dyDescent="0.2">
      <c r="A5" s="29" t="s">
        <v>142</v>
      </c>
      <c r="B5" s="8"/>
      <c r="C5" s="3">
        <v>0.45600000000000002</v>
      </c>
      <c r="D5" s="4">
        <v>6340</v>
      </c>
      <c r="E5" s="2">
        <v>149.75</v>
      </c>
      <c r="F5" s="6">
        <v>18340510789</v>
      </c>
      <c r="G5" s="4">
        <v>2346179</v>
      </c>
      <c r="H5" s="2">
        <v>30</v>
      </c>
      <c r="I5" s="5">
        <v>0.28999999999999998</v>
      </c>
      <c r="J5" s="3">
        <v>0.18190000000000001</v>
      </c>
      <c r="K5" s="3">
        <v>0.70799999999999996</v>
      </c>
      <c r="L5">
        <v>26.06</v>
      </c>
      <c r="M5">
        <f t="shared" si="3"/>
        <v>1</v>
      </c>
      <c r="N5">
        <v>416</v>
      </c>
      <c r="O5">
        <v>53.3</v>
      </c>
      <c r="P5" s="20">
        <f t="shared" si="1"/>
        <v>7817.1830832174355</v>
      </c>
      <c r="Q5">
        <v>0.69299999999999995</v>
      </c>
      <c r="R5" s="22">
        <v>60</v>
      </c>
      <c r="S5">
        <f t="shared" si="2"/>
        <v>6.0306852602612633</v>
      </c>
      <c r="AL5" s="21"/>
    </row>
    <row r="6" spans="1:38" x14ac:dyDescent="0.2">
      <c r="A6" s="29" t="s">
        <v>161</v>
      </c>
      <c r="B6" s="8"/>
      <c r="C6" s="3">
        <v>0.442</v>
      </c>
      <c r="D6" s="4">
        <v>3418</v>
      </c>
      <c r="E6" s="2">
        <v>106.58</v>
      </c>
      <c r="F6" s="6">
        <v>15745810235</v>
      </c>
      <c r="G6" s="4">
        <v>20321378</v>
      </c>
      <c r="H6" s="2">
        <v>49</v>
      </c>
      <c r="I6" s="5">
        <v>0.34</v>
      </c>
      <c r="J6" s="3">
        <v>6.2600000000000003E-2</v>
      </c>
      <c r="K6" s="3">
        <v>0.66400000000000003</v>
      </c>
      <c r="L6">
        <v>30.98</v>
      </c>
      <c r="M6">
        <f t="shared" si="3"/>
        <v>0</v>
      </c>
      <c r="N6">
        <v>748</v>
      </c>
      <c r="O6">
        <v>43</v>
      </c>
      <c r="P6" s="20">
        <f t="shared" si="1"/>
        <v>774.83969025132058</v>
      </c>
      <c r="Q6">
        <v>0.44900000000000001</v>
      </c>
      <c r="R6" s="22">
        <v>59.8</v>
      </c>
      <c r="S6">
        <f t="shared" si="2"/>
        <v>6.6174029779744776</v>
      </c>
      <c r="AL6" s="21"/>
    </row>
    <row r="7" spans="1:38" x14ac:dyDescent="0.2">
      <c r="A7" s="24" t="s">
        <v>173</v>
      </c>
      <c r="B7" s="8"/>
      <c r="C7" s="3">
        <v>0.19600000000000001</v>
      </c>
      <c r="D7" s="2">
        <v>543</v>
      </c>
      <c r="E7" s="2">
        <v>110.5</v>
      </c>
      <c r="F7" s="6">
        <v>1981845741</v>
      </c>
      <c r="G7" s="4">
        <v>483628</v>
      </c>
      <c r="H7" s="2">
        <v>16.7</v>
      </c>
      <c r="I7" s="5">
        <v>0.68</v>
      </c>
      <c r="J7" s="3">
        <v>0.1225</v>
      </c>
      <c r="K7" s="3">
        <v>0.60499999999999998</v>
      </c>
      <c r="N7">
        <v>228</v>
      </c>
      <c r="O7">
        <v>42.4</v>
      </c>
      <c r="P7" s="20">
        <f t="shared" si="1"/>
        <v>4097.8722096321962</v>
      </c>
      <c r="Q7">
        <v>0.66200000000000003</v>
      </c>
      <c r="R7" s="22">
        <v>41.2</v>
      </c>
      <c r="S7">
        <f t="shared" si="2"/>
        <v>5.4293456289544411</v>
      </c>
      <c r="AL7" s="21"/>
    </row>
    <row r="8" spans="1:38" x14ac:dyDescent="0.2">
      <c r="A8" s="29" t="s">
        <v>181</v>
      </c>
      <c r="B8" s="8"/>
      <c r="C8" s="3">
        <v>0.20599999999999999</v>
      </c>
      <c r="D8" s="4">
        <v>8291</v>
      </c>
      <c r="E8" s="2">
        <v>118.65</v>
      </c>
      <c r="F8" s="6">
        <v>38760467033</v>
      </c>
      <c r="G8" s="4">
        <v>25876380</v>
      </c>
      <c r="H8" s="2">
        <v>50.6</v>
      </c>
      <c r="I8" s="5">
        <v>0.35</v>
      </c>
      <c r="J8" s="3">
        <v>3.3799999999999997E-2</v>
      </c>
      <c r="K8" s="3">
        <v>0.76100000000000001</v>
      </c>
      <c r="L8">
        <v>26.45</v>
      </c>
      <c r="M8">
        <f>IF(AND(20&lt;L8,L8&lt;30),1,0)</f>
        <v>1</v>
      </c>
      <c r="N8">
        <v>1604</v>
      </c>
      <c r="O8">
        <v>46.6</v>
      </c>
      <c r="P8" s="20">
        <f t="shared" si="1"/>
        <v>1497.9091755879299</v>
      </c>
      <c r="Q8">
        <v>0.57599999999999996</v>
      </c>
      <c r="R8" s="22">
        <v>63.4</v>
      </c>
      <c r="S8">
        <f t="shared" si="2"/>
        <v>7.3802557884264601</v>
      </c>
    </row>
    <row r="9" spans="1:38" x14ac:dyDescent="0.2">
      <c r="A9" s="24" t="s">
        <v>191</v>
      </c>
      <c r="B9" s="8"/>
      <c r="C9" s="3">
        <v>8.2000000000000003E-2</v>
      </c>
      <c r="D9" s="2">
        <v>297</v>
      </c>
      <c r="E9" s="2">
        <v>186.86</v>
      </c>
      <c r="F9" s="6">
        <v>2220307369</v>
      </c>
      <c r="G9" s="4">
        <v>4745185</v>
      </c>
      <c r="H9" s="2">
        <v>84.5</v>
      </c>
      <c r="I9" s="5">
        <v>0.37</v>
      </c>
      <c r="J9" s="3">
        <v>3.6799999999999999E-2</v>
      </c>
      <c r="K9" s="3">
        <v>0.72</v>
      </c>
      <c r="N9">
        <v>1343</v>
      </c>
      <c r="O9">
        <v>43</v>
      </c>
      <c r="P9" s="20">
        <f t="shared" si="1"/>
        <v>467.90744070041524</v>
      </c>
      <c r="Q9">
        <v>0.40400000000000003</v>
      </c>
      <c r="R9" s="22">
        <v>84.6</v>
      </c>
      <c r="S9">
        <f t="shared" si="2"/>
        <v>7.2026611965232377</v>
      </c>
    </row>
    <row r="10" spans="1:38" x14ac:dyDescent="0.2">
      <c r="A10" s="24" t="s">
        <v>212</v>
      </c>
      <c r="B10" s="8"/>
      <c r="C10" s="3">
        <v>0.71499999999999997</v>
      </c>
      <c r="D10" s="2">
        <v>202</v>
      </c>
      <c r="E10" s="2">
        <v>103.62</v>
      </c>
      <c r="F10" s="6">
        <v>1185728677</v>
      </c>
      <c r="G10" s="4">
        <v>850886</v>
      </c>
      <c r="H10" s="2">
        <v>51.3</v>
      </c>
      <c r="I10" s="5">
        <v>0.71</v>
      </c>
      <c r="J10" s="3">
        <v>4.3400000000000001E-2</v>
      </c>
      <c r="K10" s="3">
        <v>0.433</v>
      </c>
      <c r="N10">
        <v>900</v>
      </c>
      <c r="O10">
        <v>45.3</v>
      </c>
      <c r="P10" s="20">
        <f t="shared" si="1"/>
        <v>1393.5223719746241</v>
      </c>
      <c r="Q10" s="1">
        <v>0.55800000000000005</v>
      </c>
      <c r="R10" s="22">
        <v>84.7</v>
      </c>
      <c r="S10">
        <f t="shared" si="2"/>
        <v>6.8023947633243109</v>
      </c>
      <c r="AL10" s="21"/>
    </row>
    <row r="11" spans="1:38" x14ac:dyDescent="0.2">
      <c r="A11" s="29" t="s">
        <v>216</v>
      </c>
      <c r="B11" s="8"/>
      <c r="C11" s="3">
        <v>0.311</v>
      </c>
      <c r="D11" s="4">
        <v>3282</v>
      </c>
      <c r="E11" s="2">
        <v>124.74</v>
      </c>
      <c r="F11" s="6">
        <v>10820591131</v>
      </c>
      <c r="G11" s="4">
        <v>5380508</v>
      </c>
      <c r="H11" s="2">
        <v>36.200000000000003</v>
      </c>
      <c r="I11" s="5">
        <v>0.88</v>
      </c>
      <c r="J11" s="3">
        <v>9.4700000000000006E-2</v>
      </c>
      <c r="K11" s="3">
        <v>0.69399999999999995</v>
      </c>
      <c r="L11">
        <v>27.07</v>
      </c>
      <c r="M11">
        <f>IF(AND(20&lt;L11,L11&lt;30),1,0)</f>
        <v>1</v>
      </c>
      <c r="N11">
        <v>1646</v>
      </c>
      <c r="O11">
        <v>48.9</v>
      </c>
      <c r="P11" s="20">
        <f t="shared" si="1"/>
        <v>2011.0723989259006</v>
      </c>
      <c r="Q11" s="1">
        <v>0.47899999999999998</v>
      </c>
      <c r="R11" s="22">
        <v>90.3</v>
      </c>
      <c r="S11">
        <f t="shared" si="2"/>
        <v>7.4061033812370152</v>
      </c>
    </row>
    <row r="12" spans="1:38" x14ac:dyDescent="0.2">
      <c r="A12" s="24" t="s">
        <v>241</v>
      </c>
      <c r="B12" s="8"/>
      <c r="C12" s="3">
        <v>0.11600000000000001</v>
      </c>
      <c r="D12" s="4">
        <v>2021</v>
      </c>
      <c r="E12" s="2">
        <v>133.85</v>
      </c>
      <c r="F12" s="6">
        <v>47319624204</v>
      </c>
      <c r="G12" s="4">
        <v>86790567</v>
      </c>
      <c r="H12" s="2">
        <v>68.2</v>
      </c>
      <c r="I12" s="5">
        <v>0.18</v>
      </c>
      <c r="J12" s="3">
        <v>4.24E-2</v>
      </c>
      <c r="K12" s="3">
        <v>0.63500000000000001</v>
      </c>
      <c r="N12">
        <v>1543</v>
      </c>
      <c r="O12">
        <v>42.1</v>
      </c>
      <c r="P12" s="20">
        <f t="shared" si="1"/>
        <v>545.21621231026177</v>
      </c>
      <c r="Q12">
        <v>0.47899999999999998</v>
      </c>
      <c r="R12" s="22">
        <v>78.7</v>
      </c>
      <c r="S12">
        <f t="shared" si="2"/>
        <v>7.3414838523631607</v>
      </c>
    </row>
    <row r="13" spans="1:38" x14ac:dyDescent="0.2">
      <c r="A13" s="24" t="s">
        <v>250</v>
      </c>
      <c r="B13" s="8"/>
      <c r="C13" s="3">
        <v>0.73399999999999999</v>
      </c>
      <c r="D13" s="2">
        <v>620</v>
      </c>
      <c r="E13" s="2">
        <v>120.25</v>
      </c>
      <c r="F13" s="6">
        <v>3318716359</v>
      </c>
      <c r="G13" s="4">
        <v>973560</v>
      </c>
      <c r="H13" s="2">
        <v>49.8</v>
      </c>
      <c r="I13" s="2"/>
      <c r="J13" s="3">
        <v>0.10299999999999999</v>
      </c>
      <c r="K13" s="3">
        <v>0.60199999999999998</v>
      </c>
      <c r="N13">
        <v>220</v>
      </c>
      <c r="O13">
        <v>41.6</v>
      </c>
      <c r="P13" s="20">
        <f t="shared" si="1"/>
        <v>3408.8462539545585</v>
      </c>
      <c r="Q13">
        <v>0.50900000000000001</v>
      </c>
      <c r="R13" s="22">
        <v>55.2</v>
      </c>
      <c r="S13">
        <f t="shared" si="2"/>
        <v>5.393627546352362</v>
      </c>
      <c r="AL13" s="21"/>
    </row>
    <row r="14" spans="1:38" x14ac:dyDescent="0.2">
      <c r="A14" s="24" t="s">
        <v>265</v>
      </c>
      <c r="B14" s="8"/>
      <c r="C14" s="3">
        <v>3.7999999999999999E-2</v>
      </c>
      <c r="D14" s="4">
        <v>238560</v>
      </c>
      <c r="E14" s="2">
        <v>288.57</v>
      </c>
      <c r="F14" s="6">
        <v>303175127598</v>
      </c>
      <c r="G14" s="4">
        <v>100388073</v>
      </c>
      <c r="H14" s="2">
        <v>18.100000000000001</v>
      </c>
      <c r="I14" s="2"/>
      <c r="J14" s="3">
        <v>0.1076</v>
      </c>
      <c r="K14" s="3">
        <v>0.46400000000000002</v>
      </c>
      <c r="L14">
        <v>26.31</v>
      </c>
      <c r="M14">
        <f>IF(AND(20&lt;L14,L14&lt;30),1,0)</f>
        <v>1</v>
      </c>
      <c r="N14">
        <v>18.100000000000001</v>
      </c>
      <c r="P14" s="20">
        <f t="shared" si="1"/>
        <v>3020.0313497202005</v>
      </c>
      <c r="Q14">
        <v>0.73099999999999998</v>
      </c>
      <c r="R14" s="22">
        <v>31.1</v>
      </c>
      <c r="S14">
        <f t="shared" si="2"/>
        <v>2.8959119382717802</v>
      </c>
      <c r="AL14" s="22"/>
    </row>
    <row r="15" spans="1:38" x14ac:dyDescent="0.2">
      <c r="A15" s="24" t="s">
        <v>285</v>
      </c>
      <c r="B15" s="8"/>
      <c r="C15" s="2"/>
      <c r="D15" s="2"/>
      <c r="E15" s="2"/>
      <c r="F15" s="6">
        <v>3791304348</v>
      </c>
      <c r="G15" s="4">
        <v>1093238</v>
      </c>
      <c r="H15" s="2"/>
      <c r="I15" s="2"/>
      <c r="J15" s="2"/>
      <c r="K15" s="2"/>
      <c r="N15">
        <v>788</v>
      </c>
      <c r="O15">
        <v>54.6</v>
      </c>
      <c r="P15" s="20">
        <f t="shared" si="1"/>
        <v>3467.9588049445774</v>
      </c>
      <c r="Q15">
        <v>0.59699999999999998</v>
      </c>
      <c r="R15" s="22">
        <v>71.900000000000006</v>
      </c>
      <c r="S15">
        <f t="shared" si="2"/>
        <v>6.6694980898578793</v>
      </c>
    </row>
    <row r="16" spans="1:38" x14ac:dyDescent="0.2">
      <c r="A16" s="24" t="s">
        <v>287</v>
      </c>
      <c r="B16" s="8"/>
      <c r="C16" s="3">
        <v>0.36299999999999999</v>
      </c>
      <c r="D16" s="4">
        <v>14870</v>
      </c>
      <c r="E16" s="2">
        <v>143.86000000000001</v>
      </c>
      <c r="F16" s="6">
        <v>96107662398</v>
      </c>
      <c r="G16" s="4">
        <v>112078730</v>
      </c>
      <c r="H16" s="2">
        <v>39.1</v>
      </c>
      <c r="I16" s="2"/>
      <c r="J16" s="3">
        <v>2.0799999999999999E-2</v>
      </c>
      <c r="K16" s="3">
        <v>0.79600000000000004</v>
      </c>
      <c r="L16">
        <v>25.42</v>
      </c>
      <c r="M16">
        <f>IF(AND(20&lt;L16,L16&lt;30),1,0)</f>
        <v>1</v>
      </c>
      <c r="N16">
        <v>848</v>
      </c>
      <c r="O16">
        <v>35</v>
      </c>
      <c r="P16" s="20">
        <f t="shared" si="1"/>
        <v>857.50135104136177</v>
      </c>
      <c r="Q16">
        <v>0.498</v>
      </c>
      <c r="R16" s="22">
        <v>62.4</v>
      </c>
      <c r="S16">
        <f t="shared" si="2"/>
        <v>6.7428806357919031</v>
      </c>
    </row>
    <row r="17" spans="1:26" x14ac:dyDescent="0.2">
      <c r="A17" s="29" t="s">
        <v>307</v>
      </c>
      <c r="B17" s="8"/>
      <c r="C17" s="3">
        <v>0.59799999999999998</v>
      </c>
      <c r="D17" s="2">
        <v>532</v>
      </c>
      <c r="E17" s="2">
        <v>172.73</v>
      </c>
      <c r="F17" s="6">
        <v>1763819048</v>
      </c>
      <c r="G17" s="4">
        <v>2347706</v>
      </c>
      <c r="H17" s="2">
        <v>39</v>
      </c>
      <c r="I17" s="5">
        <v>0.13</v>
      </c>
      <c r="J17" s="3">
        <v>9.06E-2</v>
      </c>
      <c r="K17" s="3">
        <v>0.59399999999999997</v>
      </c>
      <c r="L17">
        <v>30.92</v>
      </c>
      <c r="M17">
        <f>IF(AND(20&lt;L17,L17&lt;30),1,0)</f>
        <v>0</v>
      </c>
      <c r="N17">
        <v>836</v>
      </c>
      <c r="O17">
        <v>38.799999999999997</v>
      </c>
      <c r="P17" s="20">
        <f t="shared" si="1"/>
        <v>751.2946885172164</v>
      </c>
      <c r="Q17">
        <v>0.5</v>
      </c>
      <c r="R17" s="22">
        <v>63.6</v>
      </c>
      <c r="S17">
        <f t="shared" si="2"/>
        <v>6.7286286130847017</v>
      </c>
    </row>
    <row r="18" spans="1:26" x14ac:dyDescent="0.2">
      <c r="A18" s="29" t="s">
        <v>320</v>
      </c>
      <c r="B18" s="8"/>
      <c r="C18" s="3">
        <v>0.69</v>
      </c>
      <c r="D18" s="4">
        <v>16670</v>
      </c>
      <c r="E18" s="2">
        <v>268.36</v>
      </c>
      <c r="F18" s="6">
        <v>66983634224</v>
      </c>
      <c r="G18" s="4">
        <v>30792608</v>
      </c>
      <c r="H18" s="2">
        <v>34.9</v>
      </c>
      <c r="I18" s="5">
        <v>0.27</v>
      </c>
      <c r="J18" s="3">
        <v>4.3299999999999998E-2</v>
      </c>
      <c r="K18" s="3">
        <v>0.67800000000000005</v>
      </c>
      <c r="L18">
        <v>29.42</v>
      </c>
      <c r="M18">
        <f>IF(AND(20&lt;L18,L18&lt;30),1,0)</f>
        <v>1</v>
      </c>
      <c r="N18">
        <v>1187</v>
      </c>
      <c r="O18">
        <v>43.5</v>
      </c>
      <c r="P18" s="20">
        <f t="shared" si="1"/>
        <v>2175.3153946557563</v>
      </c>
      <c r="Q18">
        <v>0.63200000000000001</v>
      </c>
      <c r="R18" s="22">
        <v>41.4</v>
      </c>
      <c r="S18">
        <f t="shared" si="2"/>
        <v>7.0791843946096682</v>
      </c>
    </row>
    <row r="19" spans="1:26" x14ac:dyDescent="0.2">
      <c r="A19" s="24" t="s">
        <v>335</v>
      </c>
      <c r="B19" s="8"/>
      <c r="C19" s="3">
        <v>0.59</v>
      </c>
      <c r="D19" s="4">
        <v>2996</v>
      </c>
      <c r="E19" s="2">
        <v>262.95</v>
      </c>
      <c r="F19" s="6">
        <v>13590281809</v>
      </c>
      <c r="G19" s="4">
        <v>12771246</v>
      </c>
      <c r="H19" s="2">
        <v>64.900000000000006</v>
      </c>
      <c r="I19" s="2"/>
      <c r="J19" s="3">
        <v>4.2999999999999997E-2</v>
      </c>
      <c r="K19" s="3">
        <v>0.61499999999999999</v>
      </c>
      <c r="L19">
        <v>27.83</v>
      </c>
      <c r="M19">
        <f>IF(AND(20&lt;L19,L19&lt;30),1,0)</f>
        <v>1</v>
      </c>
      <c r="N19">
        <v>1651</v>
      </c>
      <c r="O19">
        <v>29.6</v>
      </c>
      <c r="P19" s="20">
        <f t="shared" si="1"/>
        <v>1064.1312373906196</v>
      </c>
      <c r="Q19">
        <v>0.46500000000000002</v>
      </c>
      <c r="R19" s="22">
        <v>76.599999999999994</v>
      </c>
      <c r="S19">
        <f t="shared" si="2"/>
        <v>7.4091364439201284</v>
      </c>
    </row>
    <row r="20" spans="1:26" x14ac:dyDescent="0.2">
      <c r="A20" s="24" t="s">
        <v>340</v>
      </c>
      <c r="B20" s="8"/>
      <c r="C20" s="3">
        <v>0.57999999999999996</v>
      </c>
      <c r="D20" s="2">
        <v>293</v>
      </c>
      <c r="E20" s="2">
        <v>111.65</v>
      </c>
      <c r="F20" s="6">
        <v>1340389411</v>
      </c>
      <c r="G20" s="4">
        <v>1920922</v>
      </c>
      <c r="H20" s="2">
        <v>54</v>
      </c>
      <c r="I20" s="5">
        <v>0.16</v>
      </c>
      <c r="J20" s="3">
        <v>2.47E-2</v>
      </c>
      <c r="K20" s="3">
        <v>0.72</v>
      </c>
      <c r="N20">
        <v>1577</v>
      </c>
      <c r="O20">
        <v>34.799999999999997</v>
      </c>
      <c r="P20" s="20">
        <f t="shared" si="1"/>
        <v>697.78440301063756</v>
      </c>
      <c r="Q20">
        <v>0.48299999999999998</v>
      </c>
      <c r="R20" s="22">
        <v>80.900000000000006</v>
      </c>
      <c r="S20">
        <f t="shared" si="2"/>
        <v>7.3632795869630385</v>
      </c>
    </row>
    <row r="21" spans="1:26" x14ac:dyDescent="0.2">
      <c r="A21" s="29" t="s">
        <v>447</v>
      </c>
      <c r="B21" s="8"/>
      <c r="C21" s="3">
        <v>0.77600000000000002</v>
      </c>
      <c r="D21" s="4">
        <v>2512</v>
      </c>
      <c r="E21" s="2">
        <v>155.86000000000001</v>
      </c>
      <c r="F21" s="6">
        <v>2460072444</v>
      </c>
      <c r="G21" s="4">
        <v>2125268</v>
      </c>
      <c r="H21" s="2">
        <v>65.7</v>
      </c>
      <c r="I21" s="5">
        <v>0.41</v>
      </c>
      <c r="J21" s="3">
        <v>0.2341</v>
      </c>
      <c r="K21" s="3">
        <v>0.67900000000000005</v>
      </c>
      <c r="L21">
        <v>16.420000000000002</v>
      </c>
      <c r="M21">
        <f>IF(AND(20&lt;L21,L21&lt;30),1,0)</f>
        <v>0</v>
      </c>
      <c r="N21">
        <v>788</v>
      </c>
      <c r="O21">
        <v>44.9</v>
      </c>
      <c r="P21" s="20">
        <f t="shared" si="1"/>
        <v>1157.5351645063117</v>
      </c>
      <c r="Q21">
        <v>0.51400000000000001</v>
      </c>
      <c r="R21" s="22">
        <v>58.7</v>
      </c>
      <c r="S21">
        <f t="shared" si="2"/>
        <v>6.6694980898578793</v>
      </c>
    </row>
    <row r="22" spans="1:26" x14ac:dyDescent="0.2">
      <c r="A22" s="24" t="s">
        <v>450</v>
      </c>
      <c r="B22" s="8"/>
      <c r="C22" s="3">
        <v>0.28000000000000003</v>
      </c>
      <c r="D22" s="4">
        <v>1386</v>
      </c>
      <c r="E22" s="2">
        <v>223.13</v>
      </c>
      <c r="F22" s="6">
        <v>3070518100</v>
      </c>
      <c r="G22" s="4">
        <v>4937374</v>
      </c>
      <c r="H22" s="2">
        <v>53.5</v>
      </c>
      <c r="I22" s="5">
        <v>0.17</v>
      </c>
      <c r="J22" s="3">
        <v>2.81E-2</v>
      </c>
      <c r="K22" s="3">
        <v>0.76300000000000001</v>
      </c>
      <c r="N22">
        <v>2391</v>
      </c>
      <c r="O22">
        <v>35.299999999999997</v>
      </c>
      <c r="P22" s="20">
        <f t="shared" si="1"/>
        <v>621.89295362271525</v>
      </c>
      <c r="Q22">
        <v>0.48099999999999998</v>
      </c>
      <c r="R22" s="22">
        <v>84.3</v>
      </c>
      <c r="S22">
        <f t="shared" si="2"/>
        <v>7.7794669674583243</v>
      </c>
      <c r="Z22" s="21"/>
    </row>
    <row r="23" spans="1:26" x14ac:dyDescent="0.2">
      <c r="A23" s="24" t="s">
        <v>453</v>
      </c>
      <c r="B23" s="8"/>
      <c r="C23" s="3">
        <v>8.6999999999999994E-2</v>
      </c>
      <c r="D23" s="4">
        <v>50564</v>
      </c>
      <c r="E23" s="2">
        <v>125.71</v>
      </c>
      <c r="F23" s="6">
        <v>52076250948</v>
      </c>
      <c r="G23" s="4">
        <v>6777452</v>
      </c>
      <c r="H23" s="2">
        <v>10.199999999999999</v>
      </c>
      <c r="I23" s="5">
        <v>1.88</v>
      </c>
      <c r="J23" s="3">
        <v>0.18559999999999999</v>
      </c>
      <c r="K23" s="3">
        <v>0.497</v>
      </c>
      <c r="N23">
        <v>56</v>
      </c>
      <c r="P23" s="20">
        <f t="shared" si="1"/>
        <v>7683.7506112916772</v>
      </c>
      <c r="Q23">
        <v>0.71799999999999997</v>
      </c>
      <c r="R23" s="22">
        <v>43.1</v>
      </c>
      <c r="S23">
        <f t="shared" si="2"/>
        <v>4.0253516907351496</v>
      </c>
      <c r="Z23" s="22"/>
    </row>
    <row r="24" spans="1:26" x14ac:dyDescent="0.2">
      <c r="A24" s="29" t="s">
        <v>469</v>
      </c>
      <c r="B24" s="8"/>
      <c r="C24" s="3">
        <v>0.71199999999999997</v>
      </c>
      <c r="D24" s="4">
        <v>3905</v>
      </c>
      <c r="E24" s="2">
        <v>184.33</v>
      </c>
      <c r="F24" s="6">
        <v>14083906357</v>
      </c>
      <c r="G24" s="4">
        <v>26969307</v>
      </c>
      <c r="H24" s="2">
        <v>38.200000000000003</v>
      </c>
      <c r="I24" s="5">
        <v>0.21</v>
      </c>
      <c r="J24" s="3">
        <v>1.7600000000000001E-2</v>
      </c>
      <c r="K24" s="3">
        <v>0.86099999999999999</v>
      </c>
      <c r="L24">
        <v>23.5</v>
      </c>
      <c r="M24">
        <f t="shared" ref="M24:M30" si="4">IF(AND(20&lt;L24,L24&lt;30),1,0)</f>
        <v>1</v>
      </c>
      <c r="N24">
        <v>1513</v>
      </c>
      <c r="O24">
        <v>42.6</v>
      </c>
      <c r="P24" s="20">
        <f t="shared" si="1"/>
        <v>522.21980924463503</v>
      </c>
      <c r="Q24">
        <v>0.501</v>
      </c>
      <c r="R24" s="22">
        <v>67.3</v>
      </c>
      <c r="S24">
        <f t="shared" si="2"/>
        <v>7.3218497137883558</v>
      </c>
    </row>
    <row r="25" spans="1:26" x14ac:dyDescent="0.2">
      <c r="A25" s="29" t="s">
        <v>473</v>
      </c>
      <c r="B25" s="8"/>
      <c r="C25" s="3">
        <v>0.61399999999999999</v>
      </c>
      <c r="D25" s="4">
        <v>1298</v>
      </c>
      <c r="E25" s="2">
        <v>418.34</v>
      </c>
      <c r="F25" s="6">
        <v>7666704427</v>
      </c>
      <c r="G25" s="4">
        <v>18628747</v>
      </c>
      <c r="H25" s="2">
        <v>35.299999999999997</v>
      </c>
      <c r="I25" s="5">
        <v>0.12</v>
      </c>
      <c r="J25" s="3">
        <v>5.6500000000000002E-2</v>
      </c>
      <c r="K25" s="3">
        <v>0.76700000000000002</v>
      </c>
      <c r="L25">
        <v>24.66</v>
      </c>
      <c r="M25">
        <f t="shared" si="4"/>
        <v>1</v>
      </c>
      <c r="N25">
        <v>1181</v>
      </c>
      <c r="O25">
        <v>38.5</v>
      </c>
      <c r="P25" s="20">
        <f t="shared" si="1"/>
        <v>411.55234042311059</v>
      </c>
      <c r="Q25">
        <v>0.51200000000000001</v>
      </c>
      <c r="R25" s="22">
        <v>83.8</v>
      </c>
      <c r="S25">
        <f t="shared" si="2"/>
        <v>7.0741168161973622</v>
      </c>
    </row>
    <row r="26" spans="1:26" x14ac:dyDescent="0.2">
      <c r="A26" s="24" t="s">
        <v>499</v>
      </c>
      <c r="B26" s="8"/>
      <c r="C26" s="3">
        <v>0.38500000000000001</v>
      </c>
      <c r="D26" s="4">
        <v>2739</v>
      </c>
      <c r="E26" s="2">
        <v>135.02000000000001</v>
      </c>
      <c r="F26" s="6">
        <v>7593752450</v>
      </c>
      <c r="G26" s="4">
        <v>4525696</v>
      </c>
      <c r="H26" s="2">
        <v>51.5</v>
      </c>
      <c r="I26" s="5">
        <v>0.53</v>
      </c>
      <c r="J26" s="3">
        <v>9.5500000000000002E-2</v>
      </c>
      <c r="K26" s="3">
        <v>0.45900000000000002</v>
      </c>
      <c r="M26">
        <f t="shared" si="4"/>
        <v>0</v>
      </c>
      <c r="N26">
        <v>92</v>
      </c>
      <c r="O26">
        <v>32.6</v>
      </c>
      <c r="P26" s="20">
        <f t="shared" si="1"/>
        <v>1677.9192526409197</v>
      </c>
      <c r="Q26" s="1">
        <v>0.55600000000000005</v>
      </c>
      <c r="R26" s="22">
        <v>55.6</v>
      </c>
      <c r="S26">
        <f t="shared" si="2"/>
        <v>4.5217885770490405</v>
      </c>
    </row>
    <row r="27" spans="1:26" x14ac:dyDescent="0.2">
      <c r="A27" s="29" t="s">
        <v>503</v>
      </c>
      <c r="B27" s="8"/>
      <c r="C27" s="3">
        <v>0.42399999999999999</v>
      </c>
      <c r="D27" s="4">
        <v>4349</v>
      </c>
      <c r="E27" s="2">
        <v>129.91</v>
      </c>
      <c r="F27" s="6">
        <v>14180444557</v>
      </c>
      <c r="G27" s="4">
        <v>1265711</v>
      </c>
      <c r="H27" s="2">
        <v>13.6</v>
      </c>
      <c r="I27" s="5">
        <v>0.38</v>
      </c>
      <c r="J27" s="3">
        <v>6.6699999999999995E-2</v>
      </c>
      <c r="K27" s="3">
        <v>0.58299999999999996</v>
      </c>
      <c r="L27">
        <v>25</v>
      </c>
      <c r="M27">
        <f t="shared" si="4"/>
        <v>1</v>
      </c>
      <c r="N27">
        <v>2041</v>
      </c>
      <c r="O27">
        <v>36.799999999999997</v>
      </c>
      <c r="P27" s="20">
        <f t="shared" si="1"/>
        <v>11203.540584699034</v>
      </c>
      <c r="Q27" s="1">
        <v>0.80200000000000005</v>
      </c>
      <c r="R27" s="22">
        <v>35.1</v>
      </c>
      <c r="S27">
        <f t="shared" si="2"/>
        <v>7.6211951628098449</v>
      </c>
    </row>
    <row r="28" spans="1:26" x14ac:dyDescent="0.2">
      <c r="A28" s="29" t="s">
        <v>536</v>
      </c>
      <c r="B28" s="8"/>
      <c r="C28" s="3">
        <v>0.63500000000000001</v>
      </c>
      <c r="D28" s="4">
        <v>7943</v>
      </c>
      <c r="E28" s="2">
        <v>182.31</v>
      </c>
      <c r="F28" s="6">
        <v>14934159926</v>
      </c>
      <c r="G28" s="4">
        <v>30366036</v>
      </c>
      <c r="H28" s="2">
        <v>54</v>
      </c>
      <c r="I28" s="5">
        <v>0.27</v>
      </c>
      <c r="J28" s="3">
        <v>3.2399999999999998E-2</v>
      </c>
      <c r="K28" s="3">
        <v>0.78100000000000003</v>
      </c>
      <c r="L28">
        <v>25.22</v>
      </c>
      <c r="M28">
        <f t="shared" si="4"/>
        <v>1</v>
      </c>
      <c r="N28">
        <v>1032</v>
      </c>
      <c r="O28">
        <v>50.5</v>
      </c>
      <c r="P28" s="20">
        <f t="shared" si="1"/>
        <v>491.80472307942995</v>
      </c>
      <c r="Q28">
        <v>0.44600000000000001</v>
      </c>
      <c r="R28" s="22">
        <v>79.2</v>
      </c>
      <c r="S28">
        <f t="shared" si="2"/>
        <v>6.9392539460415081</v>
      </c>
    </row>
    <row r="29" spans="1:26" x14ac:dyDescent="0.2">
      <c r="A29" s="24" t="s">
        <v>546</v>
      </c>
      <c r="B29" s="8"/>
      <c r="C29" s="3">
        <v>0.47099999999999997</v>
      </c>
      <c r="D29" s="4">
        <v>4228</v>
      </c>
      <c r="E29" s="2">
        <v>157.97</v>
      </c>
      <c r="F29" s="6">
        <v>12366527719</v>
      </c>
      <c r="G29" s="4">
        <v>2494530</v>
      </c>
      <c r="H29" s="2">
        <v>29</v>
      </c>
      <c r="I29" s="2"/>
      <c r="J29" s="3">
        <v>0.20269999999999999</v>
      </c>
      <c r="K29" s="3">
        <v>0.59499999999999997</v>
      </c>
      <c r="L29">
        <v>25.35</v>
      </c>
      <c r="M29">
        <f t="shared" si="4"/>
        <v>1</v>
      </c>
      <c r="N29">
        <v>285</v>
      </c>
      <c r="O29">
        <v>59.1</v>
      </c>
      <c r="P29" s="20">
        <f t="shared" si="1"/>
        <v>4957.4580057165076</v>
      </c>
      <c r="Q29">
        <v>0.61499999999999999</v>
      </c>
      <c r="R29" s="22">
        <v>60.1</v>
      </c>
      <c r="S29">
        <f t="shared" si="2"/>
        <v>5.6524891802686508</v>
      </c>
    </row>
    <row r="30" spans="1:26" x14ac:dyDescent="0.2">
      <c r="A30" s="29" t="s">
        <v>569</v>
      </c>
      <c r="B30" s="8"/>
      <c r="C30" s="3">
        <v>0.36099999999999999</v>
      </c>
      <c r="D30" s="4">
        <v>2017</v>
      </c>
      <c r="E30" s="2">
        <v>109.32</v>
      </c>
      <c r="F30" s="6">
        <v>12928145120</v>
      </c>
      <c r="G30" s="4">
        <v>23310715</v>
      </c>
      <c r="H30" s="2">
        <v>48</v>
      </c>
      <c r="I30" s="5">
        <v>0.28999999999999998</v>
      </c>
      <c r="J30" s="3">
        <v>4.7000000000000002E-3</v>
      </c>
      <c r="K30" s="3">
        <v>0.72</v>
      </c>
      <c r="L30">
        <v>31.42</v>
      </c>
      <c r="M30">
        <f t="shared" si="4"/>
        <v>0</v>
      </c>
      <c r="N30">
        <v>151</v>
      </c>
      <c r="O30">
        <v>37.299999999999997</v>
      </c>
      <c r="P30" s="20">
        <f t="shared" si="1"/>
        <v>554.60096869615541</v>
      </c>
      <c r="Q30">
        <v>0.4</v>
      </c>
      <c r="R30" s="22">
        <v>75.599999999999994</v>
      </c>
      <c r="S30">
        <f t="shared" si="2"/>
        <v>5.0172798368149243</v>
      </c>
    </row>
    <row r="31" spans="1:26" x14ac:dyDescent="0.2">
      <c r="A31" s="24" t="s">
        <v>901</v>
      </c>
      <c r="B31" s="8"/>
      <c r="C31" s="3">
        <v>0.50700000000000001</v>
      </c>
      <c r="D31" s="2">
        <v>121</v>
      </c>
      <c r="E31" s="2">
        <v>185.09</v>
      </c>
      <c r="F31" s="6">
        <v>429016605</v>
      </c>
      <c r="G31" s="4">
        <v>215056</v>
      </c>
      <c r="H31" s="2">
        <v>24.4</v>
      </c>
      <c r="I31" s="2"/>
      <c r="J31" s="3">
        <v>0.13370000000000001</v>
      </c>
      <c r="K31" s="3">
        <v>0.57799999999999996</v>
      </c>
      <c r="N31">
        <v>3200</v>
      </c>
      <c r="O31">
        <v>40.700000000000003</v>
      </c>
      <c r="P31" s="20">
        <f t="shared" si="1"/>
        <v>1994.9064662227513</v>
      </c>
      <c r="Q31">
        <v>0.61799999999999999</v>
      </c>
      <c r="R31" s="22">
        <v>58.8</v>
      </c>
      <c r="S31">
        <f t="shared" si="2"/>
        <v>8.0709060887878188</v>
      </c>
    </row>
    <row r="32" spans="1:26" x14ac:dyDescent="0.2">
      <c r="A32" s="29" t="s">
        <v>677</v>
      </c>
      <c r="B32" s="8"/>
      <c r="C32" s="3">
        <v>0.46100000000000002</v>
      </c>
      <c r="D32" s="4">
        <v>10902</v>
      </c>
      <c r="E32" s="2">
        <v>109.25</v>
      </c>
      <c r="F32" s="6">
        <v>23578084052</v>
      </c>
      <c r="G32" s="4">
        <v>16296364</v>
      </c>
      <c r="H32" s="2">
        <v>31.8</v>
      </c>
      <c r="I32" s="5">
        <v>0.31</v>
      </c>
      <c r="J32" s="3">
        <v>6.6000000000000003E-2</v>
      </c>
      <c r="K32" s="3">
        <v>0.45700000000000002</v>
      </c>
      <c r="L32">
        <v>30.78</v>
      </c>
      <c r="M32">
        <f>IF(AND(20&lt;L32,L32&lt;30),1,0)</f>
        <v>0</v>
      </c>
      <c r="N32">
        <v>686</v>
      </c>
      <c r="O32">
        <v>38.299999999999997</v>
      </c>
      <c r="P32" s="20">
        <f t="shared" si="1"/>
        <v>1446.8309649931728</v>
      </c>
      <c r="Q32">
        <v>0.51100000000000001</v>
      </c>
      <c r="R32" s="22">
        <v>52.2</v>
      </c>
      <c r="S32">
        <f t="shared" si="2"/>
        <v>6.5308776277258849</v>
      </c>
    </row>
    <row r="33" spans="1:26" x14ac:dyDescent="0.2">
      <c r="A33" s="24" t="s">
        <v>686</v>
      </c>
      <c r="B33" s="8"/>
      <c r="C33" s="3">
        <v>3.4000000000000002E-2</v>
      </c>
      <c r="D33" s="2">
        <v>605</v>
      </c>
      <c r="E33" s="2">
        <v>129.96</v>
      </c>
      <c r="F33" s="6">
        <v>1698843063</v>
      </c>
      <c r="G33" s="4">
        <v>97625</v>
      </c>
      <c r="H33" s="2">
        <v>12.4</v>
      </c>
      <c r="I33" s="5">
        <v>2</v>
      </c>
      <c r="J33" s="2"/>
      <c r="K33" s="2"/>
      <c r="L33">
        <v>27.19</v>
      </c>
      <c r="M33">
        <f>IF(AND(20&lt;L33,L33&lt;30),1,0)</f>
        <v>1</v>
      </c>
      <c r="N33">
        <v>2330</v>
      </c>
      <c r="O33">
        <v>32.1</v>
      </c>
      <c r="P33" s="20">
        <f t="shared" si="1"/>
        <v>17401.72151600512</v>
      </c>
      <c r="Q33">
        <v>0.78500000000000003</v>
      </c>
      <c r="R33" s="22">
        <v>18.5</v>
      </c>
      <c r="S33">
        <f t="shared" si="2"/>
        <v>7.7536235465597461</v>
      </c>
    </row>
    <row r="34" spans="1:26" x14ac:dyDescent="0.2">
      <c r="A34" s="24" t="s">
        <v>690</v>
      </c>
      <c r="B34" s="8"/>
      <c r="C34" s="3">
        <v>0.54700000000000004</v>
      </c>
      <c r="D34" s="4">
        <v>1093</v>
      </c>
      <c r="E34" s="2">
        <v>234.16</v>
      </c>
      <c r="F34" s="6">
        <v>3941474311</v>
      </c>
      <c r="G34" s="4">
        <v>7813215</v>
      </c>
      <c r="H34" s="2">
        <v>78.5</v>
      </c>
      <c r="I34" s="5">
        <v>0.56999999999999995</v>
      </c>
      <c r="J34" s="3">
        <v>4.4299999999999999E-2</v>
      </c>
      <c r="K34" s="3">
        <v>0.57899999999999996</v>
      </c>
      <c r="N34">
        <v>2526</v>
      </c>
      <c r="O34">
        <v>35.700000000000003</v>
      </c>
      <c r="P34" s="20">
        <f t="shared" si="1"/>
        <v>504.46254339602842</v>
      </c>
      <c r="Q34">
        <v>0.47699999999999998</v>
      </c>
      <c r="R34" s="22">
        <v>92.2</v>
      </c>
      <c r="S34">
        <f t="shared" si="2"/>
        <v>7.8343923029104365</v>
      </c>
      <c r="Z34" s="22"/>
    </row>
    <row r="35" spans="1:26" x14ac:dyDescent="0.2">
      <c r="A35" s="24" t="s">
        <v>714</v>
      </c>
      <c r="B35" s="8"/>
      <c r="C35" s="3">
        <v>0.79800000000000004</v>
      </c>
      <c r="D35" s="4">
        <v>476644</v>
      </c>
      <c r="E35" s="2">
        <v>158.93</v>
      </c>
      <c r="F35" s="6">
        <v>351431649241</v>
      </c>
      <c r="G35" s="4">
        <v>58558270</v>
      </c>
      <c r="H35" s="2">
        <v>28.5</v>
      </c>
      <c r="I35" s="2"/>
      <c r="J35" s="3">
        <v>0.28179999999999999</v>
      </c>
      <c r="K35" s="3">
        <v>0.56000000000000005</v>
      </c>
      <c r="L35">
        <v>19.760000000000002</v>
      </c>
      <c r="M35">
        <f>IF(AND(20&lt;L35,L35&lt;30),1,0)</f>
        <v>0</v>
      </c>
      <c r="N35">
        <v>495</v>
      </c>
      <c r="O35">
        <v>63</v>
      </c>
      <c r="P35" s="20">
        <f t="shared" si="1"/>
        <v>6001.4008139413954</v>
      </c>
      <c r="Q35">
        <v>0.71299999999999997</v>
      </c>
      <c r="R35" s="22">
        <v>21.4</v>
      </c>
      <c r="S35">
        <f t="shared" si="2"/>
        <v>6.2045577625686903</v>
      </c>
      <c r="Z35" s="22"/>
    </row>
    <row r="36" spans="1:26" x14ac:dyDescent="0.2">
      <c r="A36" s="24" t="s">
        <v>724</v>
      </c>
      <c r="B36" s="8"/>
      <c r="C36" s="2"/>
      <c r="D36" s="4">
        <v>1727</v>
      </c>
      <c r="E36" s="7">
        <v>4583.71</v>
      </c>
      <c r="F36" s="6">
        <v>11997800751</v>
      </c>
      <c r="G36" s="4">
        <v>11062113</v>
      </c>
      <c r="H36" s="2">
        <v>63.7</v>
      </c>
      <c r="I36" s="2"/>
      <c r="J36" s="3">
        <v>0.12239999999999999</v>
      </c>
      <c r="K36" s="3">
        <v>0.72399999999999998</v>
      </c>
      <c r="N36">
        <v>900</v>
      </c>
      <c r="O36">
        <v>44.1</v>
      </c>
      <c r="P36" s="20">
        <f t="shared" si="1"/>
        <v>1084.5849026311701</v>
      </c>
      <c r="Q36">
        <v>0.38500000000000001</v>
      </c>
      <c r="R36" s="22">
        <v>88.6</v>
      </c>
      <c r="S36">
        <f t="shared" si="2"/>
        <v>6.8023947633243109</v>
      </c>
      <c r="Z36" s="21"/>
    </row>
    <row r="37" spans="1:26" x14ac:dyDescent="0.2">
      <c r="A37" s="29" t="s">
        <v>736</v>
      </c>
      <c r="B37" s="8"/>
      <c r="C37" s="3">
        <v>0.28699999999999998</v>
      </c>
      <c r="D37" s="4">
        <v>20000</v>
      </c>
      <c r="E37" s="7">
        <v>1344.19</v>
      </c>
      <c r="F37" s="6">
        <v>18902284476</v>
      </c>
      <c r="G37" s="4">
        <v>42813238</v>
      </c>
      <c r="H37" s="2">
        <v>42.1</v>
      </c>
      <c r="I37" s="5">
        <v>0.41</v>
      </c>
      <c r="J37" s="3">
        <v>0.1653</v>
      </c>
      <c r="K37" s="3">
        <v>0.48399999999999999</v>
      </c>
      <c r="L37">
        <v>31.36</v>
      </c>
      <c r="M37">
        <f t="shared" ref="M37:M43" si="5">IF(AND(20&lt;L37,L37&lt;30),1,0)</f>
        <v>0</v>
      </c>
      <c r="N37">
        <v>250</v>
      </c>
      <c r="O37">
        <v>34.200000000000003</v>
      </c>
      <c r="P37" s="20">
        <f t="shared" si="1"/>
        <v>441.5056033837011</v>
      </c>
      <c r="Q37">
        <v>0.50800000000000001</v>
      </c>
      <c r="R37" s="22">
        <v>52</v>
      </c>
      <c r="S37">
        <f t="shared" si="2"/>
        <v>5.521460917862246</v>
      </c>
      <c r="Z37" s="22"/>
    </row>
    <row r="38" spans="1:26" x14ac:dyDescent="0.2">
      <c r="A38" s="29" t="s">
        <v>762</v>
      </c>
      <c r="B38" s="8"/>
      <c r="C38" s="3">
        <v>0.44800000000000001</v>
      </c>
      <c r="D38" s="4">
        <v>11973</v>
      </c>
      <c r="E38" s="2">
        <v>187.43</v>
      </c>
      <c r="F38" s="6">
        <v>63177068175</v>
      </c>
      <c r="G38" s="4">
        <v>58005463</v>
      </c>
      <c r="H38" s="2">
        <v>37.6</v>
      </c>
      <c r="I38" s="5">
        <v>0.09</v>
      </c>
      <c r="J38" s="3">
        <v>1.9800000000000002E-2</v>
      </c>
      <c r="K38" s="3">
        <v>0.83399999999999996</v>
      </c>
      <c r="L38">
        <v>23.49</v>
      </c>
      <c r="M38">
        <f t="shared" si="5"/>
        <v>1</v>
      </c>
      <c r="N38">
        <v>1071</v>
      </c>
      <c r="O38">
        <v>40.5</v>
      </c>
      <c r="P38" s="20">
        <f t="shared" si="1"/>
        <v>1089.1572087787663</v>
      </c>
      <c r="Q38">
        <v>0.54900000000000004</v>
      </c>
      <c r="R38" s="22">
        <v>60.9</v>
      </c>
      <c r="S38">
        <f t="shared" si="2"/>
        <v>6.9763480704477487</v>
      </c>
    </row>
    <row r="39" spans="1:26" x14ac:dyDescent="0.2">
      <c r="A39" s="29" t="s">
        <v>775</v>
      </c>
      <c r="B39" s="8"/>
      <c r="C39" s="3">
        <v>0.70199999999999996</v>
      </c>
      <c r="D39" s="4">
        <v>3000</v>
      </c>
      <c r="E39" s="2">
        <v>113.3</v>
      </c>
      <c r="F39" s="6">
        <v>5459979417</v>
      </c>
      <c r="G39" s="4">
        <v>8082366</v>
      </c>
      <c r="H39" s="2">
        <v>47.4</v>
      </c>
      <c r="I39" s="5">
        <v>0.34</v>
      </c>
      <c r="J39" s="3">
        <v>2.0400000000000001E-2</v>
      </c>
      <c r="K39" s="3">
        <v>0.77600000000000002</v>
      </c>
      <c r="L39">
        <v>29.48</v>
      </c>
      <c r="M39">
        <f t="shared" si="5"/>
        <v>1</v>
      </c>
      <c r="N39">
        <v>1168</v>
      </c>
      <c r="O39">
        <v>42.5</v>
      </c>
      <c r="P39" s="20">
        <f t="shared" si="1"/>
        <v>675.54221338157663</v>
      </c>
      <c r="Q39">
        <v>0.53900000000000003</v>
      </c>
      <c r="R39" s="22">
        <v>65.3</v>
      </c>
      <c r="S39">
        <f t="shared" si="2"/>
        <v>7.0630481633881725</v>
      </c>
    </row>
    <row r="40" spans="1:26" x14ac:dyDescent="0.2">
      <c r="A40" s="29" t="s">
        <v>788</v>
      </c>
      <c r="B40" s="8"/>
      <c r="C40" s="3">
        <v>0.64800000000000002</v>
      </c>
      <c r="D40" s="4">
        <v>29937</v>
      </c>
      <c r="E40" s="2">
        <v>155.33000000000001</v>
      </c>
      <c r="F40" s="6">
        <v>38797709924</v>
      </c>
      <c r="G40" s="4">
        <v>11694719</v>
      </c>
      <c r="H40" s="2">
        <v>14.6</v>
      </c>
      <c r="I40" s="5">
        <v>0.47</v>
      </c>
      <c r="J40" s="3">
        <v>0.16020000000000001</v>
      </c>
      <c r="K40" s="3">
        <v>0.46100000000000002</v>
      </c>
      <c r="L40">
        <v>21.37</v>
      </c>
      <c r="M40">
        <f t="shared" si="5"/>
        <v>1</v>
      </c>
      <c r="N40">
        <v>207</v>
      </c>
      <c r="O40">
        <v>32.799999999999997</v>
      </c>
      <c r="P40" s="20">
        <f t="shared" si="1"/>
        <v>3317.5410135121674</v>
      </c>
      <c r="Q40">
        <v>0.73099999999999998</v>
      </c>
      <c r="R40" s="22">
        <v>31.6</v>
      </c>
      <c r="S40">
        <f t="shared" si="2"/>
        <v>5.3327187932653688</v>
      </c>
      <c r="Z40" s="22"/>
    </row>
    <row r="41" spans="1:26" x14ac:dyDescent="0.2">
      <c r="A41" s="29" t="s">
        <v>807</v>
      </c>
      <c r="B41" s="8"/>
      <c r="C41" s="3">
        <v>0.71899999999999997</v>
      </c>
      <c r="D41" s="4">
        <v>5680</v>
      </c>
      <c r="E41" s="2">
        <v>173.87</v>
      </c>
      <c r="F41" s="6">
        <v>34387229486</v>
      </c>
      <c r="G41" s="4">
        <v>44269594</v>
      </c>
      <c r="H41" s="2">
        <v>33.799999999999997</v>
      </c>
      <c r="I41" s="5">
        <v>0.01</v>
      </c>
      <c r="J41" s="3">
        <v>1.84E-2</v>
      </c>
      <c r="K41" s="3">
        <v>0.70299999999999996</v>
      </c>
      <c r="L41">
        <v>26.52</v>
      </c>
      <c r="M41">
        <f t="shared" si="5"/>
        <v>1</v>
      </c>
      <c r="N41">
        <v>1180</v>
      </c>
      <c r="O41">
        <v>42.7</v>
      </c>
      <c r="P41" s="20">
        <f t="shared" si="1"/>
        <v>776.76857587625489</v>
      </c>
      <c r="Q41">
        <v>0.52500000000000002</v>
      </c>
      <c r="R41" s="22">
        <v>76.599999999999994</v>
      </c>
      <c r="S41">
        <f t="shared" si="2"/>
        <v>7.0732697174597101</v>
      </c>
    </row>
    <row r="42" spans="1:26" x14ac:dyDescent="0.2">
      <c r="A42" s="29" t="s">
        <v>857</v>
      </c>
      <c r="B42" s="8"/>
      <c r="C42" s="3">
        <v>0.32100000000000001</v>
      </c>
      <c r="D42" s="4">
        <v>5141</v>
      </c>
      <c r="E42" s="2">
        <v>212.31</v>
      </c>
      <c r="F42" s="6">
        <v>23064722446</v>
      </c>
      <c r="G42" s="4">
        <v>17861030</v>
      </c>
      <c r="H42" s="2">
        <v>40.4</v>
      </c>
      <c r="I42" s="5">
        <v>0.24</v>
      </c>
      <c r="J42" s="3">
        <v>0.1143</v>
      </c>
      <c r="K42" s="3">
        <v>0.746</v>
      </c>
      <c r="L42">
        <v>26.75</v>
      </c>
      <c r="M42">
        <f t="shared" si="5"/>
        <v>1</v>
      </c>
      <c r="N42">
        <v>1020</v>
      </c>
      <c r="O42">
        <v>55.9</v>
      </c>
      <c r="P42" s="20">
        <f t="shared" si="1"/>
        <v>1291.3433573539712</v>
      </c>
      <c r="Q42">
        <v>0.56499999999999995</v>
      </c>
      <c r="R42" s="22">
        <v>76</v>
      </c>
      <c r="S42">
        <f t="shared" si="2"/>
        <v>6.9275579062783166</v>
      </c>
    </row>
    <row r="43" spans="1:26" x14ac:dyDescent="0.2">
      <c r="A43" s="24" t="s">
        <v>861</v>
      </c>
      <c r="B43" s="8"/>
      <c r="C43" s="3">
        <v>0.41899999999999998</v>
      </c>
      <c r="D43" s="4">
        <v>10983</v>
      </c>
      <c r="E43" s="2">
        <v>105.51</v>
      </c>
      <c r="F43" s="6">
        <v>21440758800</v>
      </c>
      <c r="G43" s="4">
        <v>14645468</v>
      </c>
      <c r="H43" s="2">
        <v>33.9</v>
      </c>
      <c r="I43" s="2"/>
      <c r="J43" s="3">
        <v>4.9500000000000002E-2</v>
      </c>
      <c r="K43" s="3">
        <v>0.83099999999999996</v>
      </c>
      <c r="L43">
        <v>25.37</v>
      </c>
      <c r="M43">
        <f t="shared" si="5"/>
        <v>1</v>
      </c>
      <c r="N43">
        <v>657</v>
      </c>
      <c r="O43">
        <v>50.3</v>
      </c>
      <c r="P43" s="20">
        <f t="shared" si="1"/>
        <v>1463.9859101805419</v>
      </c>
      <c r="Q43">
        <v>0.59299999999999997</v>
      </c>
      <c r="R43" s="22">
        <v>77.8</v>
      </c>
      <c r="S43">
        <f t="shared" si="2"/>
        <v>6.4876840184846101</v>
      </c>
    </row>
    <row r="45" spans="1:26" x14ac:dyDescent="0.2">
      <c r="A45" s="24" t="s">
        <v>2276</v>
      </c>
      <c r="C45" s="26">
        <f t="shared" ref="C45:R45" si="6">AVERAGE(C2:C43)</f>
        <v>0.44337500000000019</v>
      </c>
      <c r="D45" s="27">
        <f t="shared" si="6"/>
        <v>28020.90243902439</v>
      </c>
      <c r="E45" s="27">
        <f t="shared" si="6"/>
        <v>303.45512195121955</v>
      </c>
      <c r="F45" s="28">
        <f t="shared" si="6"/>
        <v>39169697250.761902</v>
      </c>
      <c r="G45" s="27">
        <f t="shared" si="6"/>
        <v>21634658.357142858</v>
      </c>
      <c r="H45" s="27">
        <f t="shared" si="6"/>
        <v>41.62439024390244</v>
      </c>
      <c r="I45" s="20">
        <f t="shared" si="6"/>
        <v>0.47218750000000004</v>
      </c>
      <c r="J45" s="26">
        <f t="shared" si="6"/>
        <v>8.4482500000000002E-2</v>
      </c>
      <c r="K45" s="26">
        <f t="shared" si="6"/>
        <v>0.65057499999999979</v>
      </c>
      <c r="L45">
        <f t="shared" si="6"/>
        <v>26.441379310344836</v>
      </c>
      <c r="M45">
        <f t="shared" si="6"/>
        <v>0.73333333333333328</v>
      </c>
      <c r="N45">
        <f t="shared" si="6"/>
        <v>1021.6928571428571</v>
      </c>
      <c r="O45">
        <f t="shared" si="6"/>
        <v>42.242499999999993</v>
      </c>
      <c r="P45" s="20">
        <f t="shared" si="6"/>
        <v>2594.3280638094761</v>
      </c>
      <c r="Q45">
        <f t="shared" si="6"/>
        <v>0.56226190476190474</v>
      </c>
      <c r="R45">
        <f t="shared" si="6"/>
        <v>62.821428571428569</v>
      </c>
    </row>
    <row r="46" spans="1:26" x14ac:dyDescent="0.2">
      <c r="A46" s="24" t="s">
        <v>2277</v>
      </c>
      <c r="C46">
        <f>_xlfn.STDEV.S(C2:C43)</f>
        <v>0.21835876001874294</v>
      </c>
      <c r="D46">
        <f t="shared" ref="D46:R46" si="7">_xlfn.STDEV.S(D2:D43)</f>
        <v>83777.232054659355</v>
      </c>
      <c r="E46">
        <f t="shared" si="7"/>
        <v>712.2559783326567</v>
      </c>
      <c r="F46">
        <f t="shared" si="7"/>
        <v>73250920653.704147</v>
      </c>
      <c r="G46">
        <f t="shared" si="7"/>
        <v>27138513.683745537</v>
      </c>
      <c r="H46">
        <f t="shared" si="7"/>
        <v>18.039370561189283</v>
      </c>
      <c r="I46">
        <f t="shared" si="7"/>
        <v>0.44487573020179544</v>
      </c>
      <c r="J46">
        <f t="shared" si="7"/>
        <v>6.6654316372052297E-2</v>
      </c>
      <c r="K46">
        <f t="shared" si="7"/>
        <v>0.12363965165568304</v>
      </c>
      <c r="L46">
        <f t="shared" si="7"/>
        <v>3.4782710443735834</v>
      </c>
      <c r="M46">
        <f t="shared" si="7"/>
        <v>0.44977644510880366</v>
      </c>
      <c r="N46">
        <f t="shared" si="7"/>
        <v>740.14613336031357</v>
      </c>
      <c r="O46">
        <f t="shared" si="7"/>
        <v>8.0398969090214294</v>
      </c>
      <c r="P46">
        <f t="shared" si="7"/>
        <v>3309.8885242496094</v>
      </c>
      <c r="Q46">
        <f t="shared" si="7"/>
        <v>0.10664531126962695</v>
      </c>
      <c r="R46">
        <f t="shared" si="7"/>
        <v>19.909374378752059</v>
      </c>
    </row>
    <row r="48" spans="1:26" x14ac:dyDescent="0.2">
      <c r="A48" s="29" t="s">
        <v>45</v>
      </c>
      <c r="B48" t="s">
        <v>2278</v>
      </c>
      <c r="C48" cm="1">
        <f t="array" ref="C48:C89">STANDARDIZE(C2:C43,C45,C46)</f>
        <v>-1.2336349591693883</v>
      </c>
      <c r="D48" cm="1">
        <f t="array" ref="D48:D89">STANDARDIZE(D2:D43,D45,D46)</f>
        <v>1.456065025893766</v>
      </c>
      <c r="E48" cm="1">
        <f t="array" ref="E48:E89">STANDARDIZE(E2:E43,E45,E46)</f>
        <v>-0.21353997239484598</v>
      </c>
      <c r="F48" cm="1">
        <f t="array" ref="F48:F89">STANDARDIZE(F2:F43,F45,F46)</f>
        <v>1.7858961768642683</v>
      </c>
      <c r="G48" cm="1">
        <f t="array" ref="G48:G89">STANDARDIZE(G2:G43,G45,G46)</f>
        <v>0.78922508035823535</v>
      </c>
      <c r="H48" cm="1">
        <f t="array" ref="H48:H89">STANDARDIZE(H2:H43,H45,H46)</f>
        <v>-1.1931896498767525</v>
      </c>
      <c r="I48" cm="1">
        <f t="array" ref="I48:I89">STANDARDIZE(I2:I43,I45,I46)</f>
        <v>1.0740358881417613</v>
      </c>
      <c r="J48" cm="1">
        <f t="array" ref="J48:J89">STANDARDIZE(J2:J43,J45,J46)</f>
        <v>0.48785287690137308</v>
      </c>
      <c r="K48" cm="1">
        <f t="array" ref="K48:K89">STANDARDIZE(K2:K43,K45,K46)</f>
        <v>-1.9295994189986367</v>
      </c>
      <c r="L48" cm="1">
        <f t="array" ref="L48:L89">STANDARDIZE(L2:L43,L45,L46)</f>
        <v>-4.0646432822861414E-2</v>
      </c>
      <c r="M48" cm="1">
        <f t="array" ref="M48:M89">STANDARDIZE(M2:M43,M45,M46)</f>
        <v>0.59288713218887756</v>
      </c>
      <c r="N48" cm="1">
        <f t="array" ref="N48:N89">STANDARDIZE(N2:N43,N45,N46)</f>
        <v>-1.2601469022183069</v>
      </c>
      <c r="O48" cm="1">
        <f t="array" ref="O48:O89">STANDARDIZE(O2:O43,O45,O46)</f>
        <v>-1.8212298199458123</v>
      </c>
      <c r="P48" cm="1">
        <f t="array" ref="P48:P89">STANDARDIZE(P2:P43,P45,P46)</f>
        <v>0.40908181807128574</v>
      </c>
      <c r="Q48" cm="1">
        <f t="array" ref="Q48:Q89">STANDARDIZE(Q2:Q43,Q45,Q46)</f>
        <v>1.7135126998324948</v>
      </c>
      <c r="R48" cm="1">
        <f t="array" ref="R48:R89">STANDARDIZE(R2:R43,R45,R46)</f>
        <v>-2.0202256387500657</v>
      </c>
    </row>
    <row r="49" spans="1:18" x14ac:dyDescent="0.2">
      <c r="A49" s="29" t="s">
        <v>55</v>
      </c>
      <c r="C49">
        <v>0.14483046156373688</v>
      </c>
      <c r="D49">
        <v>7.9640940591382714E-2</v>
      </c>
      <c r="E49">
        <v>-5.8581638091540121E-2</v>
      </c>
      <c r="F49">
        <v>0.75720165868568245</v>
      </c>
      <c r="G49">
        <v>0.37550459695811444</v>
      </c>
      <c r="H49">
        <v>0.5529910105377811</v>
      </c>
      <c r="I49">
        <v>0.53455939233216498</v>
      </c>
      <c r="J49">
        <v>-0.23378080892798167</v>
      </c>
      <c r="K49">
        <v>1.0063519132721617</v>
      </c>
      <c r="L49">
        <v>7.1478239183611653E-2</v>
      </c>
      <c r="M49">
        <v>0.59288713218887756</v>
      </c>
      <c r="N49">
        <v>-1.5798038543781485E-2</v>
      </c>
      <c r="O49">
        <v>1.12656917153213</v>
      </c>
      <c r="P49">
        <v>0.11458485481037595</v>
      </c>
      <c r="Q49">
        <v>0.22258920674045551</v>
      </c>
      <c r="R49">
        <v>0.85781557489813698</v>
      </c>
    </row>
    <row r="50" spans="1:18" x14ac:dyDescent="0.2">
      <c r="A50" s="29" t="s">
        <v>122</v>
      </c>
      <c r="C50">
        <v>-0.50547548442996315</v>
      </c>
      <c r="D50">
        <v>-0.25716894567449666</v>
      </c>
      <c r="E50">
        <v>-0.27061215042718623</v>
      </c>
      <c r="F50">
        <v>-0.33827545011898602</v>
      </c>
      <c r="G50">
        <v>-0.36234509640933588</v>
      </c>
      <c r="H50">
        <v>1.0463563399882365</v>
      </c>
      <c r="I50">
        <v>-0.18474260208063004</v>
      </c>
      <c r="J50">
        <v>-0.93291032576057897</v>
      </c>
      <c r="K50">
        <v>0.47254258013201622</v>
      </c>
      <c r="L50">
        <v>0.93972569933629913</v>
      </c>
      <c r="M50">
        <v>0.59288713218887756</v>
      </c>
      <c r="N50">
        <v>2.3383413189726917E-2</v>
      </c>
      <c r="O50">
        <v>-0.54011886584358437</v>
      </c>
      <c r="P50">
        <v>-0.41539024105267253</v>
      </c>
      <c r="Q50">
        <v>-0.34940030947724443</v>
      </c>
      <c r="R50">
        <v>0.63681415535097985</v>
      </c>
    </row>
    <row r="51" spans="1:18" x14ac:dyDescent="0.2">
      <c r="A51" s="29" t="s">
        <v>142</v>
      </c>
      <c r="C51">
        <v>5.7817694142044761E-2</v>
      </c>
      <c r="D51">
        <v>-0.25879229842397955</v>
      </c>
      <c r="E51">
        <v>-0.21580039568222775</v>
      </c>
      <c r="F51">
        <v>-0.28435392041326668</v>
      </c>
      <c r="G51">
        <v>-0.71074192131220459</v>
      </c>
      <c r="H51">
        <v>-0.64439001374647065</v>
      </c>
      <c r="I51">
        <v>-0.4095244753346286</v>
      </c>
      <c r="J51">
        <v>1.4615332554944109</v>
      </c>
      <c r="K51">
        <v>0.46445455993292306</v>
      </c>
      <c r="L51">
        <v>-0.10964623098069147</v>
      </c>
      <c r="M51">
        <v>0.59288713218887756</v>
      </c>
      <c r="N51">
        <v>-0.8183422568094364</v>
      </c>
      <c r="O51">
        <v>1.3753285800956694</v>
      </c>
      <c r="P51">
        <v>1.577954961668095</v>
      </c>
      <c r="Q51">
        <v>1.2259150794501923</v>
      </c>
      <c r="R51">
        <v>-0.14171357259923201</v>
      </c>
    </row>
    <row r="52" spans="1:18" x14ac:dyDescent="0.2">
      <c r="A52" s="29" t="s">
        <v>161</v>
      </c>
      <c r="C52">
        <v>-6.296976589728563E-3</v>
      </c>
      <c r="D52">
        <v>-0.29367050970331116</v>
      </c>
      <c r="E52">
        <v>-0.27641062755568718</v>
      </c>
      <c r="F52">
        <v>-0.31977600836580616</v>
      </c>
      <c r="G52">
        <v>-4.8391756912223242E-2</v>
      </c>
      <c r="H52">
        <v>0.40886181317023224</v>
      </c>
      <c r="I52">
        <v>-0.29713353870762926</v>
      </c>
      <c r="J52">
        <v>-0.32829831871436288</v>
      </c>
      <c r="K52">
        <v>0.10858167117282692</v>
      </c>
      <c r="L52">
        <v>1.3048496312548135</v>
      </c>
      <c r="M52">
        <v>-1.630439613519413</v>
      </c>
      <c r="N52">
        <v>-0.36978218868789187</v>
      </c>
      <c r="O52">
        <v>9.4217625993441495E-2</v>
      </c>
      <c r="P52">
        <v>-0.54971288616756508</v>
      </c>
      <c r="Q52">
        <v>-1.062042985420609</v>
      </c>
      <c r="R52">
        <v>-0.15175909166955745</v>
      </c>
    </row>
    <row r="53" spans="1:18" x14ac:dyDescent="0.2">
      <c r="A53" s="24" t="s">
        <v>173</v>
      </c>
      <c r="C53">
        <v>-1.1328833337337445</v>
      </c>
      <c r="D53">
        <v>-0.32798770937068911</v>
      </c>
      <c r="E53">
        <v>-0.27090698824727943</v>
      </c>
      <c r="F53">
        <v>-0.50767759883276486</v>
      </c>
      <c r="G53">
        <v>-0.7793732038394996</v>
      </c>
      <c r="H53">
        <v>-1.3816662925881626</v>
      </c>
      <c r="I53">
        <v>0.46712483035596558</v>
      </c>
      <c r="J53">
        <v>0.5703681632228168</v>
      </c>
      <c r="K53">
        <v>-0.36861152057366686</v>
      </c>
      <c r="L53">
        <v>-7.6018743142850091</v>
      </c>
      <c r="M53">
        <v>-1.630439613519413</v>
      </c>
      <c r="N53">
        <v>-1.0723461508059735</v>
      </c>
      <c r="O53">
        <v>1.9589803424379475E-2</v>
      </c>
      <c r="P53">
        <v>0.45425824308194523</v>
      </c>
      <c r="Q53">
        <v>0.93523188268382063</v>
      </c>
      <c r="R53">
        <v>-1.0859923652098114</v>
      </c>
    </row>
    <row r="54" spans="1:18" x14ac:dyDescent="0.2">
      <c r="A54" s="29" t="s">
        <v>181</v>
      </c>
      <c r="C54">
        <v>-1.0870871403539066</v>
      </c>
      <c r="D54">
        <v>-0.23550434831926501</v>
      </c>
      <c r="E54">
        <v>-0.25946447284842156</v>
      </c>
      <c r="F54">
        <v>-5.5866904348758914E-3</v>
      </c>
      <c r="G54">
        <v>0.15629896656417472</v>
      </c>
      <c r="H54">
        <v>0.4975567038579547</v>
      </c>
      <c r="I54">
        <v>-0.27465535138222952</v>
      </c>
      <c r="J54">
        <v>-0.76037836345210552</v>
      </c>
      <c r="K54">
        <v>0.89311963048485821</v>
      </c>
      <c r="L54">
        <v>2.4784410257816043E-3</v>
      </c>
      <c r="M54">
        <v>0.59288713218887756</v>
      </c>
      <c r="N54">
        <v>0.78674617972187344</v>
      </c>
      <c r="O54">
        <v>0.5419845614078127</v>
      </c>
      <c r="P54">
        <v>-0.33125553328721768</v>
      </c>
      <c r="Q54">
        <v>0.12882043359001275</v>
      </c>
      <c r="R54">
        <v>2.906025159629826E-2</v>
      </c>
    </row>
    <row r="55" spans="1:18" x14ac:dyDescent="0.2">
      <c r="A55" s="24" t="s">
        <v>191</v>
      </c>
      <c r="C55" s="30">
        <v>-1.6549599382638982</v>
      </c>
      <c r="D55" s="30">
        <v>-0.33092406802048907</v>
      </c>
      <c r="E55" s="30">
        <v>-0.1636983409028884</v>
      </c>
      <c r="F55" s="30">
        <v>-0.50442219090243545</v>
      </c>
      <c r="G55" s="30">
        <v>-0.6223433440004017</v>
      </c>
      <c r="H55" s="30">
        <v>2.3767797003040716</v>
      </c>
      <c r="I55" s="30">
        <v>-0.22969897673142978</v>
      </c>
      <c r="J55" s="30">
        <v>-0.71537002545859063</v>
      </c>
      <c r="K55" s="30">
        <v>0.56151080232204043</v>
      </c>
      <c r="L55" s="30">
        <v>-7.6018743142850091</v>
      </c>
      <c r="M55" s="30">
        <v>-1.630439613519413</v>
      </c>
      <c r="N55" s="30">
        <v>0.43411311412029779</v>
      </c>
      <c r="O55" s="30">
        <v>9.4217625993441495E-2</v>
      </c>
      <c r="P55" s="30">
        <v>-0.64244478553583484</v>
      </c>
      <c r="Q55" s="30">
        <v>-1.4840024645976011</v>
      </c>
      <c r="R55" s="30">
        <v>1.0938852730507813</v>
      </c>
    </row>
    <row r="56" spans="1:18" x14ac:dyDescent="0.2">
      <c r="A56" s="24" t="s">
        <v>212</v>
      </c>
      <c r="C56">
        <v>1.2439391026798499</v>
      </c>
      <c r="D56">
        <v>-0.33205802766167203</v>
      </c>
      <c r="E56">
        <v>-0.28056643682938276</v>
      </c>
      <c r="F56">
        <v>-0.51854595457348873</v>
      </c>
      <c r="G56">
        <v>-0.76584048040888786</v>
      </c>
      <c r="H56">
        <v>0.53636071853383294</v>
      </c>
      <c r="I56">
        <v>0.53455939233216498</v>
      </c>
      <c r="J56">
        <v>-0.61635168187285794</v>
      </c>
      <c r="K56">
        <v>-1.7597509948176813</v>
      </c>
      <c r="L56">
        <v>-7.6018743142850091</v>
      </c>
      <c r="M56">
        <v>-1.630439613519413</v>
      </c>
      <c r="N56">
        <v>-0.16441733822260646</v>
      </c>
      <c r="O56">
        <v>0.38029094584151157</v>
      </c>
      <c r="P56">
        <v>-0.36279339410897193</v>
      </c>
      <c r="Q56">
        <v>-3.9963358080783232E-2</v>
      </c>
      <c r="R56">
        <v>1.0989080325859444</v>
      </c>
    </row>
    <row r="57" spans="1:18" x14ac:dyDescent="0.2">
      <c r="A57" s="29" t="s">
        <v>216</v>
      </c>
      <c r="C57">
        <v>-0.60622710986560702</v>
      </c>
      <c r="D57">
        <v>-0.2952938624527941</v>
      </c>
      <c r="E57">
        <v>-0.25091417606571675</v>
      </c>
      <c r="F57">
        <v>-0.38701364934077925</v>
      </c>
      <c r="G57">
        <v>-0.59893296097782212</v>
      </c>
      <c r="H57">
        <v>-0.30069731233154634</v>
      </c>
      <c r="I57">
        <v>0.91668857686396243</v>
      </c>
      <c r="J57">
        <v>0.15329089781624605</v>
      </c>
      <c r="K57">
        <v>0.35122227714561949</v>
      </c>
      <c r="L57">
        <v>0.1807279196001747</v>
      </c>
      <c r="M57">
        <v>0.59288713218887756</v>
      </c>
      <c r="N57">
        <v>0.84349173050833381</v>
      </c>
      <c r="O57">
        <v>0.82805788125588276</v>
      </c>
      <c r="P57">
        <v>-0.17621610534929008</v>
      </c>
      <c r="Q57">
        <v>-0.78073666596928126</v>
      </c>
      <c r="R57">
        <v>1.3801825665550529</v>
      </c>
    </row>
    <row r="58" spans="1:18" x14ac:dyDescent="0.2">
      <c r="A58" s="24" t="s">
        <v>241</v>
      </c>
      <c r="C58">
        <v>-1.499252880772449</v>
      </c>
      <c r="D58">
        <v>-0.31034568463733792</v>
      </c>
      <c r="E58">
        <v>-0.23812383063214679</v>
      </c>
      <c r="F58">
        <v>0.11126040301619025</v>
      </c>
      <c r="G58">
        <v>2.4008650363885593</v>
      </c>
      <c r="H58">
        <v>1.4732005014229006</v>
      </c>
      <c r="I58">
        <v>-0.65678453591402686</v>
      </c>
      <c r="J58">
        <v>-0.63135446120402949</v>
      </c>
      <c r="K58">
        <v>-0.1259709146008734</v>
      </c>
      <c r="L58">
        <v>-7.6018743142850091</v>
      </c>
      <c r="M58">
        <v>-1.630439613519413</v>
      </c>
      <c r="N58">
        <v>0.70433002262725231</v>
      </c>
      <c r="O58">
        <v>-1.7724107860151092E-2</v>
      </c>
      <c r="P58">
        <v>-0.61908787455727743</v>
      </c>
      <c r="Q58">
        <v>-0.78073666596928126</v>
      </c>
      <c r="R58">
        <v>0.79754246047618493</v>
      </c>
    </row>
    <row r="59" spans="1:18" x14ac:dyDescent="0.2">
      <c r="A59" s="24" t="s">
        <v>250</v>
      </c>
      <c r="C59">
        <v>1.3309518701015424</v>
      </c>
      <c r="D59">
        <v>-0.32706860524046716</v>
      </c>
      <c r="E59">
        <v>-0.25721808945723473</v>
      </c>
      <c r="F59">
        <v>-0.48942703479794408</v>
      </c>
      <c r="G59">
        <v>-0.76132018864090223</v>
      </c>
      <c r="H59">
        <v>0.45320925851409327</v>
      </c>
      <c r="I59">
        <v>-1.0613919077712242</v>
      </c>
      <c r="J59">
        <v>0.27781396626497029</v>
      </c>
      <c r="K59">
        <v>-0.39287558117094618</v>
      </c>
      <c r="L59">
        <v>-7.6018743142850091</v>
      </c>
      <c r="M59">
        <v>-1.630439613519413</v>
      </c>
      <c r="N59">
        <v>-1.0831548271462519</v>
      </c>
      <c r="O59">
        <v>-7.9913960001035969E-2</v>
      </c>
      <c r="P59">
        <v>0.24608629087583644</v>
      </c>
      <c r="Q59">
        <v>-0.49943034651795287</v>
      </c>
      <c r="R59">
        <v>-0.38280603028703941</v>
      </c>
    </row>
    <row r="60" spans="1:18" x14ac:dyDescent="0.2">
      <c r="A60" s="24" t="s">
        <v>265</v>
      </c>
      <c r="C60">
        <v>-1.8564631891351857</v>
      </c>
      <c r="D60">
        <v>2.5130825213181089</v>
      </c>
      <c r="E60">
        <v>-2.0898556704381236E-2</v>
      </c>
      <c r="F60">
        <v>3.6041243985905846</v>
      </c>
      <c r="G60">
        <v>2.901905961416968</v>
      </c>
      <c r="H60">
        <v>-1.3040582632364055</v>
      </c>
      <c r="I60">
        <v>-1.0613919077712242</v>
      </c>
      <c r="J60">
        <v>0.34682675118835982</v>
      </c>
      <c r="K60">
        <v>-1.5090223686457946</v>
      </c>
      <c r="L60">
        <v>-3.7771441232952424E-2</v>
      </c>
      <c r="M60">
        <v>0.59288713218887756</v>
      </c>
      <c r="N60">
        <v>-1.3559387962840224</v>
      </c>
      <c r="O60">
        <v>-5.2541096581226574</v>
      </c>
      <c r="P60">
        <v>0.12861559620266555</v>
      </c>
      <c r="Q60">
        <v>1.5822364174218748</v>
      </c>
      <c r="R60">
        <v>-1.5932910782612397</v>
      </c>
    </row>
    <row r="61" spans="1:18" x14ac:dyDescent="0.2">
      <c r="A61" s="24" t="s">
        <v>285</v>
      </c>
      <c r="C61">
        <v>-2.0304887239785701</v>
      </c>
      <c r="D61">
        <v>-0.33446918395134517</v>
      </c>
      <c r="E61">
        <v>-0.42604784120111927</v>
      </c>
      <c r="F61">
        <v>-0.48297540272584805</v>
      </c>
      <c r="G61">
        <v>-0.75691029348619154</v>
      </c>
      <c r="H61">
        <v>-2.3074192141412646</v>
      </c>
      <c r="I61">
        <v>-1.0613919077712242</v>
      </c>
      <c r="J61">
        <v>-1.2674723048457059</v>
      </c>
      <c r="K61">
        <v>-5.2618637410249969</v>
      </c>
      <c r="L61">
        <v>-7.6018743142850091</v>
      </c>
      <c r="M61">
        <v>-1.630439613519413</v>
      </c>
      <c r="N61">
        <v>-0.31573880698650097</v>
      </c>
      <c r="O61">
        <v>1.5370221956619707</v>
      </c>
      <c r="P61">
        <v>0.26394566908659367</v>
      </c>
      <c r="Q61">
        <v>0.32573485720594259</v>
      </c>
      <c r="R61">
        <v>0.45599481208512443</v>
      </c>
    </row>
    <row r="62" spans="1:18" x14ac:dyDescent="0.2">
      <c r="A62" s="24" t="s">
        <v>287</v>
      </c>
      <c r="C62">
        <v>-0.36808690429044921</v>
      </c>
      <c r="D62">
        <v>-0.15697465906302868</v>
      </c>
      <c r="E62">
        <v>-0.22406989454103421</v>
      </c>
      <c r="F62">
        <v>0.77730033478232963</v>
      </c>
      <c r="G62">
        <v>3.3326833111360887</v>
      </c>
      <c r="H62">
        <v>-0.1399378229600497</v>
      </c>
      <c r="I62">
        <v>-1.0613919077712242</v>
      </c>
      <c r="J62">
        <v>-0.95541449475733642</v>
      </c>
      <c r="K62">
        <v>1.1762003374531171</v>
      </c>
      <c r="L62">
        <v>-0.29364569273490254</v>
      </c>
      <c r="M62">
        <v>0.59288713218887756</v>
      </c>
      <c r="N62">
        <v>-0.23467373443441464</v>
      </c>
      <c r="O62">
        <v>-0.9008200082607164</v>
      </c>
      <c r="P62">
        <v>-0.52473873365927737</v>
      </c>
      <c r="Q62">
        <v>-0.60257599698343989</v>
      </c>
      <c r="R62">
        <v>-2.1167343755328309E-2</v>
      </c>
    </row>
    <row r="63" spans="1:18" x14ac:dyDescent="0.2">
      <c r="A63" s="29" t="s">
        <v>307</v>
      </c>
      <c r="C63">
        <v>0.7081236401357448</v>
      </c>
      <c r="D63">
        <v>-0.3281190099607208</v>
      </c>
      <c r="E63">
        <v>-0.18353671422630705</v>
      </c>
      <c r="F63">
        <v>-0.51065403504754947</v>
      </c>
      <c r="G63">
        <v>-0.71068565441351605</v>
      </c>
      <c r="H63">
        <v>-0.14548125362803241</v>
      </c>
      <c r="I63">
        <v>-0.76917547254102603</v>
      </c>
      <c r="J63">
        <v>9.1779502558442319E-2</v>
      </c>
      <c r="K63">
        <v>-0.45757974276369112</v>
      </c>
      <c r="L63">
        <v>1.2875996817153563</v>
      </c>
      <c r="M63">
        <v>-1.630439613519413</v>
      </c>
      <c r="N63">
        <v>-0.25088674894483193</v>
      </c>
      <c r="O63">
        <v>-0.4281771319899918</v>
      </c>
      <c r="P63">
        <v>-0.55682641931576748</v>
      </c>
      <c r="Q63">
        <v>-0.58382224235335134</v>
      </c>
      <c r="R63">
        <v>3.9105770666623713E-2</v>
      </c>
    </row>
    <row r="64" spans="1:18" x14ac:dyDescent="0.2">
      <c r="A64" s="29" t="s">
        <v>320</v>
      </c>
      <c r="C64">
        <v>1.1294486192302546</v>
      </c>
      <c r="D64">
        <v>-0.1354891079669312</v>
      </c>
      <c r="E64">
        <v>-4.9273186914309736E-2</v>
      </c>
      <c r="F64">
        <v>0.3797076777332164</v>
      </c>
      <c r="G64">
        <v>0.33745214456391714</v>
      </c>
      <c r="H64">
        <v>-0.37276191101532102</v>
      </c>
      <c r="I64">
        <v>-0.4544808499854282</v>
      </c>
      <c r="J64">
        <v>-0.61785195980597507</v>
      </c>
      <c r="K64">
        <v>0.22181395396013054</v>
      </c>
      <c r="L64">
        <v>0.85635094322892213</v>
      </c>
      <c r="M64">
        <v>0.59288713218887756</v>
      </c>
      <c r="N64">
        <v>0.22334392548487325</v>
      </c>
      <c r="O64">
        <v>0.15640747813432637</v>
      </c>
      <c r="P64">
        <v>-0.12659419375723988</v>
      </c>
      <c r="Q64">
        <v>0.65392556323249229</v>
      </c>
      <c r="R64">
        <v>-1.0759468461394863</v>
      </c>
    </row>
    <row r="65" spans="1:18" x14ac:dyDescent="0.2">
      <c r="A65" s="24" t="s">
        <v>335</v>
      </c>
      <c r="C65">
        <v>0.6714866854318744</v>
      </c>
      <c r="D65">
        <v>-0.29870767779361845</v>
      </c>
      <c r="E65">
        <v>-5.686877075576021E-2</v>
      </c>
      <c r="F65">
        <v>-0.34920264774130733</v>
      </c>
      <c r="G65">
        <v>-0.326599034141341</v>
      </c>
      <c r="H65">
        <v>1.2902672893794733</v>
      </c>
      <c r="I65">
        <v>-1.0613919077712242</v>
      </c>
      <c r="J65">
        <v>-0.62235279360532658</v>
      </c>
      <c r="K65">
        <v>-0.28773131858273571</v>
      </c>
      <c r="L65">
        <v>0.39922728043330086</v>
      </c>
      <c r="M65">
        <v>0.59288713218887756</v>
      </c>
      <c r="N65">
        <v>0.85024715322100775</v>
      </c>
      <c r="O65">
        <v>-1.5724704113822729</v>
      </c>
      <c r="P65">
        <v>-0.46231068364025041</v>
      </c>
      <c r="Q65">
        <v>-0.91201294837990055</v>
      </c>
      <c r="R65">
        <v>0.69206451023776872</v>
      </c>
    </row>
    <row r="66" spans="1:18" x14ac:dyDescent="0.2">
      <c r="A66" s="24" t="s">
        <v>340</v>
      </c>
      <c r="C66">
        <v>0.62569049205203631</v>
      </c>
      <c r="D66">
        <v>-0.3309718136895915</v>
      </c>
      <c r="E66">
        <v>-0.26929240018486389</v>
      </c>
      <c r="F66">
        <v>-0.51643457177283891</v>
      </c>
      <c r="G66">
        <v>-0.72641179199693207</v>
      </c>
      <c r="H66">
        <v>0.68603334656936454</v>
      </c>
      <c r="I66">
        <v>-0.70174091056482657</v>
      </c>
      <c r="J66">
        <v>-0.89690365536576711</v>
      </c>
      <c r="K66">
        <v>0.56151080232204043</v>
      </c>
      <c r="L66">
        <v>-7.6018743142850091</v>
      </c>
      <c r="M66">
        <v>-1.630439613519413</v>
      </c>
      <c r="N66">
        <v>0.75026689707343452</v>
      </c>
      <c r="O66">
        <v>-0.92569594911707076</v>
      </c>
      <c r="P66">
        <v>-0.57299321318647956</v>
      </c>
      <c r="Q66">
        <v>-0.74322915670910406</v>
      </c>
      <c r="R66">
        <v>0.90804317024976355</v>
      </c>
    </row>
    <row r="67" spans="1:18" x14ac:dyDescent="0.2">
      <c r="A67" s="29" t="s">
        <v>447</v>
      </c>
      <c r="C67">
        <v>1.5232958822968623</v>
      </c>
      <c r="D67">
        <v>-0.30448490375501358</v>
      </c>
      <c r="E67">
        <v>-0.20722201910713306</v>
      </c>
      <c r="F67">
        <v>-0.50114898869746249</v>
      </c>
      <c r="G67">
        <v>-0.71888205022915086</v>
      </c>
      <c r="H67">
        <v>1.3346147347233344</v>
      </c>
      <c r="I67">
        <v>-0.13978622742983043</v>
      </c>
      <c r="J67">
        <v>2.2446783365815692</v>
      </c>
      <c r="K67">
        <v>0.22990197415922364</v>
      </c>
      <c r="L67">
        <v>-2.8811381236535079</v>
      </c>
      <c r="M67">
        <v>-1.630439613519413</v>
      </c>
      <c r="N67">
        <v>-0.31573880698650097</v>
      </c>
      <c r="O67">
        <v>0.33053906412880385</v>
      </c>
      <c r="P67">
        <v>-0.43409102414677309</v>
      </c>
      <c r="Q67">
        <v>-0.45254595994273145</v>
      </c>
      <c r="R67">
        <v>-0.2070094465563464</v>
      </c>
    </row>
    <row r="68" spans="1:18" x14ac:dyDescent="0.2">
      <c r="A68" s="24" t="s">
        <v>450</v>
      </c>
      <c r="C68">
        <v>-0.74819530934310485</v>
      </c>
      <c r="D68">
        <v>-0.3179253096073501</v>
      </c>
      <c r="E68">
        <v>-0.1127756374039222</v>
      </c>
      <c r="F68">
        <v>-0.49281536434773043</v>
      </c>
      <c r="G68">
        <v>-0.61526156339002469</v>
      </c>
      <c r="H68">
        <v>0.65831619322945134</v>
      </c>
      <c r="I68">
        <v>-0.67926272323942671</v>
      </c>
      <c r="J68">
        <v>-0.84589420563978368</v>
      </c>
      <c r="K68">
        <v>0.90929567088304442</v>
      </c>
      <c r="L68">
        <v>-7.6018743142850091</v>
      </c>
      <c r="M68">
        <v>-1.630439613519413</v>
      </c>
      <c r="N68">
        <v>1.8500497146967394</v>
      </c>
      <c r="O68">
        <v>-0.86350609697618586</v>
      </c>
      <c r="P68">
        <v>-0.59592191571887909</v>
      </c>
      <c r="Q68">
        <v>-0.7619829113391926</v>
      </c>
      <c r="R68">
        <v>1.0788169944452934</v>
      </c>
    </row>
    <row r="69" spans="1:18" x14ac:dyDescent="0.2">
      <c r="A69" s="24" t="s">
        <v>453</v>
      </c>
      <c r="C69">
        <v>-1.6320618415739794</v>
      </c>
      <c r="D69">
        <v>0.2690838191725845</v>
      </c>
      <c r="E69">
        <v>-0.24955230613480978</v>
      </c>
      <c r="F69">
        <v>0.17619647073453459</v>
      </c>
      <c r="G69">
        <v>-0.54745836600629683</v>
      </c>
      <c r="H69">
        <v>-1.7419892860070347</v>
      </c>
      <c r="I69">
        <v>3.1645073094039469</v>
      </c>
      <c r="J69">
        <v>1.5170435390197456</v>
      </c>
      <c r="K69">
        <v>-1.2421177020757224</v>
      </c>
      <c r="L69">
        <v>-7.6018743142850091</v>
      </c>
      <c r="M69">
        <v>-1.630439613519413</v>
      </c>
      <c r="N69">
        <v>-1.3047326921219544</v>
      </c>
      <c r="O69">
        <v>-5.2541096581226574</v>
      </c>
      <c r="P69">
        <v>1.5376416789251335</v>
      </c>
      <c r="Q69">
        <v>1.4603370123262993</v>
      </c>
      <c r="R69">
        <v>-0.99055993404172094</v>
      </c>
    </row>
    <row r="70" spans="1:18" x14ac:dyDescent="0.2">
      <c r="A70" s="29" t="s">
        <v>469</v>
      </c>
      <c r="C70">
        <v>1.2302002446658986</v>
      </c>
      <c r="D70">
        <v>-0.28785747449008925</v>
      </c>
      <c r="E70">
        <v>-0.16725043464020259</v>
      </c>
      <c r="F70">
        <v>-0.34246383075996689</v>
      </c>
      <c r="G70">
        <v>0.19657114258443342</v>
      </c>
      <c r="H70">
        <v>-0.18982869897189342</v>
      </c>
      <c r="I70">
        <v>-0.58934997393782729</v>
      </c>
      <c r="J70">
        <v>-1.0034233886170856</v>
      </c>
      <c r="K70">
        <v>1.7019216503941688</v>
      </c>
      <c r="L70">
        <v>-0.84564407799753893</v>
      </c>
      <c r="M70">
        <v>0.59288713218887756</v>
      </c>
      <c r="N70">
        <v>0.66379748635120905</v>
      </c>
      <c r="O70">
        <v>4.4465744280733778E-2</v>
      </c>
      <c r="P70">
        <v>-0.62603566234443264</v>
      </c>
      <c r="Q70">
        <v>-0.57444536503830712</v>
      </c>
      <c r="R70">
        <v>0.22494787346764181</v>
      </c>
    </row>
    <row r="71" spans="1:18" x14ac:dyDescent="0.2">
      <c r="A71" s="29" t="s">
        <v>473</v>
      </c>
      <c r="C71">
        <v>0.78139754954348573</v>
      </c>
      <c r="D71">
        <v>-0.31897571432760374</v>
      </c>
      <c r="E71">
        <v>0.1612971762170648</v>
      </c>
      <c r="F71">
        <v>-0.43006958196052192</v>
      </c>
      <c r="G71">
        <v>-0.11076182698034905</v>
      </c>
      <c r="H71">
        <v>-0.35058818834339051</v>
      </c>
      <c r="I71">
        <v>-0.791653659866426</v>
      </c>
      <c r="J71">
        <v>-0.41981527263450974</v>
      </c>
      <c r="K71">
        <v>0.94164775167941683</v>
      </c>
      <c r="L71">
        <v>-0.51214505356802964</v>
      </c>
      <c r="M71">
        <v>0.59288713218887756</v>
      </c>
      <c r="N71">
        <v>0.21523741822966461</v>
      </c>
      <c r="O71">
        <v>-0.46549104327452234</v>
      </c>
      <c r="P71">
        <v>-0.65947106900865382</v>
      </c>
      <c r="Q71">
        <v>-0.47129971457282005</v>
      </c>
      <c r="R71">
        <v>1.0537031967694801</v>
      </c>
    </row>
    <row r="72" spans="1:18" x14ac:dyDescent="0.2">
      <c r="A72" s="24" t="s">
        <v>499</v>
      </c>
      <c r="C72">
        <v>-0.2673352788548054</v>
      </c>
      <c r="D72">
        <v>-0.30177533703345016</v>
      </c>
      <c r="E72">
        <v>-0.23648116277734141</v>
      </c>
      <c r="F72">
        <v>-0.43106550086978562</v>
      </c>
      <c r="G72">
        <v>-0.63043107505884444</v>
      </c>
      <c r="H72">
        <v>0.54744757986979842</v>
      </c>
      <c r="I72">
        <v>0.12995202047496784</v>
      </c>
      <c r="J72">
        <v>0.16529312128118326</v>
      </c>
      <c r="K72">
        <v>-1.5494624696412602</v>
      </c>
      <c r="L72">
        <v>-7.6018743142850091</v>
      </c>
      <c r="M72">
        <v>-1.630439613519413</v>
      </c>
      <c r="N72">
        <v>-1.2560936485907026</v>
      </c>
      <c r="O72">
        <v>-1.1993312985369637</v>
      </c>
      <c r="P72">
        <v>-0.2768699925857222</v>
      </c>
      <c r="Q72">
        <v>-5.8717112710871787E-2</v>
      </c>
      <c r="R72">
        <v>-0.3627149921463888</v>
      </c>
    </row>
    <row r="73" spans="1:18" x14ac:dyDescent="0.2">
      <c r="A73" s="29" t="s">
        <v>503</v>
      </c>
      <c r="C73">
        <v>-8.8730124673437119E-2</v>
      </c>
      <c r="D73">
        <v>-0.28255770521971851</v>
      </c>
      <c r="E73">
        <v>-0.24365554973294434</v>
      </c>
      <c r="F73">
        <v>-0.34114591967928048</v>
      </c>
      <c r="G73">
        <v>-0.75055500807852737</v>
      </c>
      <c r="H73">
        <v>-1.5535126432956246</v>
      </c>
      <c r="I73">
        <v>-0.20722078940602992</v>
      </c>
      <c r="J73">
        <v>-0.26678692345655936</v>
      </c>
      <c r="K73">
        <v>-0.54654796495371538</v>
      </c>
      <c r="L73">
        <v>-0.41439533951110463</v>
      </c>
      <c r="M73">
        <v>0.59288713218887756</v>
      </c>
      <c r="N73">
        <v>1.3771701248095689</v>
      </c>
      <c r="O73">
        <v>-0.67693654055353125</v>
      </c>
      <c r="P73">
        <v>2.6010581497881011</v>
      </c>
      <c r="Q73">
        <v>2.2479947067900188</v>
      </c>
      <c r="R73">
        <v>-1.3923806968547334</v>
      </c>
    </row>
    <row r="74" spans="1:18" x14ac:dyDescent="0.2">
      <c r="A74" s="29" t="s">
        <v>536</v>
      </c>
      <c r="C74">
        <v>0.8775695556411458</v>
      </c>
      <c r="D74">
        <v>-0.23965822153117719</v>
      </c>
      <c r="E74">
        <v>-0.17008649367157594</v>
      </c>
      <c r="F74">
        <v>-0.33085641939349963</v>
      </c>
      <c r="G74">
        <v>0.3217338187568744</v>
      </c>
      <c r="H74">
        <v>0.68603334656936454</v>
      </c>
      <c r="I74">
        <v>-0.4544808499854282</v>
      </c>
      <c r="J74">
        <v>-0.78138225451574572</v>
      </c>
      <c r="K74">
        <v>1.0548800344667204</v>
      </c>
      <c r="L74">
        <v>-0.35114552453309461</v>
      </c>
      <c r="M74">
        <v>0.59288713218887756</v>
      </c>
      <c r="N74">
        <v>1.3925821391983511E-2</v>
      </c>
      <c r="O74">
        <v>1.0270654081067145</v>
      </c>
      <c r="P74">
        <v>-0.63522481960528043</v>
      </c>
      <c r="Q74">
        <v>-1.0901736173657419</v>
      </c>
      <c r="R74">
        <v>0.82265625815199828</v>
      </c>
    </row>
    <row r="75" spans="1:18" x14ac:dyDescent="0.2">
      <c r="A75" s="24" t="s">
        <v>546</v>
      </c>
      <c r="C75">
        <v>0.12651198421180163</v>
      </c>
      <c r="D75">
        <v>-0.28400201171006728</v>
      </c>
      <c r="E75">
        <v>-0.20425960101000545</v>
      </c>
      <c r="F75">
        <v>-0.36590897824308127</v>
      </c>
      <c r="G75">
        <v>-0.70527548340301083</v>
      </c>
      <c r="H75">
        <v>-0.69982432042629705</v>
      </c>
      <c r="I75">
        <v>-1.0613919077712242</v>
      </c>
      <c r="J75">
        <v>1.7735910655827802</v>
      </c>
      <c r="K75">
        <v>-0.44949172256459802</v>
      </c>
      <c r="L75">
        <v>-0.31377063386426957</v>
      </c>
      <c r="M75">
        <v>0.59288713218887756</v>
      </c>
      <c r="N75">
        <v>-0.99533433188149156</v>
      </c>
      <c r="O75">
        <v>2.0967308649299343</v>
      </c>
      <c r="P75">
        <v>0.71396058344375235</v>
      </c>
      <c r="Q75">
        <v>0.49451864887673957</v>
      </c>
      <c r="R75">
        <v>-0.13669081306406927</v>
      </c>
    </row>
    <row r="76" spans="1:18" x14ac:dyDescent="0.2">
      <c r="A76" s="29" t="s">
        <v>569</v>
      </c>
      <c r="C76">
        <v>-0.37724614296641684</v>
      </c>
      <c r="D76">
        <v>-0.31039343030644034</v>
      </c>
      <c r="E76">
        <v>-0.27256369599827973</v>
      </c>
      <c r="F76">
        <v>-0.35824194285310901</v>
      </c>
      <c r="G76">
        <v>6.1759338126944167E-2</v>
      </c>
      <c r="H76">
        <v>0.35342750649040577</v>
      </c>
      <c r="I76">
        <v>-0.4095244753346286</v>
      </c>
      <c r="J76">
        <v>-1.1969592419891995</v>
      </c>
      <c r="K76">
        <v>0.56151080232204043</v>
      </c>
      <c r="L76">
        <v>1.4313492612108345</v>
      </c>
      <c r="M76">
        <v>-1.630439613519413</v>
      </c>
      <c r="N76">
        <v>-1.1763796605811512</v>
      </c>
      <c r="O76">
        <v>-0.61474668841264635</v>
      </c>
      <c r="P76">
        <v>-0.61625250523376784</v>
      </c>
      <c r="Q76">
        <v>-1.5215099738577782</v>
      </c>
      <c r="R76">
        <v>0.64183691488614214</v>
      </c>
    </row>
    <row r="77" spans="1:18" x14ac:dyDescent="0.2">
      <c r="A77" s="24" t="s">
        <v>901</v>
      </c>
      <c r="C77">
        <v>0.29137828037921876</v>
      </c>
      <c r="D77">
        <v>-0.3330248774609964</v>
      </c>
      <c r="E77">
        <v>-0.16618340252938885</v>
      </c>
      <c r="F77">
        <v>-0.52887636496624524</v>
      </c>
      <c r="G77">
        <v>-0.78926954536836003</v>
      </c>
      <c r="H77">
        <v>-0.9548221311534989</v>
      </c>
      <c r="I77">
        <v>-1.0613919077712242</v>
      </c>
      <c r="J77">
        <v>0.73839929173193919</v>
      </c>
      <c r="K77">
        <v>-0.58698806594918096</v>
      </c>
      <c r="L77">
        <v>-7.6018743142850091</v>
      </c>
      <c r="M77">
        <v>-1.630439613519413</v>
      </c>
      <c r="N77">
        <v>2.9430771096073705</v>
      </c>
      <c r="O77">
        <v>-0.19185569385462856</v>
      </c>
      <c r="P77">
        <v>-0.18110023742344034</v>
      </c>
      <c r="Q77">
        <v>0.52264928082187245</v>
      </c>
      <c r="R77">
        <v>-0.20198668702118402</v>
      </c>
    </row>
    <row r="78" spans="1:18" x14ac:dyDescent="0.2">
      <c r="A78" s="29" t="s">
        <v>677</v>
      </c>
      <c r="C78">
        <v>8.0715790831963799E-2</v>
      </c>
      <c r="D78">
        <v>-0.20433836281264803</v>
      </c>
      <c r="E78">
        <v>-0.27266197527164415</v>
      </c>
      <c r="F78">
        <v>-0.21285211243243898</v>
      </c>
      <c r="G78">
        <v>-0.19670547987085232</v>
      </c>
      <c r="H78">
        <v>-0.54460826172278298</v>
      </c>
      <c r="I78">
        <v>-0.36456810068382883</v>
      </c>
      <c r="J78">
        <v>-0.27728886898837934</v>
      </c>
      <c r="K78">
        <v>-1.5656385100394465</v>
      </c>
      <c r="L78">
        <v>1.2473497994566223</v>
      </c>
      <c r="M78">
        <v>-1.630439613519413</v>
      </c>
      <c r="N78">
        <v>-0.4535494303250478</v>
      </c>
      <c r="O78">
        <v>-0.49036698413087665</v>
      </c>
      <c r="P78">
        <v>-0.3466875365769167</v>
      </c>
      <c r="Q78">
        <v>-0.48067659188786432</v>
      </c>
      <c r="R78">
        <v>-0.53348881634191914</v>
      </c>
    </row>
    <row r="79" spans="1:18" x14ac:dyDescent="0.2">
      <c r="A79" s="24" t="s">
        <v>686</v>
      </c>
      <c r="C79">
        <v>-1.8747816664871206</v>
      </c>
      <c r="D79">
        <v>-0.32724765149960128</v>
      </c>
      <c r="E79">
        <v>-0.24358535025196973</v>
      </c>
      <c r="F79">
        <v>-0.51154106806256339</v>
      </c>
      <c r="G79">
        <v>-0.79359664306311462</v>
      </c>
      <c r="H79">
        <v>-1.6200338113114165</v>
      </c>
      <c r="I79">
        <v>3.4342455573087451</v>
      </c>
      <c r="J79">
        <v>-1.2674723048457059</v>
      </c>
      <c r="K79">
        <v>-5.2618637410249969</v>
      </c>
      <c r="L79">
        <v>0.21522781867908974</v>
      </c>
      <c r="M79">
        <v>0.59288713218887756</v>
      </c>
      <c r="N79">
        <v>1.7676335576021183</v>
      </c>
      <c r="O79">
        <v>-1.2615211506778485</v>
      </c>
      <c r="P79">
        <v>4.4736834318468937</v>
      </c>
      <c r="Q79">
        <v>2.0885877924342657</v>
      </c>
      <c r="R79">
        <v>-2.2261587796917346</v>
      </c>
    </row>
    <row r="80" spans="1:18" x14ac:dyDescent="0.2">
      <c r="A80" s="24" t="s">
        <v>690</v>
      </c>
      <c r="C80">
        <v>0.47456305389857112</v>
      </c>
      <c r="D80">
        <v>-0.32142267986910372</v>
      </c>
      <c r="E80">
        <v>-9.7289631900928056E-2</v>
      </c>
      <c r="F80">
        <v>-0.48092532660858078</v>
      </c>
      <c r="G80">
        <v>-0.50929256915868371</v>
      </c>
      <c r="H80">
        <v>2.0441738602251132</v>
      </c>
      <c r="I80">
        <v>0.21986476977656705</v>
      </c>
      <c r="J80">
        <v>-0.60284918047480351</v>
      </c>
      <c r="K80">
        <v>-0.5789000457500878</v>
      </c>
      <c r="L80">
        <v>-7.6018743142850091</v>
      </c>
      <c r="M80">
        <v>-1.630439613519413</v>
      </c>
      <c r="N80">
        <v>2.0324461279389339</v>
      </c>
      <c r="O80">
        <v>-0.81375421526347724</v>
      </c>
      <c r="P80">
        <v>-0.63140057591131249</v>
      </c>
      <c r="Q80">
        <v>-0.79949042059936981</v>
      </c>
      <c r="R80">
        <v>1.4756149977231436</v>
      </c>
    </row>
    <row r="81" spans="1:18" x14ac:dyDescent="0.2">
      <c r="A81" s="24" t="s">
        <v>714</v>
      </c>
      <c r="C81">
        <v>1.6240475077325061</v>
      </c>
      <c r="D81">
        <v>5.3549524919643723</v>
      </c>
      <c r="E81">
        <v>-0.20291177097529337</v>
      </c>
      <c r="F81">
        <v>4.2629082229077442</v>
      </c>
      <c r="G81">
        <v>1.3605613068254485</v>
      </c>
      <c r="H81">
        <v>-0.72754147376621026</v>
      </c>
      <c r="I81">
        <v>-1.0613919077712242</v>
      </c>
      <c r="J81">
        <v>2.9603109106784551</v>
      </c>
      <c r="K81">
        <v>-0.73257242953285606</v>
      </c>
      <c r="L81">
        <v>-1.9208909326237145</v>
      </c>
      <c r="M81">
        <v>-1.630439613519413</v>
      </c>
      <c r="N81">
        <v>-0.71160657794918936</v>
      </c>
      <c r="O81">
        <v>2.5818117116288364</v>
      </c>
      <c r="P81">
        <v>1.0293617821779488</v>
      </c>
      <c r="Q81">
        <v>1.4134526257510778</v>
      </c>
      <c r="R81">
        <v>-2.0804987531720176</v>
      </c>
    </row>
    <row r="82" spans="1:18" x14ac:dyDescent="0.2">
      <c r="A82" s="24" t="s">
        <v>724</v>
      </c>
      <c r="C82">
        <v>-2.0304887239785701</v>
      </c>
      <c r="D82">
        <v>-0.31385499131636718</v>
      </c>
      <c r="E82">
        <v>6.0094334175594692</v>
      </c>
      <c r="F82">
        <v>-0.37094273023840657</v>
      </c>
      <c r="G82">
        <v>-0.38957716993452096</v>
      </c>
      <c r="H82">
        <v>1.2237461213636815</v>
      </c>
      <c r="I82">
        <v>-1.0613919077712242</v>
      </c>
      <c r="J82">
        <v>0.56886788528969956</v>
      </c>
      <c r="K82">
        <v>0.59386288311841295</v>
      </c>
      <c r="L82">
        <v>-7.6018743142850091</v>
      </c>
      <c r="M82">
        <v>-1.630439613519413</v>
      </c>
      <c r="N82">
        <v>-0.16441733822260646</v>
      </c>
      <c r="O82">
        <v>0.2310353007033884</v>
      </c>
      <c r="P82">
        <v>-0.45613112046442184</v>
      </c>
      <c r="Q82">
        <v>-1.6621631335834424</v>
      </c>
      <c r="R82">
        <v>1.2947956544572876</v>
      </c>
    </row>
    <row r="83" spans="1:18" x14ac:dyDescent="0.2">
      <c r="A83" s="29" t="s">
        <v>736</v>
      </c>
      <c r="C83">
        <v>-0.71613797397721846</v>
      </c>
      <c r="D83">
        <v>-9.5740838439150835E-2</v>
      </c>
      <c r="E83">
        <v>1.4611809654235135</v>
      </c>
      <c r="F83">
        <v>-0.27668475145284088</v>
      </c>
      <c r="G83">
        <v>0.78038833996800405</v>
      </c>
      <c r="H83">
        <v>2.636509707942971E-2</v>
      </c>
      <c r="I83">
        <v>-0.13978622742983043</v>
      </c>
      <c r="J83">
        <v>1.2124871185969621</v>
      </c>
      <c r="K83">
        <v>-1.3472619646639328</v>
      </c>
      <c r="L83">
        <v>1.4140993116713765</v>
      </c>
      <c r="M83">
        <v>-1.630439613519413</v>
      </c>
      <c r="N83">
        <v>-1.0426222908702085</v>
      </c>
      <c r="O83">
        <v>-1.000323771686132</v>
      </c>
      <c r="P83">
        <v>-0.65042144007367886</v>
      </c>
      <c r="Q83">
        <v>-0.50880722383299715</v>
      </c>
      <c r="R83">
        <v>-0.5435343354122445</v>
      </c>
    </row>
    <row r="84" spans="1:18" x14ac:dyDescent="0.2">
      <c r="A84" s="29" t="s">
        <v>762</v>
      </c>
      <c r="C84">
        <v>2.1180739438174289E-2</v>
      </c>
      <c r="D84">
        <v>-0.19155445991047004</v>
      </c>
      <c r="E84">
        <v>-0.16289806681977811</v>
      </c>
      <c r="F84">
        <v>0.32774155887724116</v>
      </c>
      <c r="G84">
        <v>1.3401914735161504</v>
      </c>
      <c r="H84">
        <v>-0.22308928297978939</v>
      </c>
      <c r="I84">
        <v>-0.85908822184262545</v>
      </c>
      <c r="J84">
        <v>-0.97041727408850809</v>
      </c>
      <c r="K84">
        <v>1.4835451050186546</v>
      </c>
      <c r="L84">
        <v>-0.84851906958744894</v>
      </c>
      <c r="M84">
        <v>0.59288713218887756</v>
      </c>
      <c r="N84">
        <v>6.6618118550839642E-2</v>
      </c>
      <c r="O84">
        <v>-0.21673163471098286</v>
      </c>
      <c r="P84">
        <v>-0.45474971256681512</v>
      </c>
      <c r="Q84">
        <v>-0.12435525391618174</v>
      </c>
      <c r="R84">
        <v>-9.6508736782768167E-2</v>
      </c>
    </row>
    <row r="85" spans="1:18" x14ac:dyDescent="0.2">
      <c r="A85" s="29" t="s">
        <v>775</v>
      </c>
      <c r="C85">
        <v>1.1844040512860605</v>
      </c>
      <c r="D85">
        <v>-0.29865993212451603</v>
      </c>
      <c r="E85">
        <v>-0.26697581731270248</v>
      </c>
      <c r="F85">
        <v>-0.46019514202593537</v>
      </c>
      <c r="G85">
        <v>-0.49937489263680379</v>
      </c>
      <c r="H85">
        <v>0.32016692248250983</v>
      </c>
      <c r="I85">
        <v>-0.29713353870762926</v>
      </c>
      <c r="J85">
        <v>-0.96141560648980506</v>
      </c>
      <c r="K85">
        <v>1.0144399334712548</v>
      </c>
      <c r="L85">
        <v>0.87360089276837916</v>
      </c>
      <c r="M85">
        <v>0.59288713218887756</v>
      </c>
      <c r="N85">
        <v>0.19767331917671258</v>
      </c>
      <c r="O85">
        <v>3.2027773852556625E-2</v>
      </c>
      <c r="P85">
        <v>-0.57971313425515159</v>
      </c>
      <c r="Q85">
        <v>-0.21812402706662451</v>
      </c>
      <c r="R85">
        <v>0.12449268276438867</v>
      </c>
    </row>
    <row r="86" spans="1:18" x14ac:dyDescent="0.2">
      <c r="A86" s="29" t="s">
        <v>788</v>
      </c>
      <c r="C86">
        <v>0.93710460703493526</v>
      </c>
      <c r="D86">
        <v>2.2871340028582907E-2</v>
      </c>
      <c r="E86">
        <v>-0.2079661336054637</v>
      </c>
      <c r="F86">
        <v>-5.0782614531287972E-3</v>
      </c>
      <c r="G86">
        <v>-0.36626690293272507</v>
      </c>
      <c r="H86">
        <v>-1.4980783366157981</v>
      </c>
      <c r="I86">
        <v>-4.9171034774313609E-3</v>
      </c>
      <c r="J86">
        <v>1.1359729440079869</v>
      </c>
      <c r="K86">
        <v>-1.5332864292430741</v>
      </c>
      <c r="L86">
        <v>-1.4580172866482752</v>
      </c>
      <c r="M86">
        <v>0.59288713218887756</v>
      </c>
      <c r="N86">
        <v>-1.1007189261992039</v>
      </c>
      <c r="O86">
        <v>-1.1744553576806103</v>
      </c>
      <c r="P86">
        <v>0.21850069704889899</v>
      </c>
      <c r="Q86">
        <v>1.5822364174218748</v>
      </c>
      <c r="R86">
        <v>-1.5681772805854264</v>
      </c>
    </row>
    <row r="87" spans="1:18" x14ac:dyDescent="0.2">
      <c r="A87" s="29" t="s">
        <v>807</v>
      </c>
      <c r="C87">
        <v>1.2622575800317852</v>
      </c>
      <c r="D87">
        <v>-0.26667033382588196</v>
      </c>
      <c r="E87">
        <v>-0.18193616606008642</v>
      </c>
      <c r="F87">
        <v>-6.5288841724886387E-2</v>
      </c>
      <c r="G87">
        <v>0.83405214842013298</v>
      </c>
      <c r="H87">
        <v>-0.43373964836313017</v>
      </c>
      <c r="I87">
        <v>-1.0389137204458243</v>
      </c>
      <c r="J87">
        <v>-0.99142116515214829</v>
      </c>
      <c r="K87">
        <v>0.42401445893745748</v>
      </c>
      <c r="L87">
        <v>2.2603382155148618E-2</v>
      </c>
      <c r="M87">
        <v>0.59288713218887756</v>
      </c>
      <c r="N87">
        <v>0.21388633368712984</v>
      </c>
      <c r="O87">
        <v>5.6903714708910931E-2</v>
      </c>
      <c r="P87">
        <v>-0.54913012163915198</v>
      </c>
      <c r="Q87">
        <v>-0.34940030947724443</v>
      </c>
      <c r="R87">
        <v>0.69206451023776872</v>
      </c>
    </row>
    <row r="88" spans="1:18" x14ac:dyDescent="0.2">
      <c r="A88" s="29" t="s">
        <v>857</v>
      </c>
      <c r="C88">
        <v>-0.56043091648576893</v>
      </c>
      <c r="D88">
        <v>-0.27310406273743559</v>
      </c>
      <c r="E88">
        <v>-0.12796680508682307</v>
      </c>
      <c r="F88">
        <v>-0.21986037391801036</v>
      </c>
      <c r="G88">
        <v>-0.13905066434802774</v>
      </c>
      <c r="H88">
        <v>-6.7873224276275443E-2</v>
      </c>
      <c r="I88">
        <v>-0.52191541196162783</v>
      </c>
      <c r="J88">
        <v>0.44734537270720959</v>
      </c>
      <c r="K88">
        <v>0.77179932749846147</v>
      </c>
      <c r="L88">
        <v>8.872818872306866E-2</v>
      </c>
      <c r="M88">
        <v>0.59288713218887756</v>
      </c>
      <c r="N88">
        <v>-2.2871931184337596E-3</v>
      </c>
      <c r="O88">
        <v>1.698715811228271</v>
      </c>
      <c r="P88">
        <v>-0.39366422672827234</v>
      </c>
      <c r="Q88">
        <v>2.5674783124525678E-2</v>
      </c>
      <c r="R88">
        <v>0.66192795302679308</v>
      </c>
    </row>
    <row r="89" spans="1:18" x14ac:dyDescent="0.2">
      <c r="A89" s="24" t="s">
        <v>861</v>
      </c>
      <c r="C89">
        <v>-0.11162822136335616</v>
      </c>
      <c r="D89">
        <v>-0.20337151301332365</v>
      </c>
      <c r="E89">
        <v>-0.27791289644854333</v>
      </c>
      <c r="F89">
        <v>-0.24203024743642435</v>
      </c>
      <c r="G89">
        <v>-0.25753769858549752</v>
      </c>
      <c r="H89">
        <v>-0.42819621769514749</v>
      </c>
      <c r="I89">
        <v>-1.0613919077712242</v>
      </c>
      <c r="J89">
        <v>-0.52483472795271102</v>
      </c>
      <c r="K89">
        <v>1.4592810444213753</v>
      </c>
      <c r="L89">
        <v>-0.30802065068445056</v>
      </c>
      <c r="M89">
        <v>0.59288713218887756</v>
      </c>
      <c r="N89">
        <v>-0.4927308820585562</v>
      </c>
      <c r="O89">
        <v>1.0021894672503602</v>
      </c>
      <c r="P89">
        <v>-0.34150459912700415</v>
      </c>
      <c r="Q89">
        <v>0.28822734794576549</v>
      </c>
      <c r="R89">
        <v>0.75233762465972076</v>
      </c>
    </row>
    <row r="90" spans="1:18" x14ac:dyDescent="0.2">
      <c r="A90" s="8"/>
    </row>
    <row r="91" spans="1:18" x14ac:dyDescent="0.2">
      <c r="A91" s="8"/>
    </row>
    <row r="92" spans="1:18" x14ac:dyDescent="0.2">
      <c r="A92" s="25" t="s">
        <v>164</v>
      </c>
      <c r="B92" s="8"/>
      <c r="C92" s="3">
        <v>0.79200000000000004</v>
      </c>
      <c r="D92" s="2">
        <v>495</v>
      </c>
      <c r="E92" s="2">
        <v>182.11</v>
      </c>
      <c r="F92" s="6">
        <v>3012334882</v>
      </c>
      <c r="G92" s="4">
        <v>11530580</v>
      </c>
      <c r="H92" s="2">
        <v>41</v>
      </c>
      <c r="I92" s="2"/>
      <c r="J92" s="3">
        <v>1.43E-2</v>
      </c>
      <c r="K92" s="3">
        <v>0.79200000000000004</v>
      </c>
      <c r="L92">
        <v>25.13</v>
      </c>
      <c r="M92">
        <f t="shared" ref="M92:M97" si="8">IF(AND(20&lt;L92,L92&lt;30),1,0)</f>
        <v>1</v>
      </c>
      <c r="N92">
        <v>1274</v>
      </c>
      <c r="O92">
        <v>38.6</v>
      </c>
      <c r="P92" s="20">
        <f t="shared" ref="P92:P97" si="9">F92/G92</f>
        <v>261.24747254691437</v>
      </c>
      <c r="Q92">
        <v>0.42599999999999999</v>
      </c>
    </row>
    <row r="93" spans="1:18" x14ac:dyDescent="0.2">
      <c r="A93" s="25" t="s">
        <v>169</v>
      </c>
      <c r="B93" s="8"/>
      <c r="C93" s="3">
        <v>0.64800000000000002</v>
      </c>
      <c r="D93" s="4">
        <v>9674</v>
      </c>
      <c r="E93" s="2">
        <v>111.61</v>
      </c>
      <c r="F93" s="6">
        <v>58792205642</v>
      </c>
      <c r="G93" s="4">
        <v>25716544</v>
      </c>
      <c r="H93" s="2">
        <v>59.4</v>
      </c>
      <c r="I93" s="5">
        <v>0.36</v>
      </c>
      <c r="J93" s="3">
        <v>3.32E-2</v>
      </c>
      <c r="K93" s="3">
        <v>0.56999999999999995</v>
      </c>
      <c r="L93">
        <v>28.63</v>
      </c>
      <c r="M93">
        <f t="shared" si="8"/>
        <v>1</v>
      </c>
      <c r="N93">
        <v>1348</v>
      </c>
      <c r="O93">
        <v>37.200000000000003</v>
      </c>
      <c r="P93" s="20">
        <f t="shared" si="9"/>
        <v>2286.1627768490198</v>
      </c>
      <c r="Q93">
        <v>0.55000000000000004</v>
      </c>
    </row>
    <row r="94" spans="1:18" x14ac:dyDescent="0.2">
      <c r="A94" s="25" t="s">
        <v>194</v>
      </c>
      <c r="B94" s="8"/>
      <c r="C94" s="3">
        <v>0.39700000000000002</v>
      </c>
      <c r="D94" s="4">
        <v>1016</v>
      </c>
      <c r="E94" s="2">
        <v>117.7</v>
      </c>
      <c r="F94" s="6">
        <v>11314951343</v>
      </c>
      <c r="G94" s="4">
        <v>15946876</v>
      </c>
      <c r="H94" s="2">
        <v>71.400000000000006</v>
      </c>
      <c r="I94" s="5">
        <v>0.6</v>
      </c>
      <c r="J94" s="3">
        <v>1.89E-2</v>
      </c>
      <c r="K94" s="3">
        <v>0.70699999999999996</v>
      </c>
      <c r="L94">
        <v>31.31</v>
      </c>
      <c r="M94">
        <f t="shared" si="8"/>
        <v>0</v>
      </c>
      <c r="N94">
        <v>322</v>
      </c>
      <c r="O94">
        <v>37.5</v>
      </c>
      <c r="P94" s="20">
        <f t="shared" si="9"/>
        <v>709.54031015228315</v>
      </c>
      <c r="Q94">
        <v>0.39400000000000002</v>
      </c>
    </row>
    <row r="95" spans="1:18" x14ac:dyDescent="0.2">
      <c r="A95" s="25" t="s">
        <v>273</v>
      </c>
      <c r="B95" s="8"/>
      <c r="C95" s="3">
        <v>0.10100000000000001</v>
      </c>
      <c r="D95" s="4">
        <v>5655</v>
      </c>
      <c r="E95" s="2">
        <v>124.35</v>
      </c>
      <c r="F95" s="6">
        <v>11026774945</v>
      </c>
      <c r="G95" s="4">
        <v>1355986</v>
      </c>
      <c r="H95" s="2">
        <v>62.6</v>
      </c>
      <c r="I95" s="5">
        <v>1.05</v>
      </c>
      <c r="J95" s="3">
        <v>6.4299999999999996E-2</v>
      </c>
      <c r="K95" s="3">
        <v>0.62</v>
      </c>
      <c r="L95">
        <v>27.66</v>
      </c>
      <c r="M95">
        <f t="shared" si="8"/>
        <v>1</v>
      </c>
      <c r="N95">
        <v>2156</v>
      </c>
      <c r="P95" s="20">
        <f t="shared" si="9"/>
        <v>8131.9238878572496</v>
      </c>
      <c r="Q95">
        <v>0.59599999999999997</v>
      </c>
    </row>
    <row r="96" spans="1:18" x14ac:dyDescent="0.2">
      <c r="A96" s="25" t="s">
        <v>276</v>
      </c>
      <c r="B96" s="8"/>
      <c r="C96" s="3">
        <v>0.752</v>
      </c>
      <c r="D96" s="2">
        <v>711</v>
      </c>
      <c r="E96" s="2"/>
      <c r="F96" s="6">
        <v>2065001626</v>
      </c>
      <c r="G96" s="4">
        <v>6333135</v>
      </c>
      <c r="H96" s="2">
        <v>31.3</v>
      </c>
      <c r="I96" s="2"/>
      <c r="J96" s="3">
        <v>5.1400000000000001E-2</v>
      </c>
      <c r="K96" s="3">
        <v>0.78400000000000003</v>
      </c>
      <c r="M96">
        <f t="shared" si="8"/>
        <v>0</v>
      </c>
      <c r="N96">
        <v>384</v>
      </c>
      <c r="P96" s="20">
        <f t="shared" si="9"/>
        <v>326.06309923916041</v>
      </c>
      <c r="Q96">
        <v>0.49199999999999999</v>
      </c>
    </row>
    <row r="97" spans="1:17" x14ac:dyDescent="0.2">
      <c r="A97" s="25" t="s">
        <v>304</v>
      </c>
      <c r="B97" s="8"/>
      <c r="C97" s="3">
        <v>0.2</v>
      </c>
      <c r="D97" s="4">
        <v>5321</v>
      </c>
      <c r="E97" s="2">
        <v>122.19</v>
      </c>
      <c r="F97" s="6">
        <v>16657960228</v>
      </c>
      <c r="G97" s="4">
        <v>2172579</v>
      </c>
      <c r="H97" s="2">
        <v>32.700000000000003</v>
      </c>
      <c r="I97" s="5">
        <v>1.46</v>
      </c>
      <c r="J97" s="3">
        <v>0.2</v>
      </c>
      <c r="K97" s="3">
        <v>0.52900000000000003</v>
      </c>
      <c r="L97">
        <v>26.58</v>
      </c>
      <c r="M97">
        <f t="shared" si="8"/>
        <v>1</v>
      </c>
      <c r="N97">
        <v>1831</v>
      </c>
      <c r="O97">
        <v>38</v>
      </c>
      <c r="P97" s="20">
        <f t="shared" si="9"/>
        <v>7667.3668612280608</v>
      </c>
      <c r="Q97">
        <v>0.70599999999999996</v>
      </c>
    </row>
    <row r="98" spans="1:17" x14ac:dyDescent="0.2">
      <c r="A98" s="25" t="s">
        <v>417</v>
      </c>
      <c r="B98" s="8"/>
      <c r="C98" s="3">
        <v>0.48499999999999999</v>
      </c>
      <c r="D98" s="4">
        <v>17910</v>
      </c>
      <c r="E98" s="2">
        <v>180.51</v>
      </c>
      <c r="F98" s="6">
        <v>95503088538</v>
      </c>
      <c r="G98" s="4">
        <v>52573973</v>
      </c>
      <c r="H98" s="2">
        <v>30.6</v>
      </c>
      <c r="I98" s="5">
        <v>0.25</v>
      </c>
      <c r="J98" s="3">
        <v>2.64E-2</v>
      </c>
      <c r="K98" s="3">
        <v>0.747</v>
      </c>
      <c r="L98">
        <v>24.82</v>
      </c>
    </row>
    <row r="99" spans="1:17" x14ac:dyDescent="0.2">
      <c r="A99" s="25" t="s">
        <v>487</v>
      </c>
      <c r="B99" s="8"/>
      <c r="C99" s="3">
        <v>0.33800000000000002</v>
      </c>
      <c r="D99" s="4">
        <v>3179</v>
      </c>
      <c r="E99" s="2">
        <v>108.73</v>
      </c>
      <c r="F99" s="6">
        <v>17510141171</v>
      </c>
      <c r="G99" s="4">
        <v>19658031</v>
      </c>
      <c r="H99" s="2">
        <v>62</v>
      </c>
      <c r="I99" s="5">
        <v>0.23</v>
      </c>
      <c r="J99" s="3">
        <v>7.22E-2</v>
      </c>
      <c r="K99" s="3">
        <v>0.70799999999999996</v>
      </c>
      <c r="M99">
        <f>IF(AND(20&lt;L99,L99&lt;30),1,0)</f>
        <v>0</v>
      </c>
      <c r="N99">
        <v>282</v>
      </c>
      <c r="O99">
        <v>36</v>
      </c>
      <c r="P99" s="20">
        <f>F99/G99</f>
        <v>890.73728548907059</v>
      </c>
      <c r="Q99">
        <v>0.42799999999999999</v>
      </c>
    </row>
    <row r="100" spans="1:17" x14ac:dyDescent="0.2">
      <c r="A100" s="25" t="s">
        <v>531</v>
      </c>
      <c r="B100" s="8"/>
      <c r="C100" s="3">
        <v>0.68500000000000005</v>
      </c>
      <c r="D100" s="4">
        <v>61276</v>
      </c>
      <c r="E100" s="2">
        <v>111.07</v>
      </c>
      <c r="F100" s="6">
        <v>118725279596</v>
      </c>
      <c r="G100" s="4">
        <v>36910560</v>
      </c>
      <c r="H100" s="2">
        <v>19.2</v>
      </c>
      <c r="I100" s="5">
        <v>1.6</v>
      </c>
      <c r="J100" s="3">
        <v>9.0200000000000002E-2</v>
      </c>
      <c r="K100" s="3">
        <v>0.45300000000000001</v>
      </c>
      <c r="L100">
        <v>19.96</v>
      </c>
      <c r="M100">
        <f>IF(AND(20&lt;L100,L100&lt;30),1,0)</f>
        <v>0</v>
      </c>
      <c r="N100">
        <v>346</v>
      </c>
      <c r="O100">
        <v>39.5</v>
      </c>
      <c r="P100" s="20">
        <f>F100/G100</f>
        <v>3216.5667385160236</v>
      </c>
      <c r="Q100">
        <v>0.68300000000000005</v>
      </c>
    </row>
    <row r="101" spans="1:17" x14ac:dyDescent="0.2">
      <c r="A101" s="25" t="s">
        <v>648</v>
      </c>
      <c r="B101" s="8"/>
      <c r="C101" s="3">
        <v>0.73399999999999999</v>
      </c>
      <c r="D101" s="4">
        <v>1115</v>
      </c>
      <c r="E101" s="2">
        <v>151.09</v>
      </c>
      <c r="F101" s="6">
        <v>10122472590</v>
      </c>
      <c r="G101" s="4">
        <v>12626950</v>
      </c>
      <c r="H101" s="2">
        <v>27</v>
      </c>
      <c r="I101" s="2"/>
      <c r="J101" s="3">
        <v>1.03E-2</v>
      </c>
      <c r="K101" s="3">
        <v>0.83699999999999997</v>
      </c>
      <c r="L101">
        <v>23.75</v>
      </c>
      <c r="M101">
        <f>IF(AND(20&lt;L101,L101&lt;30),1,0)</f>
        <v>1</v>
      </c>
      <c r="N101">
        <v>1212</v>
      </c>
      <c r="O101">
        <v>43.7</v>
      </c>
      <c r="P101" s="20">
        <f>F101/G101</f>
        <v>801.65618696518163</v>
      </c>
      <c r="Q101">
        <v>0.53400000000000003</v>
      </c>
    </row>
    <row r="102" spans="1:17" x14ac:dyDescent="0.2">
      <c r="A102" s="8"/>
    </row>
    <row r="103" spans="1:17" x14ac:dyDescent="0.2">
      <c r="A103" s="8"/>
    </row>
    <row r="104" spans="1:17" x14ac:dyDescent="0.2">
      <c r="A104" s="8"/>
    </row>
    <row r="105" spans="1:17" x14ac:dyDescent="0.2">
      <c r="A105" s="8"/>
    </row>
    <row r="106" spans="1:17" x14ac:dyDescent="0.2">
      <c r="A106" s="8"/>
    </row>
    <row r="107" spans="1:17" x14ac:dyDescent="0.2">
      <c r="A107" s="8"/>
    </row>
    <row r="108" spans="1:17" x14ac:dyDescent="0.2">
      <c r="A108" s="8"/>
    </row>
    <row r="109" spans="1:17" x14ac:dyDescent="0.2">
      <c r="A109" s="8"/>
    </row>
    <row r="110" spans="1:17" x14ac:dyDescent="0.2">
      <c r="A110" s="8"/>
    </row>
  </sheetData>
  <conditionalFormatting sqref="M2:M43">
    <cfRule type="cellIs" dxfId="2" priority="1" operator="between">
      <formula>20</formula>
      <formula>30</formula>
    </cfRule>
  </conditionalFormatting>
  <conditionalFormatting sqref="M92:M97">
    <cfRule type="cellIs" dxfId="1" priority="24" operator="between">
      <formula>20</formula>
      <formula>30</formula>
    </cfRule>
  </conditionalFormatting>
  <conditionalFormatting sqref="M99:M101">
    <cfRule type="cellIs" dxfId="0" priority="12" operator="between">
      <formula>20</formula>
      <formula>30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Interactive predictor</vt:lpstr>
      <vt:lpstr>Compiled data</vt:lpstr>
      <vt:lpstr>Compiled imputated</vt:lpstr>
      <vt:lpstr>Scatterplots</vt:lpstr>
      <vt:lpstr>Imputated, transformed, normal</vt:lpstr>
      <vt:lpstr>Baseline analysis</vt:lpstr>
      <vt:lpstr>Economic Model</vt:lpstr>
      <vt:lpstr>Economic analysis</vt:lpstr>
      <vt:lpstr>Geographical model</vt:lpstr>
      <vt:lpstr>Geographical analysis</vt:lpstr>
      <vt:lpstr>Final Model</vt:lpstr>
      <vt:lpstr>Final analysis</vt:lpstr>
      <vt:lpstr>White Test</vt:lpstr>
      <vt:lpstr>XLSTAT_20231121_152522_1_HID</vt:lpstr>
      <vt:lpstr>XLSTAT_20231121_153915_1_HID</vt:lpstr>
      <vt:lpstr>XLSTAT_20231121_153524_1_HID</vt:lpstr>
      <vt:lpstr>Precipitation depth</vt:lpstr>
      <vt:lpstr>Gini Index (World Bank)</vt:lpstr>
      <vt:lpstr>Human Development index</vt:lpstr>
      <vt:lpstr>world-data 2023</vt:lpstr>
      <vt:lpstr>food security raw</vt:lpstr>
      <vt:lpstr>average temp 2020</vt:lpstr>
      <vt:lpstr>Africa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Wong</dc:creator>
  <cp:lastModifiedBy>Kenneth Wong</cp:lastModifiedBy>
  <dcterms:created xsi:type="dcterms:W3CDTF">2023-11-06T03:39:02Z</dcterms:created>
  <dcterms:modified xsi:type="dcterms:W3CDTF">2023-11-24T04:49:18Z</dcterms:modified>
</cp:coreProperties>
</file>