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/Documents/OpenPrescribing:PORTAL/Project/2018 Brand Analysis/"/>
    </mc:Choice>
  </mc:AlternateContent>
  <xr:revisionPtr revIDLastSave="0" documentId="13_ncr:1_{17039F17-30AD-7F4B-98A2-6CAD3A734671}" xr6:coauthVersionLast="45" xr6:coauthVersionMax="45" xr10:uidLastSave="{00000000-0000-0000-0000-000000000000}"/>
  <bookViews>
    <workbookView xWindow="0" yWindow="2300" windowWidth="3360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5" i="1" l="1"/>
  <c r="F425" i="1"/>
  <c r="E425" i="1"/>
  <c r="G424" i="1"/>
  <c r="F424" i="1"/>
  <c r="E424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63" i="1"/>
  <c r="F163" i="1"/>
  <c r="E163" i="1"/>
  <c r="G162" i="1"/>
  <c r="F162" i="1"/>
  <c r="E162" i="1"/>
  <c r="G150" i="1"/>
  <c r="G149" i="1"/>
  <c r="F150" i="1"/>
  <c r="F149" i="1"/>
  <c r="E150" i="1"/>
  <c r="E149" i="1"/>
  <c r="G118" i="1"/>
  <c r="F118" i="1"/>
  <c r="E118" i="1"/>
  <c r="G117" i="1"/>
  <c r="F117" i="1"/>
  <c r="E117" i="1"/>
  <c r="G86" i="1"/>
  <c r="F86" i="1"/>
  <c r="E86" i="1"/>
  <c r="G85" i="1"/>
  <c r="F85" i="1"/>
  <c r="E85" i="1"/>
  <c r="G49" i="1" l="1"/>
  <c r="F49" i="1"/>
  <c r="E49" i="1"/>
  <c r="G50" i="1"/>
  <c r="F50" i="1"/>
  <c r="E50" i="1"/>
  <c r="G41" i="1"/>
  <c r="F41" i="1"/>
  <c r="E41" i="1"/>
  <c r="G42" i="1"/>
  <c r="F42" i="1"/>
  <c r="E42" i="1"/>
  <c r="G18" i="1"/>
  <c r="E18" i="1"/>
  <c r="F18" i="1"/>
  <c r="G17" i="1"/>
  <c r="F17" i="1"/>
  <c r="E17" i="1"/>
  <c r="G16" i="1"/>
  <c r="F16" i="1"/>
  <c r="E16" i="1"/>
  <c r="E196" i="1"/>
  <c r="G195" i="1"/>
  <c r="G196" i="1" s="1"/>
  <c r="F195" i="1"/>
  <c r="F196" i="1" s="1"/>
  <c r="E195" i="1"/>
  <c r="K1" i="1"/>
</calcChain>
</file>

<file path=xl/sharedStrings.xml><?xml version="1.0" encoding="utf-8"?>
<sst xmlns="http://schemas.openxmlformats.org/spreadsheetml/2006/main" count="5235" uniqueCount="4989">
  <si>
    <t>index</t>
  </si>
  <si>
    <t>chemical_code</t>
  </si>
  <si>
    <t>chemical</t>
  </si>
  <si>
    <t>sum_cost</t>
  </si>
  <si>
    <t>sum_items</t>
  </si>
  <si>
    <t>sum_quantity</t>
  </si>
  <si>
    <t>090402000</t>
  </si>
  <si>
    <t>0302000C0</t>
  </si>
  <si>
    <t>0208020Z0</t>
  </si>
  <si>
    <t>0302000N0</t>
  </si>
  <si>
    <t>0208020Y0</t>
  </si>
  <si>
    <t>0601060D0</t>
  </si>
  <si>
    <t>0302000K0</t>
  </si>
  <si>
    <t>0301020Q0</t>
  </si>
  <si>
    <t>090401000</t>
  </si>
  <si>
    <t>0906040G0</t>
  </si>
  <si>
    <t>0601022B0</t>
  </si>
  <si>
    <t>0601023X0</t>
  </si>
  <si>
    <t>1404000H0</t>
  </si>
  <si>
    <t>0601011A0</t>
  </si>
  <si>
    <t>0105010B0</t>
  </si>
  <si>
    <t>0601012V0</t>
  </si>
  <si>
    <t>0704020AB</t>
  </si>
  <si>
    <t>0602010V0</t>
  </si>
  <si>
    <t>0407010F0</t>
  </si>
  <si>
    <t>0601023AE</t>
  </si>
  <si>
    <t>0402010AB</t>
  </si>
  <si>
    <t>0408010A0</t>
  </si>
  <si>
    <t>0301011R0</t>
  </si>
  <si>
    <t>0601023AB</t>
  </si>
  <si>
    <t>0212000B0</t>
  </si>
  <si>
    <t>1305020D0</t>
  </si>
  <si>
    <t>210200011</t>
  </si>
  <si>
    <t>0407020B0</t>
  </si>
  <si>
    <t>130201000</t>
  </si>
  <si>
    <t>0407020A0</t>
  </si>
  <si>
    <t>0408010G0</t>
  </si>
  <si>
    <t>0407020AD</t>
  </si>
  <si>
    <t>0103050P0</t>
  </si>
  <si>
    <t>0407010H0</t>
  </si>
  <si>
    <t>0601012W0</t>
  </si>
  <si>
    <t>0205051R0</t>
  </si>
  <si>
    <t>0212000L0</t>
  </si>
  <si>
    <t>0206020A0</t>
  </si>
  <si>
    <t>0601023AG</t>
  </si>
  <si>
    <t>0106040M0</t>
  </si>
  <si>
    <t>0601012X0</t>
  </si>
  <si>
    <t>0803042N0</t>
  </si>
  <si>
    <t>0408010AE</t>
  </si>
  <si>
    <t>0803042K0</t>
  </si>
  <si>
    <t>0501130R0</t>
  </si>
  <si>
    <t>0408010H0</t>
  </si>
  <si>
    <t>0601023AN</t>
  </si>
  <si>
    <t>0302000V0</t>
  </si>
  <si>
    <t>0407020Q0</t>
  </si>
  <si>
    <t>212200002</t>
  </si>
  <si>
    <t>0404000M0</t>
  </si>
  <si>
    <t>0407041T0</t>
  </si>
  <si>
    <t>0109040N0</t>
  </si>
  <si>
    <t>0704020AE</t>
  </si>
  <si>
    <t>0408010W0</t>
  </si>
  <si>
    <t>0401010AD</t>
  </si>
  <si>
    <t>0704010U0</t>
  </si>
  <si>
    <t>0603020J0</t>
  </si>
  <si>
    <t>213000001</t>
  </si>
  <si>
    <t>0605010S0</t>
  </si>
  <si>
    <t>1106000L0</t>
  </si>
  <si>
    <t>0103050L0</t>
  </si>
  <si>
    <t>0209000Z0</t>
  </si>
  <si>
    <t>0403040W0</t>
  </si>
  <si>
    <t>040201060</t>
  </si>
  <si>
    <t>0601023AK</t>
  </si>
  <si>
    <t>0403010B0</t>
  </si>
  <si>
    <t>236010063</t>
  </si>
  <si>
    <t>0601023AQ</t>
  </si>
  <si>
    <t>1001010P0</t>
  </si>
  <si>
    <t>0206020C0</t>
  </si>
  <si>
    <t>040702040</t>
  </si>
  <si>
    <t>0204000R0</t>
  </si>
  <si>
    <t>0205051M0</t>
  </si>
  <si>
    <t>0601012D0</t>
  </si>
  <si>
    <t>233510038</t>
  </si>
  <si>
    <t>0602010M0</t>
  </si>
  <si>
    <t>0604011L0</t>
  </si>
  <si>
    <t>0403030D0</t>
  </si>
  <si>
    <t>0205052N0</t>
  </si>
  <si>
    <t>0206020F0</t>
  </si>
  <si>
    <t>0208020X0</t>
  </si>
  <si>
    <t>210109006</t>
  </si>
  <si>
    <t>0101021B0</t>
  </si>
  <si>
    <t>0212000Y0</t>
  </si>
  <si>
    <t>1502010J0</t>
  </si>
  <si>
    <t>0601021M0</t>
  </si>
  <si>
    <t>0601011L0</t>
  </si>
  <si>
    <t>0301020T0</t>
  </si>
  <si>
    <t>0601012F0</t>
  </si>
  <si>
    <t>190700000</t>
  </si>
  <si>
    <t>1106000AF</t>
  </si>
  <si>
    <t>1106000AI</t>
  </si>
  <si>
    <t>0703010F0</t>
  </si>
  <si>
    <t>0802020T0</t>
  </si>
  <si>
    <t>0704050R0</t>
  </si>
  <si>
    <t>210200008</t>
  </si>
  <si>
    <t>200309000</t>
  </si>
  <si>
    <t>0102000L0</t>
  </si>
  <si>
    <t>0501012G0</t>
  </si>
  <si>
    <t>0601012S0</t>
  </si>
  <si>
    <t>0212000AA</t>
  </si>
  <si>
    <t>212800001</t>
  </si>
  <si>
    <t>0206010K0</t>
  </si>
  <si>
    <t>0601023AM</t>
  </si>
  <si>
    <t>0208010D0</t>
  </si>
  <si>
    <t>0304030C0</t>
  </si>
  <si>
    <t>1304000F0</t>
  </si>
  <si>
    <t>0301040W0</t>
  </si>
  <si>
    <t>0403040Y0</t>
  </si>
  <si>
    <t>210200012</t>
  </si>
  <si>
    <t>0409010H0</t>
  </si>
  <si>
    <t>1001030U0</t>
  </si>
  <si>
    <t>210200014</t>
  </si>
  <si>
    <t>0704020J0</t>
  </si>
  <si>
    <t>090900000</t>
  </si>
  <si>
    <t>0409010Z0</t>
  </si>
  <si>
    <t>0906027G0</t>
  </si>
  <si>
    <t>0208020AA</t>
  </si>
  <si>
    <t>0204000H0</t>
  </si>
  <si>
    <t>0403030Q0</t>
  </si>
  <si>
    <t>0205052C0</t>
  </si>
  <si>
    <t>0602020D0</t>
  </si>
  <si>
    <t>0206030Z0</t>
  </si>
  <si>
    <t>040801050</t>
  </si>
  <si>
    <t>0301011U0</t>
  </si>
  <si>
    <t>0702010G0</t>
  </si>
  <si>
    <t>0301020S0</t>
  </si>
  <si>
    <t>0209000A0</t>
  </si>
  <si>
    <t>0402010D0</t>
  </si>
  <si>
    <t>0601012Z0</t>
  </si>
  <si>
    <t>0206020R0</t>
  </si>
  <si>
    <t>0403010Y0</t>
  </si>
  <si>
    <t>0408010C0</t>
  </si>
  <si>
    <t>0703021Q0</t>
  </si>
  <si>
    <t>0202020L0</t>
  </si>
  <si>
    <t>0205040D0</t>
  </si>
  <si>
    <t>0209000C0</t>
  </si>
  <si>
    <t>0410030A0</t>
  </si>
  <si>
    <t>0208010L0</t>
  </si>
  <si>
    <t>0307000J0</t>
  </si>
  <si>
    <t>0601023Y0</t>
  </si>
  <si>
    <t>0403040X0</t>
  </si>
  <si>
    <t>0409010W0</t>
  </si>
  <si>
    <t>1003020U0</t>
  </si>
  <si>
    <t>0403010X0</t>
  </si>
  <si>
    <t>0603020T0</t>
  </si>
  <si>
    <t>0408010F0</t>
  </si>
  <si>
    <t>0803042P0</t>
  </si>
  <si>
    <t>0408010I0</t>
  </si>
  <si>
    <t>1001010N0</t>
  </si>
  <si>
    <t>1003020P0</t>
  </si>
  <si>
    <t>1202010M0</t>
  </si>
  <si>
    <t>0501011P0</t>
  </si>
  <si>
    <t>0403030E0</t>
  </si>
  <si>
    <t>200317000</t>
  </si>
  <si>
    <t>0704020N0</t>
  </si>
  <si>
    <t>1001040C0</t>
  </si>
  <si>
    <t>0206030Y0</t>
  </si>
  <si>
    <t>1304000V0</t>
  </si>
  <si>
    <t>0408010AH</t>
  </si>
  <si>
    <t>0605020E0</t>
  </si>
  <si>
    <t>0407020C0</t>
  </si>
  <si>
    <t>0409010N0</t>
  </si>
  <si>
    <t>210109007</t>
  </si>
  <si>
    <t>212200001</t>
  </si>
  <si>
    <t>0206020L0</t>
  </si>
  <si>
    <t>0301020R0</t>
  </si>
  <si>
    <t>0703023L0</t>
  </si>
  <si>
    <t>0102000P0</t>
  </si>
  <si>
    <t>0410020C0</t>
  </si>
  <si>
    <t>0604020T0</t>
  </si>
  <si>
    <t>0606020Z0</t>
  </si>
  <si>
    <t>0901011F0</t>
  </si>
  <si>
    <t>0703022P0</t>
  </si>
  <si>
    <t>0410030C0</t>
  </si>
  <si>
    <t>0408010U0</t>
  </si>
  <si>
    <t>0407041R0</t>
  </si>
  <si>
    <t>0304010Y0</t>
  </si>
  <si>
    <t>1202010W0</t>
  </si>
  <si>
    <t>210102301</t>
  </si>
  <si>
    <t>210109008</t>
  </si>
  <si>
    <t>0106020I0</t>
  </si>
  <si>
    <t>0410020B0</t>
  </si>
  <si>
    <t>1104020T0</t>
  </si>
  <si>
    <t>0109010U0</t>
  </si>
  <si>
    <t>1306010Y0</t>
  </si>
  <si>
    <t>0411000E0</t>
  </si>
  <si>
    <t>0501070X0</t>
  </si>
  <si>
    <t>0604020K0</t>
  </si>
  <si>
    <t>0304010E0</t>
  </si>
  <si>
    <t>0205052I0</t>
  </si>
  <si>
    <t>0103050E0</t>
  </si>
  <si>
    <t>0901020D0</t>
  </si>
  <si>
    <t>0407041Z0</t>
  </si>
  <si>
    <t>0205052AE</t>
  </si>
  <si>
    <t>200317001</t>
  </si>
  <si>
    <t>225010050</t>
  </si>
  <si>
    <t>0205051L0</t>
  </si>
  <si>
    <t>0208010W0</t>
  </si>
  <si>
    <t>0102000J0</t>
  </si>
  <si>
    <t>0301011AB</t>
  </si>
  <si>
    <t>0604011G0</t>
  </si>
  <si>
    <t>0202010P0</t>
  </si>
  <si>
    <t>0409010X0</t>
  </si>
  <si>
    <t>238020980</t>
  </si>
  <si>
    <t>236041064</t>
  </si>
  <si>
    <t>0501013B0</t>
  </si>
  <si>
    <t>0208020V0</t>
  </si>
  <si>
    <t>0702010F0</t>
  </si>
  <si>
    <t>140400030</t>
  </si>
  <si>
    <t>0601023AC</t>
  </si>
  <si>
    <t>0905012I0</t>
  </si>
  <si>
    <t>200309002</t>
  </si>
  <si>
    <t>0103010T0</t>
  </si>
  <si>
    <t>040801060</t>
  </si>
  <si>
    <t>0906040B0</t>
  </si>
  <si>
    <t>1202020L0</t>
  </si>
  <si>
    <t>0301040Y0</t>
  </si>
  <si>
    <t>0406000T0</t>
  </si>
  <si>
    <t>0105010E0</t>
  </si>
  <si>
    <t>0408010Q0</t>
  </si>
  <si>
    <t>0405010P0</t>
  </si>
  <si>
    <t>0501030L0</t>
  </si>
  <si>
    <t>0202030X0</t>
  </si>
  <si>
    <t>0406000A0</t>
  </si>
  <si>
    <t>1106000AB</t>
  </si>
  <si>
    <t>040201030</t>
  </si>
  <si>
    <t>200316000</t>
  </si>
  <si>
    <t>0402030Q0</t>
  </si>
  <si>
    <t>0502050C0</t>
  </si>
  <si>
    <t>0601060W0</t>
  </si>
  <si>
    <t>233556038</t>
  </si>
  <si>
    <t>0603010I0</t>
  </si>
  <si>
    <t>0106040G0</t>
  </si>
  <si>
    <t>0906026M0</t>
  </si>
  <si>
    <t>0402010AD</t>
  </si>
  <si>
    <t>236007064</t>
  </si>
  <si>
    <t>0404000S0</t>
  </si>
  <si>
    <t>0404000U0</t>
  </si>
  <si>
    <t>200301001</t>
  </si>
  <si>
    <t>0212000AD</t>
  </si>
  <si>
    <t>210200013</t>
  </si>
  <si>
    <t>1404000S0</t>
  </si>
  <si>
    <t>0401020K0</t>
  </si>
  <si>
    <t>0406000S0</t>
  </si>
  <si>
    <t>0407020AG</t>
  </si>
  <si>
    <t>1302010U0</t>
  </si>
  <si>
    <t>0904010H0</t>
  </si>
  <si>
    <t>0102000N0</t>
  </si>
  <si>
    <t>0408020W0</t>
  </si>
  <si>
    <t>0106020M0</t>
  </si>
  <si>
    <t>0501070I0</t>
  </si>
  <si>
    <t>200306003</t>
  </si>
  <si>
    <t>238031080</t>
  </si>
  <si>
    <t>0704020AD</t>
  </si>
  <si>
    <t>0901011P0</t>
  </si>
  <si>
    <t>0803043N0</t>
  </si>
  <si>
    <t>0104020L0</t>
  </si>
  <si>
    <t>0802010M0</t>
  </si>
  <si>
    <t>0301040V0</t>
  </si>
  <si>
    <t>0411000F0</t>
  </si>
  <si>
    <t>0409010A0</t>
  </si>
  <si>
    <t>130201100</t>
  </si>
  <si>
    <t>1202010C0</t>
  </si>
  <si>
    <t>0407010N0</t>
  </si>
  <si>
    <t>1001010J0</t>
  </si>
  <si>
    <t>0601023AD</t>
  </si>
  <si>
    <t>0406000B0</t>
  </si>
  <si>
    <t>0105020D0</t>
  </si>
  <si>
    <t>0301011V0</t>
  </si>
  <si>
    <t>211300001</t>
  </si>
  <si>
    <t>0704010A0</t>
  </si>
  <si>
    <t>233507037</t>
  </si>
  <si>
    <t>0704050B0</t>
  </si>
  <si>
    <t>1003020AA</t>
  </si>
  <si>
    <t>0205051I0</t>
  </si>
  <si>
    <t>0901020G0</t>
  </si>
  <si>
    <t>0408010AK</t>
  </si>
  <si>
    <t>0307000K0</t>
  </si>
  <si>
    <t>0802020G0</t>
  </si>
  <si>
    <t>0901020N0</t>
  </si>
  <si>
    <t>0409010K0</t>
  </si>
  <si>
    <t>233507036</t>
  </si>
  <si>
    <t>1305030C0</t>
  </si>
  <si>
    <t>0407020G0</t>
  </si>
  <si>
    <t>1108010D0</t>
  </si>
  <si>
    <t>0106070A0</t>
  </si>
  <si>
    <t>0106010E0</t>
  </si>
  <si>
    <t>0411000G0</t>
  </si>
  <si>
    <t>1304000G0</t>
  </si>
  <si>
    <t>0606020A0</t>
  </si>
  <si>
    <t>0703022M0</t>
  </si>
  <si>
    <t>1106000AE</t>
  </si>
  <si>
    <t>1108010B0</t>
  </si>
  <si>
    <t>223010030</t>
  </si>
  <si>
    <t>0402010J0</t>
  </si>
  <si>
    <t>233541037</t>
  </si>
  <si>
    <t>0106020C0</t>
  </si>
  <si>
    <t>0801030L0</t>
  </si>
  <si>
    <t>0202010B0</t>
  </si>
  <si>
    <t>210200003</t>
  </si>
  <si>
    <t>1308010W0</t>
  </si>
  <si>
    <t>1105000B0</t>
  </si>
  <si>
    <t>1302011L0</t>
  </si>
  <si>
    <t>0301040X0</t>
  </si>
  <si>
    <t>210705101</t>
  </si>
  <si>
    <t>0501050B0</t>
  </si>
  <si>
    <t>233510037</t>
  </si>
  <si>
    <t>090607000</t>
  </si>
  <si>
    <t>0409020S0</t>
  </si>
  <si>
    <t>0702020F0</t>
  </si>
  <si>
    <t>226010060</t>
  </si>
  <si>
    <t>0409010B0</t>
  </si>
  <si>
    <t>1404000AD</t>
  </si>
  <si>
    <t>236007063</t>
  </si>
  <si>
    <t>0403010L0</t>
  </si>
  <si>
    <t>239610096</t>
  </si>
  <si>
    <t>0211000P0</t>
  </si>
  <si>
    <t>1106000AH</t>
  </si>
  <si>
    <t>1001030C0</t>
  </si>
  <si>
    <t>0601023B0</t>
  </si>
  <si>
    <t>190201000</t>
  </si>
  <si>
    <t>0304010I0</t>
  </si>
  <si>
    <t>200202008</t>
  </si>
  <si>
    <t>214800001</t>
  </si>
  <si>
    <t>0204000E0</t>
  </si>
  <si>
    <t>1304000H0</t>
  </si>
  <si>
    <t>236007062</t>
  </si>
  <si>
    <t>0501050A0</t>
  </si>
  <si>
    <t>1308010Y0</t>
  </si>
  <si>
    <t>120101050</t>
  </si>
  <si>
    <t>0303020G0</t>
  </si>
  <si>
    <t>0206020T0</t>
  </si>
  <si>
    <t>0704020Z0</t>
  </si>
  <si>
    <t>0205052V0</t>
  </si>
  <si>
    <t>0504010Y0</t>
  </si>
  <si>
    <t>1202010U0</t>
  </si>
  <si>
    <t>0102000T0</t>
  </si>
  <si>
    <t>0206030N0</t>
  </si>
  <si>
    <t>0703010E0</t>
  </si>
  <si>
    <t>0403030P0</t>
  </si>
  <si>
    <t>200306000</t>
  </si>
  <si>
    <t>1001010C0</t>
  </si>
  <si>
    <t>0207020Y0</t>
  </si>
  <si>
    <t>213000007</t>
  </si>
  <si>
    <t>0803043P0</t>
  </si>
  <si>
    <t>0704050Z0</t>
  </si>
  <si>
    <t>0202030S0</t>
  </si>
  <si>
    <t>238009080</t>
  </si>
  <si>
    <t>0401020P0</t>
  </si>
  <si>
    <t>0201010F0</t>
  </si>
  <si>
    <t>239601097</t>
  </si>
  <si>
    <t>233501037</t>
  </si>
  <si>
    <t>0212000AB</t>
  </si>
  <si>
    <t>200202009</t>
  </si>
  <si>
    <t>0408010AD</t>
  </si>
  <si>
    <t>0206010F0</t>
  </si>
  <si>
    <t>1001040V0</t>
  </si>
  <si>
    <t>0301011E0</t>
  </si>
  <si>
    <t>0301020I0</t>
  </si>
  <si>
    <t>230510090</t>
  </si>
  <si>
    <t>1001010AJ</t>
  </si>
  <si>
    <t>225005050</t>
  </si>
  <si>
    <t>0209000L0</t>
  </si>
  <si>
    <t>0803042S0</t>
  </si>
  <si>
    <t>0404000L0</t>
  </si>
  <si>
    <t>1108010F0</t>
  </si>
  <si>
    <t>0105020A0</t>
  </si>
  <si>
    <t>1404000L0</t>
  </si>
  <si>
    <t>1306010Z0</t>
  </si>
  <si>
    <t>0403020Q0</t>
  </si>
  <si>
    <t>1106000AC</t>
  </si>
  <si>
    <t>0604020C0</t>
  </si>
  <si>
    <t>214100001</t>
  </si>
  <si>
    <t>233507038</t>
  </si>
  <si>
    <t>0604011Y0</t>
  </si>
  <si>
    <t>0203020I0</t>
  </si>
  <si>
    <t>0803042A0</t>
  </si>
  <si>
    <t>0407010Q0</t>
  </si>
  <si>
    <t>0407010P0</t>
  </si>
  <si>
    <t>1306010I0</t>
  </si>
  <si>
    <t>0202020D0</t>
  </si>
  <si>
    <t>0601023AI</t>
  </si>
  <si>
    <t>0403010V0</t>
  </si>
  <si>
    <t>0704010V0</t>
  </si>
  <si>
    <t>0204000AB</t>
  </si>
  <si>
    <t>1404000F0</t>
  </si>
  <si>
    <t>200202010</t>
  </si>
  <si>
    <t>0107020J0</t>
  </si>
  <si>
    <t>0407020AF</t>
  </si>
  <si>
    <t>1304000Y0</t>
  </si>
  <si>
    <t>231509015</t>
  </si>
  <si>
    <t>1310012K0</t>
  </si>
  <si>
    <t>1103010H0</t>
  </si>
  <si>
    <t>0803041B0</t>
  </si>
  <si>
    <t>1106000AJ</t>
  </si>
  <si>
    <t>213000003</t>
  </si>
  <si>
    <t>0402020AB</t>
  </si>
  <si>
    <t>0601011P0</t>
  </si>
  <si>
    <t>1202010Y0</t>
  </si>
  <si>
    <t>0501030I0</t>
  </si>
  <si>
    <t>200308000</t>
  </si>
  <si>
    <t>021200010</t>
  </si>
  <si>
    <t>200309001</t>
  </si>
  <si>
    <t>1309000C0</t>
  </si>
  <si>
    <t>0603020G0</t>
  </si>
  <si>
    <t>210704101</t>
  </si>
  <si>
    <t>200301000</t>
  </si>
  <si>
    <t>140400070</t>
  </si>
  <si>
    <t>236056062</t>
  </si>
  <si>
    <t>0401010Z0</t>
  </si>
  <si>
    <t>0406000F0</t>
  </si>
  <si>
    <t>210200007</t>
  </si>
  <si>
    <t>225009550</t>
  </si>
  <si>
    <t>1304000X0</t>
  </si>
  <si>
    <t>0408010N0</t>
  </si>
  <si>
    <t>0704020AC</t>
  </si>
  <si>
    <t>0209000Y0</t>
  </si>
  <si>
    <t>0703010G0</t>
  </si>
  <si>
    <t>0501110C0</t>
  </si>
  <si>
    <t>0408020V0</t>
  </si>
  <si>
    <t>0501013K0</t>
  </si>
  <si>
    <t>210200009</t>
  </si>
  <si>
    <t>200503002</t>
  </si>
  <si>
    <t>200202011</t>
  </si>
  <si>
    <t>236001063</t>
  </si>
  <si>
    <t>0212000D0</t>
  </si>
  <si>
    <t>233541038</t>
  </si>
  <si>
    <t>200317002</t>
  </si>
  <si>
    <t>1001022K0</t>
  </si>
  <si>
    <t>200900004</t>
  </si>
  <si>
    <t>1106000P0</t>
  </si>
  <si>
    <t>0607010C0</t>
  </si>
  <si>
    <t>0304010W0</t>
  </si>
  <si>
    <t>238501085</t>
  </si>
  <si>
    <t>0503021C0</t>
  </si>
  <si>
    <t>200503001</t>
  </si>
  <si>
    <t>0402010A0</t>
  </si>
  <si>
    <t>190205500</t>
  </si>
  <si>
    <t>1003020W0</t>
  </si>
  <si>
    <t>0905022S0</t>
  </si>
  <si>
    <t>236001062</t>
  </si>
  <si>
    <t>1203010E0</t>
  </si>
  <si>
    <t>212100000</t>
  </si>
  <si>
    <t>1304000D0</t>
  </si>
  <si>
    <t>1104010I0</t>
  </si>
  <si>
    <t>210200002</t>
  </si>
  <si>
    <t>1002010Q0</t>
  </si>
  <si>
    <t>0212000P0</t>
  </si>
  <si>
    <t>0601021A0</t>
  </si>
  <si>
    <t>0402020AA</t>
  </si>
  <si>
    <t>231510015</t>
  </si>
  <si>
    <t>0905013G0</t>
  </si>
  <si>
    <t>0102000A0</t>
  </si>
  <si>
    <t>200323000</t>
  </si>
  <si>
    <t>0501080W0</t>
  </si>
  <si>
    <t>1306010H0</t>
  </si>
  <si>
    <t>0105010C0</t>
  </si>
  <si>
    <t>0803041C0</t>
  </si>
  <si>
    <t>0704050AA</t>
  </si>
  <si>
    <t>0107040A0</t>
  </si>
  <si>
    <t>0803041S0</t>
  </si>
  <si>
    <t>1104020AE</t>
  </si>
  <si>
    <t>231507015</t>
  </si>
  <si>
    <t>0407020K0</t>
  </si>
  <si>
    <t>0202040B0</t>
  </si>
  <si>
    <t>239607096</t>
  </si>
  <si>
    <t>212700001</t>
  </si>
  <si>
    <t>0408010D0</t>
  </si>
  <si>
    <t>0602020N0</t>
  </si>
  <si>
    <t>0407041M0</t>
  </si>
  <si>
    <t>0601023AU</t>
  </si>
  <si>
    <t>0906040N0</t>
  </si>
  <si>
    <t>210109005</t>
  </si>
  <si>
    <t>236034562</t>
  </si>
  <si>
    <t>0212000X0</t>
  </si>
  <si>
    <t>200316001</t>
  </si>
  <si>
    <t>236034563</t>
  </si>
  <si>
    <t>212300001</t>
  </si>
  <si>
    <t>0103030S0</t>
  </si>
  <si>
    <t>238510085</t>
  </si>
  <si>
    <t>0401010T0</t>
  </si>
  <si>
    <t>239407096</t>
  </si>
  <si>
    <t>238002980</t>
  </si>
  <si>
    <t>238030680</t>
  </si>
  <si>
    <t>233548036</t>
  </si>
  <si>
    <t>236010062</t>
  </si>
  <si>
    <t>0906031C0</t>
  </si>
  <si>
    <t>0604011D0</t>
  </si>
  <si>
    <t>0501030F0</t>
  </si>
  <si>
    <t>0406000G0</t>
  </si>
  <si>
    <t>0802010G0</t>
  </si>
  <si>
    <t>238541085</t>
  </si>
  <si>
    <t>0212000F0</t>
  </si>
  <si>
    <t>0403010J0</t>
  </si>
  <si>
    <t>0604020B0</t>
  </si>
  <si>
    <t>1309000I0</t>
  </si>
  <si>
    <t>0905011D0</t>
  </si>
  <si>
    <t>0901011W0</t>
  </si>
  <si>
    <t>1002020C0</t>
  </si>
  <si>
    <t>200900009</t>
  </si>
  <si>
    <t>0402010X0</t>
  </si>
  <si>
    <t>0410010A0</t>
  </si>
  <si>
    <t>0402010S0</t>
  </si>
  <si>
    <t>0906024N0</t>
  </si>
  <si>
    <t>1106000AD</t>
  </si>
  <si>
    <t>0206020K0</t>
  </si>
  <si>
    <t>0601040I0</t>
  </si>
  <si>
    <t>0501050H0</t>
  </si>
  <si>
    <t>200321000</t>
  </si>
  <si>
    <t>1106000AL</t>
  </si>
  <si>
    <t>1106000Z0</t>
  </si>
  <si>
    <t>1310012F0</t>
  </si>
  <si>
    <t>0704020AA</t>
  </si>
  <si>
    <t>0401010R0</t>
  </si>
  <si>
    <t>223039531</t>
  </si>
  <si>
    <t>0406000J0</t>
  </si>
  <si>
    <t>239410100</t>
  </si>
  <si>
    <t>0304010G0</t>
  </si>
  <si>
    <t>239448094</t>
  </si>
  <si>
    <t>236041065</t>
  </si>
  <si>
    <t>210200010</t>
  </si>
  <si>
    <t>1103010C0</t>
  </si>
  <si>
    <t>0406000P0</t>
  </si>
  <si>
    <t>0803041L0</t>
  </si>
  <si>
    <t>238507085</t>
  </si>
  <si>
    <t>1310040Q0</t>
  </si>
  <si>
    <t>0208020W0</t>
  </si>
  <si>
    <t>0902012H0</t>
  </si>
  <si>
    <t>233534537</t>
  </si>
  <si>
    <t>226009560</t>
  </si>
  <si>
    <t>212000000</t>
  </si>
  <si>
    <t>1201010G0</t>
  </si>
  <si>
    <t>0803042R0</t>
  </si>
  <si>
    <t>0105010D0</t>
  </si>
  <si>
    <t>239401097</t>
  </si>
  <si>
    <t>210109004</t>
  </si>
  <si>
    <t>1001040G0</t>
  </si>
  <si>
    <t>0106040N0</t>
  </si>
  <si>
    <t>0403010R0</t>
  </si>
  <si>
    <t>0905022T0</t>
  </si>
  <si>
    <t>0402030K0</t>
  </si>
  <si>
    <t>0408010AI</t>
  </si>
  <si>
    <t>0908010C0</t>
  </si>
  <si>
    <t>210200005</t>
  </si>
  <si>
    <t>238534585</t>
  </si>
  <si>
    <t>228010080</t>
  </si>
  <si>
    <t>0407042F0</t>
  </si>
  <si>
    <t>0411000D0</t>
  </si>
  <si>
    <t>238010080</t>
  </si>
  <si>
    <t>0503021E0</t>
  </si>
  <si>
    <t>239448095</t>
  </si>
  <si>
    <t>0601023AF</t>
  </si>
  <si>
    <t>0105020E0</t>
  </si>
  <si>
    <t>0106070B0</t>
  </si>
  <si>
    <t>200315000</t>
  </si>
  <si>
    <t>239448096</t>
  </si>
  <si>
    <t>0403030X0</t>
  </si>
  <si>
    <t>211600000</t>
  </si>
  <si>
    <t>223039530</t>
  </si>
  <si>
    <t>0501015P0</t>
  </si>
  <si>
    <t>226005060</t>
  </si>
  <si>
    <t>0102000X0</t>
  </si>
  <si>
    <t>0601023Z0</t>
  </si>
  <si>
    <t>0601011N0</t>
  </si>
  <si>
    <t>200301003</t>
  </si>
  <si>
    <t>0501060D0</t>
  </si>
  <si>
    <t>0408010AL</t>
  </si>
  <si>
    <t>233501036</t>
  </si>
  <si>
    <t>1306020J0</t>
  </si>
  <si>
    <t>212700004</t>
  </si>
  <si>
    <t>212700006</t>
  </si>
  <si>
    <t>1002020S0</t>
  </si>
  <si>
    <t>0406000D0</t>
  </si>
  <si>
    <t>0301030S0</t>
  </si>
  <si>
    <t>231541015</t>
  </si>
  <si>
    <t>1003020R0</t>
  </si>
  <si>
    <t>090401030</t>
  </si>
  <si>
    <t>0204000T0</t>
  </si>
  <si>
    <t>0205051F0</t>
  </si>
  <si>
    <t>200306004</t>
  </si>
  <si>
    <t>0401020T0</t>
  </si>
  <si>
    <t>0401010B0</t>
  </si>
  <si>
    <t>1309000X0</t>
  </si>
  <si>
    <t>0501100H0</t>
  </si>
  <si>
    <t>200319000</t>
  </si>
  <si>
    <t>1001010E0</t>
  </si>
  <si>
    <t>239410099</t>
  </si>
  <si>
    <t>0403040AB</t>
  </si>
  <si>
    <t>0304010D0</t>
  </si>
  <si>
    <t>0601023AA</t>
  </si>
  <si>
    <t>091000000</t>
  </si>
  <si>
    <t>0604012P0</t>
  </si>
  <si>
    <t>0501120L0</t>
  </si>
  <si>
    <t>1001030L0</t>
  </si>
  <si>
    <t>200202007</t>
  </si>
  <si>
    <t>200309003</t>
  </si>
  <si>
    <t>0203020X0</t>
  </si>
  <si>
    <t>0402010U0</t>
  </si>
  <si>
    <t>0902012L0</t>
  </si>
  <si>
    <t>213300001</t>
  </si>
  <si>
    <t>213200001</t>
  </si>
  <si>
    <t>239634596</t>
  </si>
  <si>
    <t>1307000V0</t>
  </si>
  <si>
    <t>0601023AJ</t>
  </si>
  <si>
    <t>0408010AF</t>
  </si>
  <si>
    <t>230541005</t>
  </si>
  <si>
    <t>0501050C0</t>
  </si>
  <si>
    <t>0601023W0</t>
  </si>
  <si>
    <t>0302000U0</t>
  </si>
  <si>
    <t>0410010B0</t>
  </si>
  <si>
    <t>1308010Z0</t>
  </si>
  <si>
    <t>091101000</t>
  </si>
  <si>
    <t>0502010C0</t>
  </si>
  <si>
    <t>0402010L0</t>
  </si>
  <si>
    <t>1304000T0</t>
  </si>
  <si>
    <t>0407020H0</t>
  </si>
  <si>
    <t>0101012B0</t>
  </si>
  <si>
    <t>0902013S0</t>
  </si>
  <si>
    <t>239656096</t>
  </si>
  <si>
    <t>0103050R0</t>
  </si>
  <si>
    <t>0502030B0</t>
  </si>
  <si>
    <t>239641097</t>
  </si>
  <si>
    <t>239601098</t>
  </si>
  <si>
    <t>0902011U0</t>
  </si>
  <si>
    <t>233534536</t>
  </si>
  <si>
    <t>200402006</t>
  </si>
  <si>
    <t>0408010AG</t>
  </si>
  <si>
    <t>0704010W0</t>
  </si>
  <si>
    <t>0604012S0</t>
  </si>
  <si>
    <t>0401020B0</t>
  </si>
  <si>
    <t>0407020V0</t>
  </si>
  <si>
    <t>0203020D0</t>
  </si>
  <si>
    <t>0409030C0</t>
  </si>
  <si>
    <t>0205020H0</t>
  </si>
  <si>
    <t>212700007</t>
  </si>
  <si>
    <t>210113001</t>
  </si>
  <si>
    <t>0402020AD</t>
  </si>
  <si>
    <t>0905013A0</t>
  </si>
  <si>
    <t>0501040U0</t>
  </si>
  <si>
    <t>0606020T0</t>
  </si>
  <si>
    <t>200304001</t>
  </si>
  <si>
    <t>225050550</t>
  </si>
  <si>
    <t>0501120P0</t>
  </si>
  <si>
    <t>200503004</t>
  </si>
  <si>
    <t>1303000AA</t>
  </si>
  <si>
    <t>1002020T0</t>
  </si>
  <si>
    <t>212700009</t>
  </si>
  <si>
    <t>200301002</t>
  </si>
  <si>
    <t>0604012M0</t>
  </si>
  <si>
    <t>236033562</t>
  </si>
  <si>
    <t>1404000G0</t>
  </si>
  <si>
    <t>0407041A0</t>
  </si>
  <si>
    <t>0607010B0</t>
  </si>
  <si>
    <t>236056063</t>
  </si>
  <si>
    <t>0501130H0</t>
  </si>
  <si>
    <t>1106000AK</t>
  </si>
  <si>
    <t>210122001</t>
  </si>
  <si>
    <t>1106000X0</t>
  </si>
  <si>
    <t>1311020L0</t>
  </si>
  <si>
    <t>0603020C0</t>
  </si>
  <si>
    <t>211800001</t>
  </si>
  <si>
    <t>0502010B0</t>
  </si>
  <si>
    <t>0208020N0</t>
  </si>
  <si>
    <t>1108020J0</t>
  </si>
  <si>
    <t>212000001</t>
  </si>
  <si>
    <t>1302011M0</t>
  </si>
  <si>
    <t>1310020A0</t>
  </si>
  <si>
    <t>0501021L0</t>
  </si>
  <si>
    <t>0403010F0</t>
  </si>
  <si>
    <t>0402010K0</t>
  </si>
  <si>
    <t>238048080</t>
  </si>
  <si>
    <t>0204000I0</t>
  </si>
  <si>
    <t>211600001</t>
  </si>
  <si>
    <t>212700002</t>
  </si>
  <si>
    <t>0601023AR</t>
  </si>
  <si>
    <t>0901030J0</t>
  </si>
  <si>
    <t>239410093</t>
  </si>
  <si>
    <t>0601023AL</t>
  </si>
  <si>
    <t>0908010S0</t>
  </si>
  <si>
    <t>0203020P0</t>
  </si>
  <si>
    <t>231560015</t>
  </si>
  <si>
    <t>0906050T0</t>
  </si>
  <si>
    <t>1106000AA</t>
  </si>
  <si>
    <t>0205010J0</t>
  </si>
  <si>
    <t>0102000Y0</t>
  </si>
  <si>
    <t>211200001</t>
  </si>
  <si>
    <t>0407042Q0</t>
  </si>
  <si>
    <t>0407041B0</t>
  </si>
  <si>
    <t>212700011</t>
  </si>
  <si>
    <t>212400001</t>
  </si>
  <si>
    <t>0803010K0</t>
  </si>
  <si>
    <t>1310020H0</t>
  </si>
  <si>
    <t>220505005</t>
  </si>
  <si>
    <t>1501030G0</t>
  </si>
  <si>
    <t>0409020C0</t>
  </si>
  <si>
    <t>0409010Y0</t>
  </si>
  <si>
    <t>1108010L0</t>
  </si>
  <si>
    <t>0204000V0</t>
  </si>
  <si>
    <t>0404000R0</t>
  </si>
  <si>
    <t>1305020C0</t>
  </si>
  <si>
    <t>0205052P0</t>
  </si>
  <si>
    <t>230509005</t>
  </si>
  <si>
    <t>1305020V0</t>
  </si>
  <si>
    <t>1305030B0</t>
  </si>
  <si>
    <t>120101040</t>
  </si>
  <si>
    <t>130801000</t>
  </si>
  <si>
    <t>0606020R0</t>
  </si>
  <si>
    <t>1001030F0</t>
  </si>
  <si>
    <t>0205052B0</t>
  </si>
  <si>
    <t>1106000B0</t>
  </si>
  <si>
    <t>0602010Z0</t>
  </si>
  <si>
    <t>1501041T0</t>
  </si>
  <si>
    <t>212700016</t>
  </si>
  <si>
    <t>200306002</t>
  </si>
  <si>
    <t>200504001</t>
  </si>
  <si>
    <t>130802000</t>
  </si>
  <si>
    <t>0205052Q0</t>
  </si>
  <si>
    <t>0407020L0</t>
  </si>
  <si>
    <t>0304010A0</t>
  </si>
  <si>
    <t>0801030P0</t>
  </si>
  <si>
    <t>0402010P0</t>
  </si>
  <si>
    <t>0107020P0</t>
  </si>
  <si>
    <t>020400080</t>
  </si>
  <si>
    <t>212900001</t>
  </si>
  <si>
    <t>230533705</t>
  </si>
  <si>
    <t>0202010F0</t>
  </si>
  <si>
    <t>1108010N0</t>
  </si>
  <si>
    <t>200306001</t>
  </si>
  <si>
    <t>1310020N0</t>
  </si>
  <si>
    <t>1203040E0</t>
  </si>
  <si>
    <t>1106000AG</t>
  </si>
  <si>
    <t>0601040H0</t>
  </si>
  <si>
    <t>0404000V0</t>
  </si>
  <si>
    <t>233533536</t>
  </si>
  <si>
    <t>0802020U0</t>
  </si>
  <si>
    <t>091104000</t>
  </si>
  <si>
    <t>231548015</t>
  </si>
  <si>
    <t>0106020P0</t>
  </si>
  <si>
    <t>1306010C0</t>
  </si>
  <si>
    <t>0401010AC</t>
  </si>
  <si>
    <t>0604012U0</t>
  </si>
  <si>
    <t>225020850</t>
  </si>
  <si>
    <t>231533615</t>
  </si>
  <si>
    <t>233002630</t>
  </si>
  <si>
    <t>238030480</t>
  </si>
  <si>
    <t>0212000AC</t>
  </si>
  <si>
    <t>1202030S0</t>
  </si>
  <si>
    <t>233548035</t>
  </si>
  <si>
    <t>0204000K0</t>
  </si>
  <si>
    <t>213000004</t>
  </si>
  <si>
    <t>0205051U0</t>
  </si>
  <si>
    <t>238033780</t>
  </si>
  <si>
    <t>1104010S0</t>
  </si>
  <si>
    <t>1404000AL</t>
  </si>
  <si>
    <t>0501070U0</t>
  </si>
  <si>
    <t>0205052R0</t>
  </si>
  <si>
    <t>0501090R0</t>
  </si>
  <si>
    <t>1104020Z0</t>
  </si>
  <si>
    <t>0902021X0</t>
  </si>
  <si>
    <t>1003020I0</t>
  </si>
  <si>
    <t>239404596</t>
  </si>
  <si>
    <t>0905030G0</t>
  </si>
  <si>
    <t>0301011X0</t>
  </si>
  <si>
    <t>0402010AI</t>
  </si>
  <si>
    <t>0307000C0</t>
  </si>
  <si>
    <t>211400000</t>
  </si>
  <si>
    <t>200301006</t>
  </si>
  <si>
    <t>236048062</t>
  </si>
  <si>
    <t>210125001</t>
  </si>
  <si>
    <t>0202030C0</t>
  </si>
  <si>
    <t>201000005</t>
  </si>
  <si>
    <t>0802010N0</t>
  </si>
  <si>
    <t>0402020G0</t>
  </si>
  <si>
    <t>226050560</t>
  </si>
  <si>
    <t>0105040A0</t>
  </si>
  <si>
    <t>0504010T0</t>
  </si>
  <si>
    <t>1501030H0</t>
  </si>
  <si>
    <t>236034561</t>
  </si>
  <si>
    <t>200306005</t>
  </si>
  <si>
    <t>213800001</t>
  </si>
  <si>
    <t>0410020A0</t>
  </si>
  <si>
    <t>239410096</t>
  </si>
  <si>
    <t>200312000</t>
  </si>
  <si>
    <t>0103050T0</t>
  </si>
  <si>
    <t>1302020E0</t>
  </si>
  <si>
    <t>1306030B0</t>
  </si>
  <si>
    <t>200302000</t>
  </si>
  <si>
    <t>0906060L0</t>
  </si>
  <si>
    <t>0906060Q0</t>
  </si>
  <si>
    <t>233556037</t>
  </si>
  <si>
    <t>1306020C0</t>
  </si>
  <si>
    <t>0501030T0</t>
  </si>
  <si>
    <t>1306010F0</t>
  </si>
  <si>
    <t>0401010C0</t>
  </si>
  <si>
    <t>212700008</t>
  </si>
  <si>
    <t>0206020Z0</t>
  </si>
  <si>
    <t>1202020I0</t>
  </si>
  <si>
    <t>0205053A0</t>
  </si>
  <si>
    <t>0107010AA</t>
  </si>
  <si>
    <t>0409010AB</t>
  </si>
  <si>
    <t>210200015</t>
  </si>
  <si>
    <t>0205052X0</t>
  </si>
  <si>
    <t>0205052W0</t>
  </si>
  <si>
    <t>231534515</t>
  </si>
  <si>
    <t>231533715</t>
  </si>
  <si>
    <t>212700020</t>
  </si>
  <si>
    <t>200310000</t>
  </si>
  <si>
    <t>239401096</t>
  </si>
  <si>
    <t>0704020P0</t>
  </si>
  <si>
    <t>212700023</t>
  </si>
  <si>
    <t>239407097</t>
  </si>
  <si>
    <t>239441095</t>
  </si>
  <si>
    <t>1001010AH</t>
  </si>
  <si>
    <t>236001061</t>
  </si>
  <si>
    <t>200402004</t>
  </si>
  <si>
    <t>0703011A0</t>
  </si>
  <si>
    <t>1108010H0</t>
  </si>
  <si>
    <t>091102000</t>
  </si>
  <si>
    <t>1002020J0</t>
  </si>
  <si>
    <t>0205010Y0</t>
  </si>
  <si>
    <t>1203010M0</t>
  </si>
  <si>
    <t>0206040AE</t>
  </si>
  <si>
    <t>239448097</t>
  </si>
  <si>
    <t>020400060</t>
  </si>
  <si>
    <t>1304000N0</t>
  </si>
  <si>
    <t>0803042E0</t>
  </si>
  <si>
    <t>0205051Z0</t>
  </si>
  <si>
    <t>0202010V0</t>
  </si>
  <si>
    <t>200305001</t>
  </si>
  <si>
    <t>0301030C0</t>
  </si>
  <si>
    <t>200502001</t>
  </si>
  <si>
    <t>0403040Z0</t>
  </si>
  <si>
    <t>0410030B0</t>
  </si>
  <si>
    <t>0604011P0</t>
  </si>
  <si>
    <t>0703021N0</t>
  </si>
  <si>
    <t>0902021S0</t>
  </si>
  <si>
    <t>0410030E0</t>
  </si>
  <si>
    <t>200301005</t>
  </si>
  <si>
    <t>0801050P0</t>
  </si>
  <si>
    <t>0501080D0</t>
  </si>
  <si>
    <t>090401080</t>
  </si>
  <si>
    <t>0606020W0</t>
  </si>
  <si>
    <t>0408010X0</t>
  </si>
  <si>
    <t>0106020B0</t>
  </si>
  <si>
    <t>0205052A0</t>
  </si>
  <si>
    <t>0401010N0</t>
  </si>
  <si>
    <t>212700010</t>
  </si>
  <si>
    <t>0106060B0</t>
  </si>
  <si>
    <t>0205020M0</t>
  </si>
  <si>
    <t>200505000</t>
  </si>
  <si>
    <t>0502010D0</t>
  </si>
  <si>
    <t>0501070W0</t>
  </si>
  <si>
    <t>0407041AB</t>
  </si>
  <si>
    <t>0301040R0</t>
  </si>
  <si>
    <t>1203020H0</t>
  </si>
  <si>
    <t>210706301</t>
  </si>
  <si>
    <t>1202010T0</t>
  </si>
  <si>
    <t>0206010I0</t>
  </si>
  <si>
    <t>1302020D0</t>
  </si>
  <si>
    <t>200302001</t>
  </si>
  <si>
    <t>236059060</t>
  </si>
  <si>
    <t>239448100</t>
  </si>
  <si>
    <t>0604020M0</t>
  </si>
  <si>
    <t>0503021A0</t>
  </si>
  <si>
    <t>239633596</t>
  </si>
  <si>
    <t>231501015</t>
  </si>
  <si>
    <t>211900000</t>
  </si>
  <si>
    <t>200900005</t>
  </si>
  <si>
    <t>0604011K0</t>
  </si>
  <si>
    <t>1313010S0</t>
  </si>
  <si>
    <t>239448098</t>
  </si>
  <si>
    <t>0409030R0</t>
  </si>
  <si>
    <t>0906025P0</t>
  </si>
  <si>
    <t>212700005</t>
  </si>
  <si>
    <t>0906050P0</t>
  </si>
  <si>
    <t>0402010T0</t>
  </si>
  <si>
    <t>200304000</t>
  </si>
  <si>
    <t>200322000</t>
  </si>
  <si>
    <t>0212000M0</t>
  </si>
  <si>
    <t>1108010C0</t>
  </si>
  <si>
    <t>239410094</t>
  </si>
  <si>
    <t>0205051K0</t>
  </si>
  <si>
    <t>0501120X0</t>
  </si>
  <si>
    <t>1203050P0</t>
  </si>
  <si>
    <t>1306010B0</t>
  </si>
  <si>
    <t>1310020T0</t>
  </si>
  <si>
    <t>201200002</t>
  </si>
  <si>
    <t>0601040E0</t>
  </si>
  <si>
    <t>0409010V0</t>
  </si>
  <si>
    <t>0403020K0</t>
  </si>
  <si>
    <t>0607010T0</t>
  </si>
  <si>
    <t>236001060</t>
  </si>
  <si>
    <t>1307000M0</t>
  </si>
  <si>
    <t>0407041AA</t>
  </si>
  <si>
    <t>0607030M0</t>
  </si>
  <si>
    <t>131002030</t>
  </si>
  <si>
    <t>0409020N0</t>
  </si>
  <si>
    <t>212700003</t>
  </si>
  <si>
    <t>225026550</t>
  </si>
  <si>
    <t>1202010I0</t>
  </si>
  <si>
    <t>1002020Y0</t>
  </si>
  <si>
    <t>236048060</t>
  </si>
  <si>
    <t>226020860</t>
  </si>
  <si>
    <t>0107010Z0</t>
  </si>
  <si>
    <t>200503003</t>
  </si>
  <si>
    <t>0202040C0</t>
  </si>
  <si>
    <t>202000002</t>
  </si>
  <si>
    <t>223029530</t>
  </si>
  <si>
    <t>0106040R0</t>
  </si>
  <si>
    <t>238509085</t>
  </si>
  <si>
    <t>233533535</t>
  </si>
  <si>
    <t>1001010AA</t>
  </si>
  <si>
    <t>0301012F0</t>
  </si>
  <si>
    <t>0304010AB</t>
  </si>
  <si>
    <t>0703050B0</t>
  </si>
  <si>
    <t>0101010I0</t>
  </si>
  <si>
    <t>239601096</t>
  </si>
  <si>
    <t>0103010D0</t>
  </si>
  <si>
    <t>238033680</t>
  </si>
  <si>
    <t>200900008</t>
  </si>
  <si>
    <t>0501030P0</t>
  </si>
  <si>
    <t>212700015</t>
  </si>
  <si>
    <t>0801000I0</t>
  </si>
  <si>
    <t>201200001</t>
  </si>
  <si>
    <t>210109009</t>
  </si>
  <si>
    <t>200308001</t>
  </si>
  <si>
    <t>0905022C0</t>
  </si>
  <si>
    <t>200305000</t>
  </si>
  <si>
    <t>100302010</t>
  </si>
  <si>
    <t>0202040D0</t>
  </si>
  <si>
    <t>1202010A0</t>
  </si>
  <si>
    <t>1001010K0</t>
  </si>
  <si>
    <t>0304010J0</t>
  </si>
  <si>
    <t>0503022B0</t>
  </si>
  <si>
    <t>1303000I0</t>
  </si>
  <si>
    <t>1305010I0</t>
  </si>
  <si>
    <t>090602800</t>
  </si>
  <si>
    <t>239407098</t>
  </si>
  <si>
    <t>0501090K0</t>
  </si>
  <si>
    <t>200506000</t>
  </si>
  <si>
    <t>1310030C0</t>
  </si>
  <si>
    <t>0503040B0</t>
  </si>
  <si>
    <t>0409010U0</t>
  </si>
  <si>
    <t>0106010N0</t>
  </si>
  <si>
    <t>0205051H0</t>
  </si>
  <si>
    <t>0205020E0</t>
  </si>
  <si>
    <t>200314000</t>
  </si>
  <si>
    <t>237007070</t>
  </si>
  <si>
    <t>239410097</t>
  </si>
  <si>
    <t>0402020Z0</t>
  </si>
  <si>
    <t>1305020W0</t>
  </si>
  <si>
    <t>1314000H0</t>
  </si>
  <si>
    <t>1404000X0</t>
  </si>
  <si>
    <t>0901040A0</t>
  </si>
  <si>
    <t>0304010AC</t>
  </si>
  <si>
    <t>0504040M0</t>
  </si>
  <si>
    <t>233010830</t>
  </si>
  <si>
    <t>0803020H0</t>
  </si>
  <si>
    <t>1104010D0</t>
  </si>
  <si>
    <t>212700012</t>
  </si>
  <si>
    <t>0403030L0</t>
  </si>
  <si>
    <t>0906040C0</t>
  </si>
  <si>
    <t>0401010Y0</t>
  </si>
  <si>
    <t>0703050A0</t>
  </si>
  <si>
    <t>0601023R0</t>
  </si>
  <si>
    <t>090501100</t>
  </si>
  <si>
    <t>234633646</t>
  </si>
  <si>
    <t>236034564</t>
  </si>
  <si>
    <t>239610097</t>
  </si>
  <si>
    <t>0106020L0</t>
  </si>
  <si>
    <t>210400002</t>
  </si>
  <si>
    <t>0103010H0</t>
  </si>
  <si>
    <t>020400040</t>
  </si>
  <si>
    <t>0406000L0</t>
  </si>
  <si>
    <t>239448099</t>
  </si>
  <si>
    <t>200304002</t>
  </si>
  <si>
    <t>0205040M0</t>
  </si>
  <si>
    <t>1103010B0</t>
  </si>
  <si>
    <t>200313000</t>
  </si>
  <si>
    <t>212700013</t>
  </si>
  <si>
    <t>0704010M0</t>
  </si>
  <si>
    <t>220210005</t>
  </si>
  <si>
    <t>226001060</t>
  </si>
  <si>
    <t>238007080</t>
  </si>
  <si>
    <t>238007780</t>
  </si>
  <si>
    <t>238041080</t>
  </si>
  <si>
    <t>239648096</t>
  </si>
  <si>
    <t>0901011H0</t>
  </si>
  <si>
    <t>0403040U0</t>
  </si>
  <si>
    <t>1310011M0</t>
  </si>
  <si>
    <t>0403020H0</t>
  </si>
  <si>
    <t>1001022U0</t>
  </si>
  <si>
    <t>1502010I0</t>
  </si>
  <si>
    <t>0409010T0</t>
  </si>
  <si>
    <t>0205051Y0</t>
  </si>
  <si>
    <t>090502100</t>
  </si>
  <si>
    <t>1001010L0</t>
  </si>
  <si>
    <t>202000001</t>
  </si>
  <si>
    <t>200301004</t>
  </si>
  <si>
    <t>200202003</t>
  </si>
  <si>
    <t>0407020M0</t>
  </si>
  <si>
    <t>238034580</t>
  </si>
  <si>
    <t>233504536</t>
  </si>
  <si>
    <t>1104020W0</t>
  </si>
  <si>
    <t>210112002</t>
  </si>
  <si>
    <t>1302010F0</t>
  </si>
  <si>
    <t>0601023A0</t>
  </si>
  <si>
    <t>0401010F0</t>
  </si>
  <si>
    <t>0403040F0</t>
  </si>
  <si>
    <t>0601023AV</t>
  </si>
  <si>
    <t>0204000U0</t>
  </si>
  <si>
    <t>0205010N0</t>
  </si>
  <si>
    <t>110801000</t>
  </si>
  <si>
    <t>236007061</t>
  </si>
  <si>
    <t>090401010</t>
  </si>
  <si>
    <t>234609046</t>
  </si>
  <si>
    <t>0203020F0</t>
  </si>
  <si>
    <t>228020880</t>
  </si>
  <si>
    <t>0205052AB</t>
  </si>
  <si>
    <t>0601023AH</t>
  </si>
  <si>
    <t>0501030Z0</t>
  </si>
  <si>
    <t>0503031B0</t>
  </si>
  <si>
    <t>0908010P0</t>
  </si>
  <si>
    <t>0601023AP</t>
  </si>
  <si>
    <t>0908010N0</t>
  </si>
  <si>
    <t>220510005</t>
  </si>
  <si>
    <t>0702020E0</t>
  </si>
  <si>
    <t>1202030R0</t>
  </si>
  <si>
    <t>0904010K0</t>
  </si>
  <si>
    <t>0403030Z0</t>
  </si>
  <si>
    <t>0401020E0</t>
  </si>
  <si>
    <t>210115001</t>
  </si>
  <si>
    <t>213000008</t>
  </si>
  <si>
    <t>212700021</t>
  </si>
  <si>
    <t>239007090</t>
  </si>
  <si>
    <t>0409010AA</t>
  </si>
  <si>
    <t>0904010AC</t>
  </si>
  <si>
    <t>234533745</t>
  </si>
  <si>
    <t>0601021H0</t>
  </si>
  <si>
    <t>1306030A0</t>
  </si>
  <si>
    <t>0205052Y0</t>
  </si>
  <si>
    <t>1304000C0</t>
  </si>
  <si>
    <t>0205040V0</t>
  </si>
  <si>
    <t>200900010</t>
  </si>
  <si>
    <t>0403010N0</t>
  </si>
  <si>
    <t>231565015</t>
  </si>
  <si>
    <t>1306010AB</t>
  </si>
  <si>
    <t>0904010U0</t>
  </si>
  <si>
    <t>238065080</t>
  </si>
  <si>
    <t>1108010K0</t>
  </si>
  <si>
    <t>1309000L0</t>
  </si>
  <si>
    <t>231539315</t>
  </si>
  <si>
    <t>1201010B0</t>
  </si>
  <si>
    <t>1108010AA</t>
  </si>
  <si>
    <t>233010831</t>
  </si>
  <si>
    <t>233559035</t>
  </si>
  <si>
    <t>212700018</t>
  </si>
  <si>
    <t>1310020L0</t>
  </si>
  <si>
    <t>1301010D0</t>
  </si>
  <si>
    <t>1305020A0</t>
  </si>
  <si>
    <t>231520815</t>
  </si>
  <si>
    <t>0901030R0</t>
  </si>
  <si>
    <t>0101021C0</t>
  </si>
  <si>
    <t>0803041AA</t>
  </si>
  <si>
    <t>091200000</t>
  </si>
  <si>
    <t>0905041R0</t>
  </si>
  <si>
    <t>0206040AH</t>
  </si>
  <si>
    <t>233002632</t>
  </si>
  <si>
    <t>1108020AF</t>
  </si>
  <si>
    <t>212700019</t>
  </si>
  <si>
    <t>0202010D0</t>
  </si>
  <si>
    <t>0906011D0</t>
  </si>
  <si>
    <t>236010064</t>
  </si>
  <si>
    <t>0502010A0</t>
  </si>
  <si>
    <t>0212000Q0</t>
  </si>
  <si>
    <t>1501043A0</t>
  </si>
  <si>
    <t>0408010Z0</t>
  </si>
  <si>
    <t>0206040AG</t>
  </si>
  <si>
    <t>0703010R0</t>
  </si>
  <si>
    <t>0502050B0</t>
  </si>
  <si>
    <t>040702050</t>
  </si>
  <si>
    <t>239410098</t>
  </si>
  <si>
    <t>239604596</t>
  </si>
  <si>
    <t>238548085</t>
  </si>
  <si>
    <t>0206040X0</t>
  </si>
  <si>
    <t>200302002</t>
  </si>
  <si>
    <t>223001030</t>
  </si>
  <si>
    <t>0601060U0</t>
  </si>
  <si>
    <t>1106000Y0</t>
  </si>
  <si>
    <t>1310011Y0</t>
  </si>
  <si>
    <t>234633746</t>
  </si>
  <si>
    <t>1104020N0</t>
  </si>
  <si>
    <t>0208010AB</t>
  </si>
  <si>
    <t>0501050N0</t>
  </si>
  <si>
    <t>0106070C0</t>
  </si>
  <si>
    <t>230507005</t>
  </si>
  <si>
    <t>226026560</t>
  </si>
  <si>
    <t>0309010C0</t>
  </si>
  <si>
    <t>225048850</t>
  </si>
  <si>
    <t>0503010Q0</t>
  </si>
  <si>
    <t>225029550</t>
  </si>
  <si>
    <t>0901030E0</t>
  </si>
  <si>
    <t>227029570</t>
  </si>
  <si>
    <t>227048870</t>
  </si>
  <si>
    <t>236004561</t>
  </si>
  <si>
    <t>0403020M0</t>
  </si>
  <si>
    <t>0902011L0</t>
  </si>
  <si>
    <t>0205040S0</t>
  </si>
  <si>
    <t>0704050AC</t>
  </si>
  <si>
    <t>220238305</t>
  </si>
  <si>
    <t>0703010P0</t>
  </si>
  <si>
    <t>211800000</t>
  </si>
  <si>
    <t>0901030D0</t>
  </si>
  <si>
    <t>223020830</t>
  </si>
  <si>
    <t>1106000AM</t>
  </si>
  <si>
    <t>237010070</t>
  </si>
  <si>
    <t>228005080</t>
  </si>
  <si>
    <t>1106000T0</t>
  </si>
  <si>
    <t>0904010AA</t>
  </si>
  <si>
    <t>0601021X0</t>
  </si>
  <si>
    <t>0604011X0</t>
  </si>
  <si>
    <t>1001010X0</t>
  </si>
  <si>
    <t>0402010B0</t>
  </si>
  <si>
    <t>233501038</t>
  </si>
  <si>
    <t>200307000</t>
  </si>
  <si>
    <t>0407010B0</t>
  </si>
  <si>
    <t>0704030G0</t>
  </si>
  <si>
    <t>1104010R0</t>
  </si>
  <si>
    <t>0906070T0</t>
  </si>
  <si>
    <t>239410095</t>
  </si>
  <si>
    <t>1001010AG</t>
  </si>
  <si>
    <t>1312000C0</t>
  </si>
  <si>
    <t>1105000E0</t>
  </si>
  <si>
    <t>1404000E0</t>
  </si>
  <si>
    <t>0603020AA</t>
  </si>
  <si>
    <t>233033730</t>
  </si>
  <si>
    <t>0905022W0</t>
  </si>
  <si>
    <t>0501070AE</t>
  </si>
  <si>
    <t>1311060Q0</t>
  </si>
  <si>
    <t>233556036</t>
  </si>
  <si>
    <t>1311030A0</t>
  </si>
  <si>
    <t>236010061</t>
  </si>
  <si>
    <t>200325000</t>
  </si>
  <si>
    <t>239034590</t>
  </si>
  <si>
    <t>0304010AA</t>
  </si>
  <si>
    <t>0204000C0</t>
  </si>
  <si>
    <t>0406000E0</t>
  </si>
  <si>
    <t>200900002</t>
  </si>
  <si>
    <t>0303020Z0</t>
  </si>
  <si>
    <t>0504080A0</t>
  </si>
  <si>
    <t>0101010G0</t>
  </si>
  <si>
    <t>0601023U0</t>
  </si>
  <si>
    <t>200303000</t>
  </si>
  <si>
    <t>0205051S0</t>
  </si>
  <si>
    <t>0102000K0</t>
  </si>
  <si>
    <t>0106040J0</t>
  </si>
  <si>
    <t>0906022K0</t>
  </si>
  <si>
    <t>0603020S0</t>
  </si>
  <si>
    <t>1304000W0</t>
  </si>
  <si>
    <t>233510036</t>
  </si>
  <si>
    <t>0407041U0</t>
  </si>
  <si>
    <t>1104010W0</t>
  </si>
  <si>
    <t>0908010E0</t>
  </si>
  <si>
    <t>0604020U0</t>
  </si>
  <si>
    <t>239659096</t>
  </si>
  <si>
    <t>1311070S0</t>
  </si>
  <si>
    <t>210706101</t>
  </si>
  <si>
    <t>220520805</t>
  </si>
  <si>
    <t>1001040K0</t>
  </si>
  <si>
    <t>1310040M0</t>
  </si>
  <si>
    <t>130202000</t>
  </si>
  <si>
    <t>230510605</t>
  </si>
  <si>
    <t>233501035</t>
  </si>
  <si>
    <t>223024030</t>
  </si>
  <si>
    <t>234648046</t>
  </si>
  <si>
    <t>226061560</t>
  </si>
  <si>
    <t>0104020H0</t>
  </si>
  <si>
    <t>201000007</t>
  </si>
  <si>
    <t>0408020Q0</t>
  </si>
  <si>
    <t>0803020L0</t>
  </si>
  <si>
    <t>237066070</t>
  </si>
  <si>
    <t>210200006</t>
  </si>
  <si>
    <t>0406000R0</t>
  </si>
  <si>
    <t>234509045</t>
  </si>
  <si>
    <t>0304020P0</t>
  </si>
  <si>
    <t>0204000M0</t>
  </si>
  <si>
    <t>1302010Y0</t>
  </si>
  <si>
    <t>0406000W0</t>
  </si>
  <si>
    <t>1001030D0</t>
  </si>
  <si>
    <t>0409030P0</t>
  </si>
  <si>
    <t>0902013P0</t>
  </si>
  <si>
    <t>0303010Q0</t>
  </si>
  <si>
    <t>010300000</t>
  </si>
  <si>
    <t>0606020Y0</t>
  </si>
  <si>
    <t>190500000</t>
  </si>
  <si>
    <t>212700014</t>
  </si>
  <si>
    <t>238060080</t>
  </si>
  <si>
    <t>234510045</t>
  </si>
  <si>
    <t>0206020Q0</t>
  </si>
  <si>
    <t>210102201</t>
  </si>
  <si>
    <t>0212000K0</t>
  </si>
  <si>
    <t>0203020G0</t>
  </si>
  <si>
    <t>0208010P0</t>
  </si>
  <si>
    <t>0402010AE</t>
  </si>
  <si>
    <t>0601021P0</t>
  </si>
  <si>
    <t>1305010AF</t>
  </si>
  <si>
    <t>0905013P0</t>
  </si>
  <si>
    <t>230534505</t>
  </si>
  <si>
    <t>0407020T0</t>
  </si>
  <si>
    <t>0103010N0</t>
  </si>
  <si>
    <t>0501090H0</t>
  </si>
  <si>
    <t>0704060A0</t>
  </si>
  <si>
    <t>090504700</t>
  </si>
  <si>
    <t>0604011Q0</t>
  </si>
  <si>
    <t>0505010D0</t>
  </si>
  <si>
    <t>213600001</t>
  </si>
  <si>
    <t>1201010AE</t>
  </si>
  <si>
    <t>0601011R0</t>
  </si>
  <si>
    <t>228061580</t>
  </si>
  <si>
    <t>0501120Y0</t>
  </si>
  <si>
    <t>234501045</t>
  </si>
  <si>
    <t>110802070</t>
  </si>
  <si>
    <t>0402010H0</t>
  </si>
  <si>
    <t>0704050AD</t>
  </si>
  <si>
    <t>0106050S0</t>
  </si>
  <si>
    <t>200321001</t>
  </si>
  <si>
    <t>236056061</t>
  </si>
  <si>
    <t>1315000G0</t>
  </si>
  <si>
    <t>0304010N0</t>
  </si>
  <si>
    <t>1203050A0</t>
  </si>
  <si>
    <t>090101100</t>
  </si>
  <si>
    <t>0408010AB</t>
  </si>
  <si>
    <t>0501070AC</t>
  </si>
  <si>
    <t>0503010H0</t>
  </si>
  <si>
    <t>226007060</t>
  </si>
  <si>
    <t>0904010X0</t>
  </si>
  <si>
    <t>0908010T0</t>
  </si>
  <si>
    <t>233541036</t>
  </si>
  <si>
    <t>0606010U0</t>
  </si>
  <si>
    <t>225024050</t>
  </si>
  <si>
    <t>233556035</t>
  </si>
  <si>
    <t>0905013F0</t>
  </si>
  <si>
    <t>1108010Z0</t>
  </si>
  <si>
    <t>0106030A0</t>
  </si>
  <si>
    <t>0304030F0</t>
  </si>
  <si>
    <t>239456095</t>
  </si>
  <si>
    <t>0101010R0</t>
  </si>
  <si>
    <t>234533645</t>
  </si>
  <si>
    <t>1003020N0</t>
  </si>
  <si>
    <t>0501040H0</t>
  </si>
  <si>
    <t>1305020R0</t>
  </si>
  <si>
    <t>0103020P0</t>
  </si>
  <si>
    <t>1106000I0</t>
  </si>
  <si>
    <t>0904010A0</t>
  </si>
  <si>
    <t>233010230</t>
  </si>
  <si>
    <t>0203020R0</t>
  </si>
  <si>
    <t>231510615</t>
  </si>
  <si>
    <t>0310000N0</t>
  </si>
  <si>
    <t>0704020G0</t>
  </si>
  <si>
    <t>1103030W0</t>
  </si>
  <si>
    <t>1304000P0</t>
  </si>
  <si>
    <t>0904010AQ</t>
  </si>
  <si>
    <t>238020880</t>
  </si>
  <si>
    <t>231533515</t>
  </si>
  <si>
    <t>1404000AQ</t>
  </si>
  <si>
    <t>233059510</t>
  </si>
  <si>
    <t>0105020G0</t>
  </si>
  <si>
    <t>234665046</t>
  </si>
  <si>
    <t>1104010K0</t>
  </si>
  <si>
    <t>236033561</t>
  </si>
  <si>
    <t>0501021K0</t>
  </si>
  <si>
    <t>0401030T0</t>
  </si>
  <si>
    <t>040801020</t>
  </si>
  <si>
    <t>233510035</t>
  </si>
  <si>
    <t>225001050</t>
  </si>
  <si>
    <t>1309000S0</t>
  </si>
  <si>
    <t>236007060</t>
  </si>
  <si>
    <t>1103030C0</t>
  </si>
  <si>
    <t>0208020I0</t>
  </si>
  <si>
    <t>0309020D0</t>
  </si>
  <si>
    <t>0401020R0</t>
  </si>
  <si>
    <t>229001090</t>
  </si>
  <si>
    <t>239010090</t>
  </si>
  <si>
    <t>1310012Q0</t>
  </si>
  <si>
    <t>0606020X0</t>
  </si>
  <si>
    <t>1305020S0</t>
  </si>
  <si>
    <t>1104020M0</t>
  </si>
  <si>
    <t>233534535</t>
  </si>
  <si>
    <t>090401090</t>
  </si>
  <si>
    <t>234541045</t>
  </si>
  <si>
    <t>233510635</t>
  </si>
  <si>
    <t>0205052AC</t>
  </si>
  <si>
    <t>226048860</t>
  </si>
  <si>
    <t>1307000K0</t>
  </si>
  <si>
    <t>0302000R0</t>
  </si>
  <si>
    <t>229024090</t>
  </si>
  <si>
    <t>226029560</t>
  </si>
  <si>
    <t>0501021M0</t>
  </si>
  <si>
    <t>0402020L0</t>
  </si>
  <si>
    <t>0101010N0</t>
  </si>
  <si>
    <t>1001030S0</t>
  </si>
  <si>
    <t>0501070N0</t>
  </si>
  <si>
    <t>0206020B0</t>
  </si>
  <si>
    <t>0208020H0</t>
  </si>
  <si>
    <t>0309010X0</t>
  </si>
  <si>
    <t>239033590</t>
  </si>
  <si>
    <t>0205051Q0</t>
  </si>
  <si>
    <t>239441094</t>
  </si>
  <si>
    <t>0408010Y0</t>
  </si>
  <si>
    <t>0206040AI</t>
  </si>
  <si>
    <t>236034560</t>
  </si>
  <si>
    <t>0702020X0</t>
  </si>
  <si>
    <t>1103010AG</t>
  </si>
  <si>
    <t>0904010W0</t>
  </si>
  <si>
    <t>0401010P0</t>
  </si>
  <si>
    <t>0905022U0</t>
  </si>
  <si>
    <t>0202020U0</t>
  </si>
  <si>
    <t>1103010G0</t>
  </si>
  <si>
    <t>201100004</t>
  </si>
  <si>
    <t>0904010F0</t>
  </si>
  <si>
    <t>238010680</t>
  </si>
  <si>
    <t>0402030P0</t>
  </si>
  <si>
    <t>0303010J0</t>
  </si>
  <si>
    <t>1202020P0</t>
  </si>
  <si>
    <t>223009030</t>
  </si>
  <si>
    <t>229021990</t>
  </si>
  <si>
    <t>0501021G0</t>
  </si>
  <si>
    <t>233032430</t>
  </si>
  <si>
    <t>0105020B0</t>
  </si>
  <si>
    <t>130502000</t>
  </si>
  <si>
    <t>238065580</t>
  </si>
  <si>
    <t>0205051J0</t>
  </si>
  <si>
    <t>1312000G0</t>
  </si>
  <si>
    <t>0501080J0</t>
  </si>
  <si>
    <t>213400001</t>
  </si>
  <si>
    <t>0202010L0</t>
  </si>
  <si>
    <t>191300000</t>
  </si>
  <si>
    <t>0905041Q0</t>
  </si>
  <si>
    <t>234506045</t>
  </si>
  <si>
    <t>239201092</t>
  </si>
  <si>
    <t>0107010S0</t>
  </si>
  <si>
    <t>200312001</t>
  </si>
  <si>
    <t>0301011B0</t>
  </si>
  <si>
    <t>223005030</t>
  </si>
  <si>
    <t>0501021A0</t>
  </si>
  <si>
    <t>0703021L0</t>
  </si>
  <si>
    <t>0901030K0</t>
  </si>
  <si>
    <t>226048060</t>
  </si>
  <si>
    <t>230506005</t>
  </si>
  <si>
    <t>0406000AC</t>
  </si>
  <si>
    <t>233010231</t>
  </si>
  <si>
    <t>0402020T0</t>
  </si>
  <si>
    <t>238559085</t>
  </si>
  <si>
    <t>226024060</t>
  </si>
  <si>
    <t>200502002</t>
  </si>
  <si>
    <t>0106020J0</t>
  </si>
  <si>
    <t>0303030B0</t>
  </si>
  <si>
    <t>1002010M0</t>
  </si>
  <si>
    <t>237004570</t>
  </si>
  <si>
    <t>236033560</t>
  </si>
  <si>
    <t>229006090</t>
  </si>
  <si>
    <t>1001010R0</t>
  </si>
  <si>
    <t>0803042U0</t>
  </si>
  <si>
    <t>1108010A0</t>
  </si>
  <si>
    <t>233010030</t>
  </si>
  <si>
    <t>1001030J0</t>
  </si>
  <si>
    <t>0401030E0</t>
  </si>
  <si>
    <t>1003020F0</t>
  </si>
  <si>
    <t>225017550</t>
  </si>
  <si>
    <t>0106010H0</t>
  </si>
  <si>
    <t>1303000D0</t>
  </si>
  <si>
    <t>225061550</t>
  </si>
  <si>
    <t>0406000V0</t>
  </si>
  <si>
    <t>0106050B0</t>
  </si>
  <si>
    <t>0603020I0</t>
  </si>
  <si>
    <t>0403010T0</t>
  </si>
  <si>
    <t>1304000L0</t>
  </si>
  <si>
    <t>1201010Q0</t>
  </si>
  <si>
    <t>0501030V0</t>
  </si>
  <si>
    <t>210120001</t>
  </si>
  <si>
    <t>236056060</t>
  </si>
  <si>
    <t>233041030</t>
  </si>
  <si>
    <t>239456094</t>
  </si>
  <si>
    <t>0605020Y0</t>
  </si>
  <si>
    <t>0504010U0</t>
  </si>
  <si>
    <t>200900007</t>
  </si>
  <si>
    <t>1201010E0</t>
  </si>
  <si>
    <t>233002633</t>
  </si>
  <si>
    <t>1201010AC</t>
  </si>
  <si>
    <t>201100002</t>
  </si>
  <si>
    <t>238001080</t>
  </si>
  <si>
    <t>0901040C0</t>
  </si>
  <si>
    <t>226041060</t>
  </si>
  <si>
    <t>224024040</t>
  </si>
  <si>
    <t>212500001</t>
  </si>
  <si>
    <t>229024091</t>
  </si>
  <si>
    <t>0901011Q0</t>
  </si>
  <si>
    <t>0703010S0</t>
  </si>
  <si>
    <t>0501023A0</t>
  </si>
  <si>
    <t>0101010F0</t>
  </si>
  <si>
    <t>1201010H0</t>
  </si>
  <si>
    <t>0901011Y0</t>
  </si>
  <si>
    <t>228009580</t>
  </si>
  <si>
    <t>237002770</t>
  </si>
  <si>
    <t>0101010Q0</t>
  </si>
  <si>
    <t>232510825</t>
  </si>
  <si>
    <t>230565005</t>
  </si>
  <si>
    <t>239433500</t>
  </si>
  <si>
    <t>0607020C0</t>
  </si>
  <si>
    <t>233504537</t>
  </si>
  <si>
    <t>228534980</t>
  </si>
  <si>
    <t>1201030N0</t>
  </si>
  <si>
    <t>1108030AA</t>
  </si>
  <si>
    <t>090501300</t>
  </si>
  <si>
    <t>238022280</t>
  </si>
  <si>
    <t>0905050A0</t>
  </si>
  <si>
    <t>1309000H0</t>
  </si>
  <si>
    <t>1310040V0</t>
  </si>
  <si>
    <t>0911010T0</t>
  </si>
  <si>
    <t>0410010D0</t>
  </si>
  <si>
    <t>1001030X0</t>
  </si>
  <si>
    <t>220517505</t>
  </si>
  <si>
    <t>1302010E0</t>
  </si>
  <si>
    <t>0406000AF</t>
  </si>
  <si>
    <t>235033750</t>
  </si>
  <si>
    <t>232559525</t>
  </si>
  <si>
    <t>1108020A0</t>
  </si>
  <si>
    <t>220509505</t>
  </si>
  <si>
    <t>236041060</t>
  </si>
  <si>
    <t>1001010I0</t>
  </si>
  <si>
    <t>0402010C0</t>
  </si>
  <si>
    <t>0212000A0</t>
  </si>
  <si>
    <t>1302010N0</t>
  </si>
  <si>
    <t>214200001</t>
  </si>
  <si>
    <t>1502010A0</t>
  </si>
  <si>
    <t>0501022A0</t>
  </si>
  <si>
    <t>233556039</t>
  </si>
  <si>
    <t>0307000Q0</t>
  </si>
  <si>
    <t>230533505</t>
  </si>
  <si>
    <t>1108020AG</t>
  </si>
  <si>
    <t>0406000M0</t>
  </si>
  <si>
    <t>1201010F0</t>
  </si>
  <si>
    <t>0205051W0</t>
  </si>
  <si>
    <t>211301000</t>
  </si>
  <si>
    <t>200324000</t>
  </si>
  <si>
    <t>0408010P0</t>
  </si>
  <si>
    <t>1310050H0</t>
  </si>
  <si>
    <t>1104020Y0</t>
  </si>
  <si>
    <t>1001010S0</t>
  </si>
  <si>
    <t>0403040S0</t>
  </si>
  <si>
    <t>0902021Q0</t>
  </si>
  <si>
    <t>0107020F0</t>
  </si>
  <si>
    <t>200502003</t>
  </si>
  <si>
    <t>0104020P0</t>
  </si>
  <si>
    <t>0501070T0</t>
  </si>
  <si>
    <t>238047080</t>
  </si>
  <si>
    <t>0904010T0</t>
  </si>
  <si>
    <t>1307000Q0</t>
  </si>
  <si>
    <t>0301011Z0</t>
  </si>
  <si>
    <t>226017560</t>
  </si>
  <si>
    <t>0101010L0</t>
  </si>
  <si>
    <t>1203010K0</t>
  </si>
  <si>
    <t>239459094</t>
  </si>
  <si>
    <t>1001030AA</t>
  </si>
  <si>
    <t>0904010I0</t>
  </si>
  <si>
    <t>0605010N0</t>
  </si>
  <si>
    <t>225060550</t>
  </si>
  <si>
    <t>200202004</t>
  </si>
  <si>
    <t>0505060I0</t>
  </si>
  <si>
    <t>0505030A0</t>
  </si>
  <si>
    <t>210123001</t>
  </si>
  <si>
    <t>0402030R0</t>
  </si>
  <si>
    <t>238533585</t>
  </si>
  <si>
    <t>201400001</t>
  </si>
  <si>
    <t>212700025</t>
  </si>
  <si>
    <t>0309010L0</t>
  </si>
  <si>
    <t>210705301</t>
  </si>
  <si>
    <t>0906040P0</t>
  </si>
  <si>
    <t>233007030</t>
  </si>
  <si>
    <t>0803042H0</t>
  </si>
  <si>
    <t>0410020D0</t>
  </si>
  <si>
    <t>0802040AK</t>
  </si>
  <si>
    <t>070403000</t>
  </si>
  <si>
    <t>0407010X0</t>
  </si>
  <si>
    <t>0505020L0</t>
  </si>
  <si>
    <t>0403040T0</t>
  </si>
  <si>
    <t>0904010Z0</t>
  </si>
  <si>
    <t>234633546</t>
  </si>
  <si>
    <t>0904010AL</t>
  </si>
  <si>
    <t>1103010Y0</t>
  </si>
  <si>
    <t>0503032E0</t>
  </si>
  <si>
    <t>224010040</t>
  </si>
  <si>
    <t>100101080</t>
  </si>
  <si>
    <t>0102000AC</t>
  </si>
  <si>
    <t>0501013E0</t>
  </si>
  <si>
    <t>0409010S0</t>
  </si>
  <si>
    <t>233001030</t>
  </si>
  <si>
    <t>0101010C0</t>
  </si>
  <si>
    <t>234634546</t>
  </si>
  <si>
    <t>239056090</t>
  </si>
  <si>
    <t>0502020A0</t>
  </si>
  <si>
    <t>1108030AB</t>
  </si>
  <si>
    <t>1404000AH</t>
  </si>
  <si>
    <t>0702020P0</t>
  </si>
  <si>
    <t>0103040M0</t>
  </si>
  <si>
    <t>221504515</t>
  </si>
  <si>
    <t>233002631</t>
  </si>
  <si>
    <t>0404000W0</t>
  </si>
  <si>
    <t>231001010</t>
  </si>
  <si>
    <t>210705201</t>
  </si>
  <si>
    <t>0501022B0</t>
  </si>
  <si>
    <t>224023540</t>
  </si>
  <si>
    <t>1104020B0</t>
  </si>
  <si>
    <t>0408010AA</t>
  </si>
  <si>
    <t>0401030H0</t>
  </si>
  <si>
    <t>130400000</t>
  </si>
  <si>
    <t>0904010Q0</t>
  </si>
  <si>
    <t>210112003</t>
  </si>
  <si>
    <t>0101010J0</t>
  </si>
  <si>
    <t>0905011K0</t>
  </si>
  <si>
    <t>0406000U0</t>
  </si>
  <si>
    <t>0402010R0</t>
  </si>
  <si>
    <t>224012540</t>
  </si>
  <si>
    <t>233034530</t>
  </si>
  <si>
    <t>1303000F0</t>
  </si>
  <si>
    <t>229029590</t>
  </si>
  <si>
    <t>213100001</t>
  </si>
  <si>
    <t>190203000</t>
  </si>
  <si>
    <t>0501021B0</t>
  </si>
  <si>
    <t>239004590</t>
  </si>
  <si>
    <t>0109010G0</t>
  </si>
  <si>
    <t>0304010AG</t>
  </si>
  <si>
    <t>1302010M0</t>
  </si>
  <si>
    <t>1305020F0</t>
  </si>
  <si>
    <t>226034560</t>
  </si>
  <si>
    <t>191402000</t>
  </si>
  <si>
    <t>239410101</t>
  </si>
  <si>
    <t>235033650</t>
  </si>
  <si>
    <t>1304000S0</t>
  </si>
  <si>
    <t>210200004</t>
  </si>
  <si>
    <t>1303000N0</t>
  </si>
  <si>
    <t>0604011J0</t>
  </si>
  <si>
    <t>0605010T0</t>
  </si>
  <si>
    <t>1201030H0</t>
  </si>
  <si>
    <t>0603020L0</t>
  </si>
  <si>
    <t>1302020B0</t>
  </si>
  <si>
    <t>0501021C0</t>
  </si>
  <si>
    <t>229007590</t>
  </si>
  <si>
    <t>1404000N0</t>
  </si>
  <si>
    <t>0107010N0</t>
  </si>
  <si>
    <t>0901030I0</t>
  </si>
  <si>
    <t>140400050</t>
  </si>
  <si>
    <t>238533785</t>
  </si>
  <si>
    <t>233010232</t>
  </si>
  <si>
    <t>1311040K0</t>
  </si>
  <si>
    <t>200403003</t>
  </si>
  <si>
    <t>0901060I0</t>
  </si>
  <si>
    <t>0904010AP</t>
  </si>
  <si>
    <t>1914010A0</t>
  </si>
  <si>
    <t>0908010AJ</t>
  </si>
  <si>
    <t>1001022Y0</t>
  </si>
  <si>
    <t>0904010J0</t>
  </si>
  <si>
    <t>0501070F0</t>
  </si>
  <si>
    <t>236048061</t>
  </si>
  <si>
    <t>237001070</t>
  </si>
  <si>
    <t>239048090</t>
  </si>
  <si>
    <t>0702020H0</t>
  </si>
  <si>
    <t>1001030AC</t>
  </si>
  <si>
    <t>0501090S0</t>
  </si>
  <si>
    <t>0607020P0</t>
  </si>
  <si>
    <t>0906011H0</t>
  </si>
  <si>
    <t>0402010Q0</t>
  </si>
  <si>
    <t>239624096</t>
  </si>
  <si>
    <t>230524005</t>
  </si>
  <si>
    <t>0704040D0</t>
  </si>
  <si>
    <t>0908010AL</t>
  </si>
  <si>
    <t>0205051G0</t>
  </si>
  <si>
    <t>228050580</t>
  </si>
  <si>
    <t>0205051P0</t>
  </si>
  <si>
    <t>1502010C0</t>
  </si>
  <si>
    <t>0205010U0</t>
  </si>
  <si>
    <t>131500000</t>
  </si>
  <si>
    <t>190601000</t>
  </si>
  <si>
    <t>1306010T0</t>
  </si>
  <si>
    <t>239459095</t>
  </si>
  <si>
    <t>0202040T0</t>
  </si>
  <si>
    <t>0310000E0</t>
  </si>
  <si>
    <t>212700017</t>
  </si>
  <si>
    <t>234534545</t>
  </si>
  <si>
    <t>1305030D0</t>
  </si>
  <si>
    <t>190400000</t>
  </si>
  <si>
    <t>239634597</t>
  </si>
  <si>
    <t>201000006</t>
  </si>
  <si>
    <t>0603020F0</t>
  </si>
  <si>
    <t>210112004</t>
  </si>
  <si>
    <t>0603020M0</t>
  </si>
  <si>
    <t>0505050P0</t>
  </si>
  <si>
    <t>212700024</t>
  </si>
  <si>
    <t>0203020U0</t>
  </si>
  <si>
    <t>200202005</t>
  </si>
  <si>
    <t>0604030Q0</t>
  </si>
  <si>
    <t>202000003</t>
  </si>
  <si>
    <t>210602001</t>
  </si>
  <si>
    <t>0603020X0</t>
  </si>
  <si>
    <t>221510015</t>
  </si>
  <si>
    <t>1404000AF</t>
  </si>
  <si>
    <t>214601000</t>
  </si>
  <si>
    <t>239241092</t>
  </si>
  <si>
    <t>0501013L0</t>
  </si>
  <si>
    <t>010102100</t>
  </si>
  <si>
    <t>0304010H0</t>
  </si>
  <si>
    <t>0208010K0</t>
  </si>
  <si>
    <t>0902011P0</t>
  </si>
  <si>
    <t>0501130S0</t>
  </si>
  <si>
    <t>228024080</t>
  </si>
  <si>
    <t>1305020T0</t>
  </si>
  <si>
    <t>0605010G0</t>
  </si>
  <si>
    <t>0501090Q0</t>
  </si>
  <si>
    <t>234507045</t>
  </si>
  <si>
    <t>0904010E0</t>
  </si>
  <si>
    <t>0801050AA</t>
  </si>
  <si>
    <t>232502625</t>
  </si>
  <si>
    <t>239059090</t>
  </si>
  <si>
    <t>0402020AC</t>
  </si>
  <si>
    <t>1001040A0</t>
  </si>
  <si>
    <t>0906050U0</t>
  </si>
  <si>
    <t>0605010X0</t>
  </si>
  <si>
    <t>200501001</t>
  </si>
  <si>
    <t>231530615</t>
  </si>
  <si>
    <t>1203010Q0</t>
  </si>
  <si>
    <t>1902070A0</t>
  </si>
  <si>
    <t>237037570</t>
  </si>
  <si>
    <t>0304010K0</t>
  </si>
  <si>
    <t>1501020R0</t>
  </si>
  <si>
    <t>232048020</t>
  </si>
  <si>
    <t>228001080</t>
  </si>
  <si>
    <t>0904010AS</t>
  </si>
  <si>
    <t>0604030P0</t>
  </si>
  <si>
    <t>230559005</t>
  </si>
  <si>
    <t>0402010W0</t>
  </si>
  <si>
    <t>0503010AA</t>
  </si>
  <si>
    <t>200900006</t>
  </si>
  <si>
    <t>200900001</t>
  </si>
  <si>
    <t>0904010AM</t>
  </si>
  <si>
    <t>1001030V0</t>
  </si>
  <si>
    <t>213000009</t>
  </si>
  <si>
    <t>1310011P0</t>
  </si>
  <si>
    <t>0606010T0</t>
  </si>
  <si>
    <t>0205051E0</t>
  </si>
  <si>
    <t>200900011</t>
  </si>
  <si>
    <t>0407010M0</t>
  </si>
  <si>
    <t>229008790</t>
  </si>
  <si>
    <t>236041062</t>
  </si>
  <si>
    <t>0102000AK</t>
  </si>
  <si>
    <t>120305000</t>
  </si>
  <si>
    <t>0905021F0</t>
  </si>
  <si>
    <t>0704010I0</t>
  </si>
  <si>
    <t>0206020M0</t>
  </si>
  <si>
    <t>0501080V0</t>
  </si>
  <si>
    <t>226060560</t>
  </si>
  <si>
    <t>1001030Q0</t>
  </si>
  <si>
    <t>0406000AD</t>
  </si>
  <si>
    <t>200403004</t>
  </si>
  <si>
    <t>0206020I0</t>
  </si>
  <si>
    <t>1405010A0</t>
  </si>
  <si>
    <t>236041061</t>
  </si>
  <si>
    <t>090401070</t>
  </si>
  <si>
    <t>0501014S0</t>
  </si>
  <si>
    <t>0503010AE</t>
  </si>
  <si>
    <t>0901060K0</t>
  </si>
  <si>
    <t>0304010AE</t>
  </si>
  <si>
    <t>1502010G0</t>
  </si>
  <si>
    <t>1108020U0</t>
  </si>
  <si>
    <t>130501000</t>
  </si>
  <si>
    <t>1306010V0</t>
  </si>
  <si>
    <t>0105020C0</t>
  </si>
  <si>
    <t>200309004</t>
  </si>
  <si>
    <t>0802040Y0</t>
  </si>
  <si>
    <t>233041530</t>
  </si>
  <si>
    <t>1306010N0</t>
  </si>
  <si>
    <t>1310020U0</t>
  </si>
  <si>
    <t>1001050A0</t>
  </si>
  <si>
    <t>0901012K0</t>
  </si>
  <si>
    <t>0904010AE</t>
  </si>
  <si>
    <t>0901030N0</t>
  </si>
  <si>
    <t>0102000H0</t>
  </si>
  <si>
    <t>223009530</t>
  </si>
  <si>
    <t>0504010L0</t>
  </si>
  <si>
    <t>0601012G0</t>
  </si>
  <si>
    <t>0503031A0</t>
  </si>
  <si>
    <t>0212000AI</t>
  </si>
  <si>
    <t>0904010V0</t>
  </si>
  <si>
    <t>1001010AD</t>
  </si>
  <si>
    <t>1104020AC</t>
  </si>
  <si>
    <t>210300001</t>
  </si>
  <si>
    <t>1003020T0</t>
  </si>
  <si>
    <t>236024060</t>
  </si>
  <si>
    <t>020400030</t>
  </si>
  <si>
    <t>0408020D0</t>
  </si>
  <si>
    <t>210704201</t>
  </si>
  <si>
    <t>050301000</t>
  </si>
  <si>
    <t>210124001</t>
  </si>
  <si>
    <t>0409020E0</t>
  </si>
  <si>
    <t>228039580</t>
  </si>
  <si>
    <t>225007550</t>
  </si>
  <si>
    <t>200329000</t>
  </si>
  <si>
    <t>238061080</t>
  </si>
  <si>
    <t>220550505</t>
  </si>
  <si>
    <t>1308010U0</t>
  </si>
  <si>
    <t>220561505</t>
  </si>
  <si>
    <t>090401020</t>
  </si>
  <si>
    <t>0409030B0</t>
  </si>
  <si>
    <t>237056570</t>
  </si>
  <si>
    <t>0407041F0</t>
  </si>
  <si>
    <t>238033580</t>
  </si>
  <si>
    <t>210601001</t>
  </si>
  <si>
    <t>0703030G0</t>
  </si>
  <si>
    <t>228007580</t>
  </si>
  <si>
    <t>1001010T0</t>
  </si>
  <si>
    <t>212200003</t>
  </si>
  <si>
    <t>1404000W0</t>
  </si>
  <si>
    <t>0802040AD</t>
  </si>
  <si>
    <t>200900012</t>
  </si>
  <si>
    <t>0407010AC</t>
  </si>
  <si>
    <t>1501030D0</t>
  </si>
  <si>
    <t>231559015</t>
  </si>
  <si>
    <t>0601060X0</t>
  </si>
  <si>
    <t>210705102</t>
  </si>
  <si>
    <t>0202010Y0</t>
  </si>
  <si>
    <t>1501010F0</t>
  </si>
  <si>
    <t>100101050</t>
  </si>
  <si>
    <t>1103010T0</t>
  </si>
  <si>
    <t>1001010Q0</t>
  </si>
  <si>
    <t>232510525</t>
  </si>
  <si>
    <t>0205010AA</t>
  </si>
  <si>
    <t>1203010U0</t>
  </si>
  <si>
    <t>0801010H0</t>
  </si>
  <si>
    <t>237510075</t>
  </si>
  <si>
    <t>1301010I0</t>
  </si>
  <si>
    <t>0504010F0</t>
  </si>
  <si>
    <t>239001090</t>
  </si>
  <si>
    <t>0204000P0</t>
  </si>
  <si>
    <t>0410030D0</t>
  </si>
  <si>
    <t>201100003</t>
  </si>
  <si>
    <t>0603020H0</t>
  </si>
  <si>
    <t>0605010I0</t>
  </si>
  <si>
    <t>190605000</t>
  </si>
  <si>
    <t>236041063</t>
  </si>
  <si>
    <t>224048040</t>
  </si>
  <si>
    <t>100201000</t>
  </si>
  <si>
    <t>201500000</t>
  </si>
  <si>
    <t>232001020</t>
  </si>
  <si>
    <t>200100001</t>
  </si>
  <si>
    <t>235524055</t>
  </si>
  <si>
    <t>233048030</t>
  </si>
  <si>
    <t>239041090</t>
  </si>
  <si>
    <t>0908010Z0</t>
  </si>
  <si>
    <t>0409010P0</t>
  </si>
  <si>
    <t>226056060</t>
  </si>
  <si>
    <t>0704050Y0</t>
  </si>
  <si>
    <t>214300001</t>
  </si>
  <si>
    <t>1311010S0</t>
  </si>
  <si>
    <t>0205051AC</t>
  </si>
  <si>
    <t>1310050D0</t>
  </si>
  <si>
    <t>0503010AH</t>
  </si>
  <si>
    <t>090602200</t>
  </si>
  <si>
    <t>1203030B0</t>
  </si>
  <si>
    <t>233056030</t>
  </si>
  <si>
    <t>214701000</t>
  </si>
  <si>
    <t>0904010AR</t>
  </si>
  <si>
    <t>0803042T0</t>
  </si>
  <si>
    <t>224029540</t>
  </si>
  <si>
    <t>0503032F0</t>
  </si>
  <si>
    <t>0802040AA</t>
  </si>
  <si>
    <t>1001040P0</t>
  </si>
  <si>
    <t>233024030</t>
  </si>
  <si>
    <t>1201030F0</t>
  </si>
  <si>
    <t>1309000P0</t>
  </si>
  <si>
    <t>212700026</t>
  </si>
  <si>
    <t>1302010K0</t>
  </si>
  <si>
    <t>221501015</t>
  </si>
  <si>
    <t>1103010AI</t>
  </si>
  <si>
    <t>1310050M0</t>
  </si>
  <si>
    <t>1003020M0</t>
  </si>
  <si>
    <t>0904010AT</t>
  </si>
  <si>
    <t>238524085</t>
  </si>
  <si>
    <t>0601012U0</t>
  </si>
  <si>
    <t>238506085</t>
  </si>
  <si>
    <t>1203010T0</t>
  </si>
  <si>
    <t>0503032J0</t>
  </si>
  <si>
    <t>1305010J0</t>
  </si>
  <si>
    <t>0202040G0</t>
  </si>
  <si>
    <t>236030563</t>
  </si>
  <si>
    <t>0106040L0</t>
  </si>
  <si>
    <t>210113002</t>
  </si>
  <si>
    <t>234610646</t>
  </si>
  <si>
    <t>0205052AD</t>
  </si>
  <si>
    <t>1001010AE</t>
  </si>
  <si>
    <t>229034090</t>
  </si>
  <si>
    <t>0704010C0</t>
  </si>
  <si>
    <t>236033563</t>
  </si>
  <si>
    <t>220526500</t>
  </si>
  <si>
    <t>0501090N0</t>
  </si>
  <si>
    <t>235010050</t>
  </si>
  <si>
    <t>1106000K0</t>
  </si>
  <si>
    <t>229034091</t>
  </si>
  <si>
    <t>0101010U0</t>
  </si>
  <si>
    <t>210200001</t>
  </si>
  <si>
    <t>0311010B0</t>
  </si>
  <si>
    <t>0905021L0</t>
  </si>
  <si>
    <t>0501070M0</t>
  </si>
  <si>
    <t>0604020F0</t>
  </si>
  <si>
    <t>0212000U0</t>
  </si>
  <si>
    <t>0108010S0</t>
  </si>
  <si>
    <t>234544045</t>
  </si>
  <si>
    <t>237548075</t>
  </si>
  <si>
    <t>0905011R0</t>
  </si>
  <si>
    <t>213000002</t>
  </si>
  <si>
    <t>100101040</t>
  </si>
  <si>
    <t>239632496</t>
  </si>
  <si>
    <t>0604020D0</t>
  </si>
  <si>
    <t>060602000</t>
  </si>
  <si>
    <t>0307000S0</t>
  </si>
  <si>
    <t>213700001</t>
  </si>
  <si>
    <t>0606020V0</t>
  </si>
  <si>
    <t>1302010Z0</t>
  </si>
  <si>
    <t>0202040U0</t>
  </si>
  <si>
    <t>201000002</t>
  </si>
  <si>
    <t>0802040J0</t>
  </si>
  <si>
    <t>220548805</t>
  </si>
  <si>
    <t>238039380</t>
  </si>
  <si>
    <t>223060530</t>
  </si>
  <si>
    <t>226004560</t>
  </si>
  <si>
    <t>0801050BI</t>
  </si>
  <si>
    <t>0501100C0</t>
  </si>
  <si>
    <t>0202040V0</t>
  </si>
  <si>
    <t>1306010M0</t>
  </si>
  <si>
    <t>200900003</t>
  </si>
  <si>
    <t>214900001</t>
  </si>
  <si>
    <t>234606046</t>
  </si>
  <si>
    <t>0209000V0</t>
  </si>
  <si>
    <t>212700022</t>
  </si>
  <si>
    <t>0502030A0</t>
  </si>
  <si>
    <t>0702020T0</t>
  </si>
  <si>
    <t>0406000AA</t>
  </si>
  <si>
    <t>0702020Y0</t>
  </si>
  <si>
    <t>0704040G0</t>
  </si>
  <si>
    <t>0404000E0</t>
  </si>
  <si>
    <t>1404000AM</t>
  </si>
  <si>
    <t>224034040</t>
  </si>
  <si>
    <t>214000001</t>
  </si>
  <si>
    <t>0604011AD</t>
  </si>
  <si>
    <t>0503010Z0</t>
  </si>
  <si>
    <t>0106050M0</t>
  </si>
  <si>
    <t>0802040AJ</t>
  </si>
  <si>
    <t>0501110G0</t>
  </si>
  <si>
    <t>0205010X0</t>
  </si>
  <si>
    <t>226007560</t>
  </si>
  <si>
    <t>090401060</t>
  </si>
  <si>
    <t>239641096</t>
  </si>
  <si>
    <t>0906012B0</t>
  </si>
  <si>
    <t>0212000AH</t>
  </si>
  <si>
    <t>234604546</t>
  </si>
  <si>
    <t>1310040C0</t>
  </si>
  <si>
    <t>0501021H0</t>
  </si>
  <si>
    <t>090504100</t>
  </si>
  <si>
    <t>1305020L0</t>
  </si>
  <si>
    <t>233059511</t>
  </si>
  <si>
    <t>1105000S0</t>
  </si>
  <si>
    <t>0605010Z0</t>
  </si>
  <si>
    <t>0803041U0</t>
  </si>
  <si>
    <t>1203010C0</t>
  </si>
  <si>
    <t>110402000</t>
  </si>
  <si>
    <t>1307000C0</t>
  </si>
  <si>
    <t>0207010G0</t>
  </si>
  <si>
    <t>010701000</t>
  </si>
  <si>
    <t>0304010F0</t>
  </si>
  <si>
    <t>220524005</t>
  </si>
  <si>
    <t>0908010Y0</t>
  </si>
  <si>
    <t>0102000AJ</t>
  </si>
  <si>
    <t>0503010AN</t>
  </si>
  <si>
    <t>1501043F0</t>
  </si>
  <si>
    <t>200328000</t>
  </si>
  <si>
    <t>238029580</t>
  </si>
  <si>
    <t>201000003</t>
  </si>
  <si>
    <t>1203010F0</t>
  </si>
  <si>
    <t>0402010I0</t>
  </si>
  <si>
    <t>1001030Y0</t>
  </si>
  <si>
    <t>220560505</t>
  </si>
  <si>
    <t>0309020G0</t>
  </si>
  <si>
    <t>0901030Q0</t>
  </si>
  <si>
    <t>0503021D0</t>
  </si>
  <si>
    <t>1311010A0</t>
  </si>
  <si>
    <t>200304003</t>
  </si>
  <si>
    <t>0204000N0</t>
  </si>
  <si>
    <t>1203040I0</t>
  </si>
  <si>
    <t>0304020X0</t>
  </si>
  <si>
    <t>200700001</t>
  </si>
  <si>
    <t>1003020Y0</t>
  </si>
  <si>
    <t>0504050T0</t>
  </si>
  <si>
    <t>0304010AF</t>
  </si>
  <si>
    <t>233059030</t>
  </si>
  <si>
    <t>1310020Z0</t>
  </si>
  <si>
    <t>236012562</t>
  </si>
  <si>
    <t>232007020</t>
  </si>
  <si>
    <t>120101000</t>
  </si>
  <si>
    <t>1310030L0</t>
  </si>
  <si>
    <t>0501050K0</t>
  </si>
  <si>
    <t>232533725</t>
  </si>
  <si>
    <t>200320000</t>
  </si>
  <si>
    <t>234510645</t>
  </si>
  <si>
    <t>010602000</t>
  </si>
  <si>
    <t>0106030P0</t>
  </si>
  <si>
    <t>233533537</t>
  </si>
  <si>
    <t>0106060A0</t>
  </si>
  <si>
    <t>0607020B0</t>
  </si>
  <si>
    <t>1202020C0</t>
  </si>
  <si>
    <t>1303000Q0</t>
  </si>
  <si>
    <t>0908010D0</t>
  </si>
  <si>
    <t>1103010AL</t>
  </si>
  <si>
    <t>0904010G0</t>
  </si>
  <si>
    <t>0307000T0</t>
  </si>
  <si>
    <t>0205010Z0</t>
  </si>
  <si>
    <t>0704050J0</t>
  </si>
  <si>
    <t>1104020G0</t>
  </si>
  <si>
    <t>0704030J0</t>
  </si>
  <si>
    <t>1311050U0</t>
  </si>
  <si>
    <t>1902070E0</t>
  </si>
  <si>
    <t>200202002</t>
  </si>
  <si>
    <t>201000001</t>
  </si>
  <si>
    <t>1201010S0</t>
  </si>
  <si>
    <t>180300000</t>
  </si>
  <si>
    <t>200402001</t>
  </si>
  <si>
    <t>0904010AN</t>
  </si>
  <si>
    <t>213000006</t>
  </si>
  <si>
    <t>0905013N0</t>
  </si>
  <si>
    <t>1405020A0</t>
  </si>
  <si>
    <t>0906026V0</t>
  </si>
  <si>
    <t>0702020Z0</t>
  </si>
  <si>
    <t>227026570</t>
  </si>
  <si>
    <t>1001050B0</t>
  </si>
  <si>
    <t>0802040A0</t>
  </si>
  <si>
    <t>0502010E0</t>
  </si>
  <si>
    <t>0308000M0</t>
  </si>
  <si>
    <t>1310020J0</t>
  </si>
  <si>
    <t>1103010AJ</t>
  </si>
  <si>
    <t>1104010F0</t>
  </si>
  <si>
    <t>223049530</t>
  </si>
  <si>
    <t>1103010I0</t>
  </si>
  <si>
    <t>040702020</t>
  </si>
  <si>
    <t>190800000</t>
  </si>
  <si>
    <t>1404000U0</t>
  </si>
  <si>
    <t>236030561</t>
  </si>
  <si>
    <t>0401010D0</t>
  </si>
  <si>
    <t>0501090A0</t>
  </si>
  <si>
    <t>0501070Z0</t>
  </si>
  <si>
    <t>0801050R0</t>
  </si>
  <si>
    <t>0901012P0</t>
  </si>
  <si>
    <t>0501070Y0</t>
  </si>
  <si>
    <t>1902070Q0</t>
  </si>
  <si>
    <t>1003020AD</t>
  </si>
  <si>
    <t>0801030T0</t>
  </si>
  <si>
    <t>0503010AM</t>
  </si>
  <si>
    <t>1001030R0</t>
  </si>
  <si>
    <t>1310011W0</t>
  </si>
  <si>
    <t>0501120Q0</t>
  </si>
  <si>
    <t>1003010P0</t>
  </si>
  <si>
    <t>1309000F0</t>
  </si>
  <si>
    <t>1307000F0</t>
  </si>
  <si>
    <t>228029580</t>
  </si>
  <si>
    <t>233534538</t>
  </si>
  <si>
    <t>210703001</t>
  </si>
  <si>
    <t>0902011AA</t>
  </si>
  <si>
    <t>0501011J0</t>
  </si>
  <si>
    <t>090602400</t>
  </si>
  <si>
    <t>1203020C0</t>
  </si>
  <si>
    <t>130900000</t>
  </si>
  <si>
    <t>0604020P0</t>
  </si>
  <si>
    <t>0501013C0</t>
  </si>
  <si>
    <t>234559045</t>
  </si>
  <si>
    <t>090601100</t>
  </si>
  <si>
    <t>0501040N0</t>
  </si>
  <si>
    <t>1104020X0</t>
  </si>
  <si>
    <t>227034970</t>
  </si>
  <si>
    <t>0901030P0</t>
  </si>
  <si>
    <t>0104020N0</t>
  </si>
  <si>
    <t>1201010C0</t>
  </si>
  <si>
    <t>0907000H0</t>
  </si>
  <si>
    <t>1501042E0</t>
  </si>
  <si>
    <t>1303000M0</t>
  </si>
  <si>
    <t>0604012F0</t>
  </si>
  <si>
    <t>231029510</t>
  </si>
  <si>
    <t>1313080S0</t>
  </si>
  <si>
    <t>1105000P0</t>
  </si>
  <si>
    <t>232010020</t>
  </si>
  <si>
    <t>224003040</t>
  </si>
  <si>
    <t>1404000AB</t>
  </si>
  <si>
    <t>210602002</t>
  </si>
  <si>
    <t>0901040B0</t>
  </si>
  <si>
    <t>239259092</t>
  </si>
  <si>
    <t>0301030B0</t>
  </si>
  <si>
    <t>120304000</t>
  </si>
  <si>
    <t>0207030A0</t>
  </si>
  <si>
    <t>210400004</t>
  </si>
  <si>
    <t>090602700</t>
  </si>
  <si>
    <t>0503010A0</t>
  </si>
  <si>
    <t>233541035</t>
  </si>
  <si>
    <t>0801000T0</t>
  </si>
  <si>
    <t>0206040AL</t>
  </si>
  <si>
    <t>1203030A0</t>
  </si>
  <si>
    <t>1404000AG</t>
  </si>
  <si>
    <t>1405020C0</t>
  </si>
  <si>
    <t>210602003</t>
  </si>
  <si>
    <t>1310012I0</t>
  </si>
  <si>
    <t>1001022G0</t>
  </si>
  <si>
    <t>227024070</t>
  </si>
  <si>
    <t>237510275</t>
  </si>
  <si>
    <t>1305020I0</t>
  </si>
  <si>
    <t>1104020R0</t>
  </si>
  <si>
    <t>0801050CH</t>
  </si>
  <si>
    <t>0901012I0</t>
  </si>
  <si>
    <t>0205040I0</t>
  </si>
  <si>
    <t>200502005</t>
  </si>
  <si>
    <t>0803042B0</t>
  </si>
  <si>
    <t>233033530</t>
  </si>
  <si>
    <t>1203040N0</t>
  </si>
  <si>
    <t>237533775</t>
  </si>
  <si>
    <t>234530645</t>
  </si>
  <si>
    <t>0405020U0</t>
  </si>
  <si>
    <t>220529505</t>
  </si>
  <si>
    <t>0801050AX</t>
  </si>
  <si>
    <t>239630597</t>
  </si>
  <si>
    <t>0503010AC</t>
  </si>
  <si>
    <t>0106040X0</t>
  </si>
  <si>
    <t>234522545</t>
  </si>
  <si>
    <t>0205010AB</t>
  </si>
  <si>
    <t>0503032K0</t>
  </si>
  <si>
    <t>223034030</t>
  </si>
  <si>
    <t>0206040AF</t>
  </si>
  <si>
    <t>1203040G0</t>
  </si>
  <si>
    <t>0208010N0</t>
  </si>
  <si>
    <t>0703010M0</t>
  </si>
  <si>
    <t>0407030AD</t>
  </si>
  <si>
    <t>0101010P0</t>
  </si>
  <si>
    <t>210601002</t>
  </si>
  <si>
    <t>0202030W0</t>
  </si>
  <si>
    <t>233504535</t>
  </si>
  <si>
    <t>0407010W0</t>
  </si>
  <si>
    <t>239434594</t>
  </si>
  <si>
    <t>1309000G0</t>
  </si>
  <si>
    <t>0801050AS</t>
  </si>
  <si>
    <t>1107000M0</t>
  </si>
  <si>
    <t>0501070AB</t>
  </si>
  <si>
    <t>228017580</t>
  </si>
  <si>
    <t>0801050AJ</t>
  </si>
  <si>
    <t>232506025</t>
  </si>
  <si>
    <t>0501012U0</t>
  </si>
  <si>
    <t>0802040M0</t>
  </si>
  <si>
    <t>231041010</t>
  </si>
  <si>
    <t>0905021I0</t>
  </si>
  <si>
    <t>235512556</t>
  </si>
  <si>
    <t>0801050Y0</t>
  </si>
  <si>
    <t>1108020G0</t>
  </si>
  <si>
    <t>213500001</t>
  </si>
  <si>
    <t>1310020D0</t>
  </si>
  <si>
    <t>229053090</t>
  </si>
  <si>
    <t>1502010P0</t>
  </si>
  <si>
    <t>236009560</t>
  </si>
  <si>
    <t>0504010N0</t>
  </si>
  <si>
    <t>233509535</t>
  </si>
  <si>
    <t>0205020G0</t>
  </si>
  <si>
    <t>223012530</t>
  </si>
  <si>
    <t>210300007</t>
  </si>
  <si>
    <t>100302000</t>
  </si>
  <si>
    <t>232524025</t>
  </si>
  <si>
    <t>0403010C0</t>
  </si>
  <si>
    <t>0801050U0</t>
  </si>
  <si>
    <t>200402002</t>
  </si>
  <si>
    <t>040201010</t>
  </si>
  <si>
    <t>0801010F0</t>
  </si>
  <si>
    <t>0906040K0</t>
  </si>
  <si>
    <t>1107000Q0</t>
  </si>
  <si>
    <t>1203040AA</t>
  </si>
  <si>
    <t>0607020D0</t>
  </si>
  <si>
    <t>040701000</t>
  </si>
  <si>
    <t>228034080</t>
  </si>
  <si>
    <t>225034050</t>
  </si>
  <si>
    <t>0501021J0</t>
  </si>
  <si>
    <t>0802040AI</t>
  </si>
  <si>
    <t>0304020AB</t>
  </si>
  <si>
    <t>233010832</t>
  </si>
  <si>
    <t>239609596</t>
  </si>
  <si>
    <t>0801050BT</t>
  </si>
  <si>
    <t>229041090</t>
  </si>
  <si>
    <t>0407010AD</t>
  </si>
  <si>
    <t>0501090E0</t>
  </si>
  <si>
    <t>1404000AP</t>
  </si>
  <si>
    <t>0902021G0</t>
  </si>
  <si>
    <t>0503010AK</t>
  </si>
  <si>
    <t>1307000W0</t>
  </si>
  <si>
    <t>237033570</t>
  </si>
  <si>
    <t>1302020G0</t>
  </si>
  <si>
    <t>1202010L0</t>
  </si>
  <si>
    <t>0801010J0</t>
  </si>
  <si>
    <t>1103010S0</t>
  </si>
  <si>
    <t>0209000U0</t>
  </si>
  <si>
    <t>0904010AJ</t>
  </si>
  <si>
    <t>228062080</t>
  </si>
  <si>
    <t>0904010AI</t>
  </si>
  <si>
    <t>239401095</t>
  </si>
  <si>
    <t>1103010P0</t>
  </si>
  <si>
    <t>0603020K0</t>
  </si>
  <si>
    <t>235506055</t>
  </si>
  <si>
    <t>090603100</t>
  </si>
  <si>
    <t>0208010C0</t>
  </si>
  <si>
    <t>0501040C0</t>
  </si>
  <si>
    <t>232009020</t>
  </si>
  <si>
    <t>0309020H0</t>
  </si>
  <si>
    <t>1203030M0</t>
  </si>
  <si>
    <t>233004530</t>
  </si>
  <si>
    <t>1108010Q0</t>
  </si>
  <si>
    <t>190900000</t>
  </si>
  <si>
    <t>190600000</t>
  </si>
  <si>
    <t>0503050B0</t>
  </si>
  <si>
    <t>0205051AB</t>
  </si>
  <si>
    <t>200100002</t>
  </si>
  <si>
    <t>1108020AH</t>
  </si>
  <si>
    <t>233530536</t>
  </si>
  <si>
    <t>1311020G0</t>
  </si>
  <si>
    <t>236010060</t>
  </si>
  <si>
    <t>210300004</t>
  </si>
  <si>
    <t>233040030</t>
  </si>
  <si>
    <t>0702020I0</t>
  </si>
  <si>
    <t>1002020L0</t>
  </si>
  <si>
    <t>1203040C0</t>
  </si>
  <si>
    <t>1203020P0</t>
  </si>
  <si>
    <t>1501042H0</t>
  </si>
  <si>
    <t>0801050X0</t>
  </si>
  <si>
    <t>0407010U0</t>
  </si>
  <si>
    <t>1203030F0</t>
  </si>
  <si>
    <t>210126001</t>
  </si>
  <si>
    <t>226053060</t>
  </si>
  <si>
    <t>0801050AB</t>
  </si>
  <si>
    <t>0307000R0</t>
  </si>
  <si>
    <t>1202020F0</t>
  </si>
  <si>
    <t>0908010AD</t>
  </si>
  <si>
    <t>1310020Y0</t>
  </si>
  <si>
    <t>0905013M0</t>
  </si>
  <si>
    <t>1107000C0</t>
  </si>
  <si>
    <t>201700001</t>
  </si>
  <si>
    <t>237541075</t>
  </si>
  <si>
    <t>0503040A0</t>
  </si>
  <si>
    <t>232041020</t>
  </si>
  <si>
    <t>0502040A0</t>
  </si>
  <si>
    <t>210115004</t>
  </si>
  <si>
    <t>0908010AF</t>
  </si>
  <si>
    <t>0902022I0</t>
  </si>
  <si>
    <t>0402010AF</t>
  </si>
  <si>
    <t>1310050J0</t>
  </si>
  <si>
    <t>234504545</t>
  </si>
  <si>
    <t>200202006</t>
  </si>
  <si>
    <t>1502010V0</t>
  </si>
  <si>
    <t>1311040T0</t>
  </si>
  <si>
    <t>0503010AD</t>
  </si>
  <si>
    <t>230509505</t>
  </si>
  <si>
    <t>0605010D0</t>
  </si>
  <si>
    <t>223010630</t>
  </si>
  <si>
    <t>210101001</t>
  </si>
  <si>
    <t>0801050BS</t>
  </si>
  <si>
    <t>0202040S0</t>
  </si>
  <si>
    <t>210601005</t>
  </si>
  <si>
    <t>234659046</t>
  </si>
  <si>
    <t>210601004</t>
  </si>
  <si>
    <t>1311050E0</t>
  </si>
  <si>
    <t>1108020K0</t>
  </si>
  <si>
    <t>238541585</t>
  </si>
  <si>
    <t>0501100J0</t>
  </si>
  <si>
    <t>191500000</t>
  </si>
  <si>
    <t>226059060</t>
  </si>
  <si>
    <t>1001030AB</t>
  </si>
  <si>
    <t>239404597</t>
  </si>
  <si>
    <t>0802030F0</t>
  </si>
  <si>
    <t>1103010E0</t>
  </si>
  <si>
    <t>0802040AL</t>
  </si>
  <si>
    <t>1001030A0</t>
  </si>
  <si>
    <t>237541575</t>
  </si>
  <si>
    <t>0501021D0</t>
  </si>
  <si>
    <t>1311050R0</t>
  </si>
  <si>
    <t>0601023AS</t>
  </si>
  <si>
    <t>1404000AA</t>
  </si>
  <si>
    <t>1203040P0</t>
  </si>
  <si>
    <t>200402003</t>
  </si>
  <si>
    <t>223007530</t>
  </si>
  <si>
    <t>210706102</t>
  </si>
  <si>
    <t>221024010</t>
  </si>
  <si>
    <t>0904010AH</t>
  </si>
  <si>
    <t>1404000AI</t>
  </si>
  <si>
    <t>210706202</t>
  </si>
  <si>
    <t>120203000</t>
  </si>
  <si>
    <t>213900001</t>
  </si>
  <si>
    <t>239606096</t>
  </si>
  <si>
    <t>228060580</t>
  </si>
  <si>
    <t>1311010I0</t>
  </si>
  <si>
    <t>0402020V0</t>
  </si>
  <si>
    <t>0902021N0</t>
  </si>
  <si>
    <t>210601003</t>
  </si>
  <si>
    <t>0501070H0</t>
  </si>
  <si>
    <t>233006030</t>
  </si>
  <si>
    <t>1310020S0</t>
  </si>
  <si>
    <t>1001010AP</t>
  </si>
  <si>
    <t>228048880</t>
  </si>
  <si>
    <t>1104010V0</t>
  </si>
  <si>
    <t>234024040</t>
  </si>
  <si>
    <t>0503010D0</t>
  </si>
  <si>
    <t>0403040R0</t>
  </si>
  <si>
    <t>0104030A0</t>
  </si>
  <si>
    <t>010904000</t>
  </si>
  <si>
    <t>239430594</t>
  </si>
  <si>
    <t>225053050</t>
  </si>
  <si>
    <t>0902021V0</t>
  </si>
  <si>
    <t>233524035</t>
  </si>
  <si>
    <t>0102000D0</t>
  </si>
  <si>
    <t>0503010E0</t>
  </si>
  <si>
    <t>0901030H0</t>
  </si>
  <si>
    <t>0802040U0</t>
  </si>
  <si>
    <t>090504800</t>
  </si>
  <si>
    <t>0801010S0</t>
  </si>
  <si>
    <t>0801010B0</t>
  </si>
  <si>
    <t>131005000</t>
  </si>
  <si>
    <t>190606000</t>
  </si>
  <si>
    <t>200201001</t>
  </si>
  <si>
    <t>1502010S0</t>
  </si>
  <si>
    <t>1304000B0</t>
  </si>
  <si>
    <t>1310020E0</t>
  </si>
  <si>
    <t>0503010B0</t>
  </si>
  <si>
    <t>229012590</t>
  </si>
  <si>
    <t>0504080P0</t>
  </si>
  <si>
    <t>200318000</t>
  </si>
  <si>
    <t>0106020F0</t>
  </si>
  <si>
    <t>1311060I0</t>
  </si>
  <si>
    <t>0304020Y0</t>
  </si>
  <si>
    <t>1301010P0</t>
  </si>
  <si>
    <t>0703022N0</t>
  </si>
  <si>
    <t>236030562</t>
  </si>
  <si>
    <t>0309020R0</t>
  </si>
  <si>
    <t>1303000B0</t>
  </si>
  <si>
    <t>131101000</t>
  </si>
  <si>
    <t>1405020D0</t>
  </si>
  <si>
    <t>1303000E0</t>
  </si>
  <si>
    <t>233553035</t>
  </si>
  <si>
    <t>0310000Q0</t>
  </si>
  <si>
    <t>0501012H0</t>
  </si>
  <si>
    <t>1203030N0</t>
  </si>
  <si>
    <t>0402010AG</t>
  </si>
  <si>
    <t>233010530</t>
  </si>
  <si>
    <t>090401050</t>
  </si>
  <si>
    <t>237504575</t>
  </si>
  <si>
    <t>0202040A0</t>
  </si>
  <si>
    <t>131200000</t>
  </si>
  <si>
    <t>210115003</t>
  </si>
  <si>
    <t>1310020V0</t>
  </si>
  <si>
    <t>1310050K0</t>
  </si>
  <si>
    <t>239630596</t>
  </si>
  <si>
    <t>0309020I0</t>
  </si>
  <si>
    <t>1203010S0</t>
  </si>
  <si>
    <t>0604030L0</t>
  </si>
  <si>
    <t>1104020AB</t>
  </si>
  <si>
    <t>0701010X0</t>
  </si>
  <si>
    <t>0308000B0</t>
  </si>
  <si>
    <t>0503010G0</t>
  </si>
  <si>
    <t>0107030P0</t>
  </si>
  <si>
    <t>0704010T0</t>
  </si>
  <si>
    <t>0605010Y0</t>
  </si>
  <si>
    <t>235004550</t>
  </si>
  <si>
    <t>229038990</t>
  </si>
  <si>
    <t>1001010D0</t>
  </si>
  <si>
    <t>1302020F0</t>
  </si>
  <si>
    <t>1202010P0</t>
  </si>
  <si>
    <t>238006080</t>
  </si>
  <si>
    <t>0801050BG</t>
  </si>
  <si>
    <t>0602010A0</t>
  </si>
  <si>
    <t>0801030V0</t>
  </si>
  <si>
    <t>229005090</t>
  </si>
  <si>
    <t>1103010Z0</t>
  </si>
  <si>
    <t>0801050AZ</t>
  </si>
  <si>
    <t>0501080T0</t>
  </si>
  <si>
    <t>030902000</t>
  </si>
  <si>
    <t>1311050P0</t>
  </si>
  <si>
    <t>120202000</t>
  </si>
  <si>
    <t>235041050</t>
  </si>
  <si>
    <t>0211000D0</t>
  </si>
  <si>
    <t>0109010R0</t>
  </si>
  <si>
    <t>225012550</t>
  </si>
  <si>
    <t>0504010K0</t>
  </si>
  <si>
    <t>1310050P0</t>
  </si>
  <si>
    <t>130203000</t>
  </si>
  <si>
    <t>0504010M0</t>
  </si>
  <si>
    <t>131003000</t>
  </si>
  <si>
    <t>0407020AB</t>
  </si>
  <si>
    <t>0503032I0</t>
  </si>
  <si>
    <t>0503010F0</t>
  </si>
  <si>
    <t>0409020G0</t>
  </si>
  <si>
    <t>235011050</t>
  </si>
  <si>
    <t>1001030T0</t>
  </si>
  <si>
    <t>0212000AJ</t>
  </si>
  <si>
    <t>1405030A0</t>
  </si>
  <si>
    <t>222024020</t>
  </si>
  <si>
    <t>210108001</t>
  </si>
  <si>
    <t>0801050AD</t>
  </si>
  <si>
    <t>233010233</t>
  </si>
  <si>
    <t>237524075</t>
  </si>
  <si>
    <t>233530535</t>
  </si>
  <si>
    <t>0503010K0</t>
  </si>
  <si>
    <t>0404000D0</t>
  </si>
  <si>
    <t>090504200</t>
  </si>
  <si>
    <t>0208020S0</t>
  </si>
  <si>
    <t>239404595</t>
  </si>
  <si>
    <t>0501022D0</t>
  </si>
  <si>
    <t>1201010Z0</t>
  </si>
  <si>
    <t>232541025</t>
  </si>
  <si>
    <t>1501070F0</t>
  </si>
  <si>
    <t>236004560</t>
  </si>
  <si>
    <t>0904010AB</t>
  </si>
  <si>
    <t>1001030W0</t>
  </si>
  <si>
    <t>090602300</t>
  </si>
  <si>
    <t>0503010AL</t>
  </si>
  <si>
    <t>0501030Y0</t>
  </si>
  <si>
    <t>0212000AG</t>
  </si>
  <si>
    <t>1404000AC</t>
  </si>
  <si>
    <t>0606020P0</t>
  </si>
  <si>
    <t>1203030J0</t>
  </si>
  <si>
    <t>0503010U0</t>
  </si>
  <si>
    <t>0503010AF</t>
  </si>
  <si>
    <t>1310050W0</t>
  </si>
  <si>
    <t>0604011H0</t>
  </si>
  <si>
    <t>0407020P0</t>
  </si>
  <si>
    <t>1307000T0</t>
  </si>
  <si>
    <t>228019780</t>
  </si>
  <si>
    <t>0504020G0</t>
  </si>
  <si>
    <t>225038750</t>
  </si>
  <si>
    <t>0605010M0</t>
  </si>
  <si>
    <t>0205051N0</t>
  </si>
  <si>
    <t>1306010A0</t>
  </si>
  <si>
    <t>236006060</t>
  </si>
  <si>
    <t>1303000J0</t>
  </si>
  <si>
    <t>1001022N0</t>
  </si>
  <si>
    <t>213000005</t>
  </si>
  <si>
    <t>0503010R0</t>
  </si>
  <si>
    <t>230553005</t>
  </si>
  <si>
    <t>233053030</t>
  </si>
  <si>
    <t>0901011S0</t>
  </si>
  <si>
    <t>238048580</t>
  </si>
  <si>
    <t>0101012A0</t>
  </si>
  <si>
    <t>1104010M0</t>
  </si>
  <si>
    <t>131400000</t>
  </si>
  <si>
    <t>0205051AA</t>
  </si>
  <si>
    <t>0202080K0</t>
  </si>
  <si>
    <t>236053060</t>
  </si>
  <si>
    <t>1302010W0</t>
  </si>
  <si>
    <t>200301007</t>
  </si>
  <si>
    <t>0603020AC</t>
  </si>
  <si>
    <t>233012562</t>
  </si>
  <si>
    <t>1304000Z0</t>
  </si>
  <si>
    <t>0408010AJ</t>
  </si>
  <si>
    <t>233506035</t>
  </si>
  <si>
    <t>214500001</t>
  </si>
  <si>
    <t>235541055</t>
  </si>
  <si>
    <t>0801050CG</t>
  </si>
  <si>
    <t>060402000</t>
  </si>
  <si>
    <t>0903000P0</t>
  </si>
  <si>
    <t>0504010AA</t>
  </si>
  <si>
    <t>1002010N0</t>
  </si>
  <si>
    <t>0403010S0</t>
  </si>
  <si>
    <t>232504425</t>
  </si>
  <si>
    <t>226001260</t>
  </si>
  <si>
    <t>0504010Z0</t>
  </si>
  <si>
    <t>200600003</t>
  </si>
  <si>
    <t>235001050</t>
  </si>
  <si>
    <t>0204000AC</t>
  </si>
  <si>
    <t>0407010AA</t>
  </si>
  <si>
    <t>1203030AA</t>
  </si>
  <si>
    <t>120303000</t>
  </si>
  <si>
    <t>0501060E0</t>
  </si>
  <si>
    <t>210300003</t>
  </si>
  <si>
    <t>1001010AM</t>
  </si>
  <si>
    <t>110802050</t>
  </si>
  <si>
    <t>190205000</t>
  </si>
  <si>
    <t>0605010P0</t>
  </si>
  <si>
    <t>1003010U0</t>
  </si>
  <si>
    <t>0401020G0</t>
  </si>
  <si>
    <t>0601023AW</t>
  </si>
  <si>
    <t>1301010W0</t>
  </si>
  <si>
    <t>0606020C0</t>
  </si>
  <si>
    <t>200317003</t>
  </si>
  <si>
    <t>0607040A0</t>
  </si>
  <si>
    <t>070201000</t>
  </si>
  <si>
    <t>0801030W0</t>
  </si>
  <si>
    <t>1305020Z0</t>
  </si>
  <si>
    <t>090300000</t>
  </si>
  <si>
    <t>0104010H0</t>
  </si>
  <si>
    <t>120301000</t>
  </si>
  <si>
    <t>1310011AA</t>
  </si>
  <si>
    <t>232534525</t>
  </si>
  <si>
    <t>0904010AK</t>
  </si>
  <si>
    <t>010604000</t>
  </si>
  <si>
    <t>110301020</t>
  </si>
  <si>
    <t>0212000V0</t>
  </si>
  <si>
    <t>212600001</t>
  </si>
  <si>
    <t>228044580</t>
  </si>
  <si>
    <t>1103020M0</t>
  </si>
  <si>
    <t>1310020Q0</t>
  </si>
  <si>
    <t>0801020D0</t>
  </si>
  <si>
    <t>228023280</t>
  </si>
  <si>
    <t>1107000N0</t>
  </si>
  <si>
    <t>0103030W0</t>
  </si>
  <si>
    <t>233030530</t>
  </si>
  <si>
    <t>0202040H0</t>
  </si>
  <si>
    <t>090603200</t>
  </si>
  <si>
    <t>0503010Y0</t>
  </si>
  <si>
    <t>210701009</t>
  </si>
  <si>
    <t>0213000T0</t>
  </si>
  <si>
    <t>234527045</t>
  </si>
  <si>
    <t>1305020P0</t>
  </si>
  <si>
    <t>0503031C0</t>
  </si>
  <si>
    <t>0905011B0</t>
  </si>
  <si>
    <t>237559075</t>
  </si>
  <si>
    <t>0402010AJ</t>
  </si>
  <si>
    <t>1309000W0</t>
  </si>
  <si>
    <t>0601023S0</t>
  </si>
  <si>
    <t>1103030T0</t>
  </si>
  <si>
    <t>0801020G0</t>
  </si>
  <si>
    <t>0801040D0</t>
  </si>
  <si>
    <t>210121001</t>
  </si>
  <si>
    <t>232034520</t>
  </si>
  <si>
    <t>239406095</t>
  </si>
  <si>
    <t>238509585</t>
  </si>
  <si>
    <t>0601021E0</t>
  </si>
  <si>
    <t>0203020L0</t>
  </si>
  <si>
    <t>0309010N0</t>
  </si>
  <si>
    <t>090603300</t>
  </si>
  <si>
    <t>0501120N0</t>
  </si>
  <si>
    <t>1311060H0</t>
  </si>
  <si>
    <t>0602020G0</t>
  </si>
  <si>
    <t>228049580</t>
  </si>
  <si>
    <t>0602020H0</t>
  </si>
  <si>
    <t>030800000</t>
  </si>
  <si>
    <t>1311040I0</t>
  </si>
  <si>
    <t>201800000</t>
  </si>
  <si>
    <t>239610696</t>
  </si>
  <si>
    <t>0503010N0</t>
  </si>
  <si>
    <t>0106020U0</t>
  </si>
  <si>
    <t>0704060B0</t>
  </si>
  <si>
    <t>0208010E0</t>
  </si>
  <si>
    <t>239253092</t>
  </si>
  <si>
    <t>1202020G0</t>
  </si>
  <si>
    <t>0603020B0</t>
  </si>
  <si>
    <t>0309020Q0</t>
  </si>
  <si>
    <t>1305010AE</t>
  </si>
  <si>
    <t>130300000</t>
  </si>
  <si>
    <t>232006020</t>
  </si>
  <si>
    <t>130101000</t>
  </si>
  <si>
    <t>233543035</t>
  </si>
  <si>
    <t>030902040</t>
  </si>
  <si>
    <t>190607000</t>
  </si>
  <si>
    <t>0407010AB</t>
  </si>
  <si>
    <t>020400010</t>
  </si>
  <si>
    <t>0703021C0</t>
  </si>
  <si>
    <t>233530537</t>
  </si>
  <si>
    <t>0201010D0</t>
  </si>
  <si>
    <t>1311010U0</t>
  </si>
  <si>
    <t>1311030S0</t>
  </si>
  <si>
    <t>0401020A0</t>
  </si>
  <si>
    <t>0401010L0</t>
  </si>
  <si>
    <t>0701010T0</t>
  </si>
  <si>
    <t>0904010AD</t>
  </si>
  <si>
    <t>1501010C0</t>
  </si>
  <si>
    <t>228019380</t>
  </si>
  <si>
    <t>239612596</t>
  </si>
  <si>
    <t>131004000</t>
  </si>
  <si>
    <t>1003020L0</t>
  </si>
  <si>
    <t>0601023V0</t>
  </si>
  <si>
    <t>221510615</t>
  </si>
  <si>
    <t>1203050M0</t>
  </si>
  <si>
    <t>210111001</t>
  </si>
  <si>
    <t>0503040C0</t>
  </si>
  <si>
    <t>1308010P0</t>
  </si>
  <si>
    <t>0604030S0</t>
  </si>
  <si>
    <t>232553025</t>
  </si>
  <si>
    <t>1302030T0</t>
  </si>
  <si>
    <t>1203030X0</t>
  </si>
  <si>
    <t>190100000</t>
  </si>
  <si>
    <t>0904010AG</t>
  </si>
  <si>
    <t>223047530</t>
  </si>
  <si>
    <t>210106001</t>
  </si>
  <si>
    <t>231035310</t>
  </si>
  <si>
    <t>226031860</t>
  </si>
  <si>
    <t>0801050AE</t>
  </si>
  <si>
    <t>232059020</t>
  </si>
  <si>
    <t>1201010AF</t>
  </si>
  <si>
    <t>090605000</t>
  </si>
  <si>
    <t>234543045</t>
  </si>
  <si>
    <t>232534502</t>
  </si>
  <si>
    <t>1310050S0</t>
  </si>
  <si>
    <t>0503010L0</t>
  </si>
  <si>
    <t>0504010AB</t>
  </si>
  <si>
    <t>210103001</t>
  </si>
  <si>
    <t>090604800</t>
  </si>
  <si>
    <t>1404000AJ</t>
  </si>
  <si>
    <t>1105000H0</t>
  </si>
  <si>
    <t>190202000</t>
  </si>
  <si>
    <t>210110006</t>
  </si>
  <si>
    <t>238033280</t>
  </si>
  <si>
    <t>200502004</t>
  </si>
  <si>
    <t>222012520</t>
  </si>
  <si>
    <t>0401010W0</t>
  </si>
  <si>
    <t>0101010T0</t>
  </si>
  <si>
    <t>210111002</t>
  </si>
  <si>
    <t>1201010AB</t>
  </si>
  <si>
    <t>238009580</t>
  </si>
  <si>
    <t>1309000Q0</t>
  </si>
  <si>
    <t>1108010T0</t>
  </si>
  <si>
    <t>0107010J0</t>
  </si>
  <si>
    <t>210108003</t>
  </si>
  <si>
    <t>1501050F0</t>
  </si>
  <si>
    <t>0603020Z0</t>
  </si>
  <si>
    <t>1304000R0</t>
  </si>
  <si>
    <t>090602500</t>
  </si>
  <si>
    <t>0702010I0</t>
  </si>
  <si>
    <t>1201010U0</t>
  </si>
  <si>
    <t>0309020AA</t>
  </si>
  <si>
    <t>1103020C0</t>
  </si>
  <si>
    <t>Enteral Nutrition</t>
  </si>
  <si>
    <t>Beclometasone Dipropionate</t>
  </si>
  <si>
    <t>Apixaban</t>
  </si>
  <si>
    <t>Fluticasone Propionate (Inh)</t>
  </si>
  <si>
    <t>Rivaroxaban</t>
  </si>
  <si>
    <t>Glucose Blood Testing Reagents</t>
  </si>
  <si>
    <t>Budesonide</t>
  </si>
  <si>
    <t>Tiotropium Bromide</t>
  </si>
  <si>
    <t>Other Food For Special Diet Preps</t>
  </si>
  <si>
    <t>Colecalciferol</t>
  </si>
  <si>
    <t>Metformin Hydrochloride</t>
  </si>
  <si>
    <t>Sitagliptin</t>
  </si>
  <si>
    <t>Influenza</t>
  </si>
  <si>
    <t>Insulin Aspart</t>
  </si>
  <si>
    <t>Mesalazine (Systemic)</t>
  </si>
  <si>
    <t>Insulin Glargine</t>
  </si>
  <si>
    <t>Solifenacin</t>
  </si>
  <si>
    <t>Levothyroxine Sodium</t>
  </si>
  <si>
    <t>Co-Codamol (Codeine Phos/Paracetamol)</t>
  </si>
  <si>
    <t>Linagliptin</t>
  </si>
  <si>
    <t>Quetiapine</t>
  </si>
  <si>
    <t>Levetiracetam</t>
  </si>
  <si>
    <t>Salbutamol</t>
  </si>
  <si>
    <t>Liraglutide</t>
  </si>
  <si>
    <t>Atorvastatin</t>
  </si>
  <si>
    <t>Calcipotriol</t>
  </si>
  <si>
    <t>DUMMY CHEMICAL SUBSTANCE 210200011</t>
  </si>
  <si>
    <t>Buprenorphine</t>
  </si>
  <si>
    <t>Other Emollient Preps</t>
  </si>
  <si>
    <t>Fentanyl</t>
  </si>
  <si>
    <t>Gabapentin</t>
  </si>
  <si>
    <t>Oxycodone Hydrochloride</t>
  </si>
  <si>
    <t>Omeprazole</t>
  </si>
  <si>
    <t>Paracetamol</t>
  </si>
  <si>
    <t>Biphasic Insulin Aspart</t>
  </si>
  <si>
    <t>Ramipril</t>
  </si>
  <si>
    <t>Ezetimibe</t>
  </si>
  <si>
    <t>Amlodipine</t>
  </si>
  <si>
    <t>Dapagliflozin</t>
  </si>
  <si>
    <t>Macrogol 3350</t>
  </si>
  <si>
    <t>Insulin Detemir</t>
  </si>
  <si>
    <t>Leuprorelin Acetate</t>
  </si>
  <si>
    <t>Pregabalin</t>
  </si>
  <si>
    <t>Goserelin Acetate</t>
  </si>
  <si>
    <t>Nitrofurantoin</t>
  </si>
  <si>
    <t>Lamotrigine</t>
  </si>
  <si>
    <t>Empagliflozin</t>
  </si>
  <si>
    <t>Fluticasone Furoate (Inh)</t>
  </si>
  <si>
    <t>Morphine Sulfate</t>
  </si>
  <si>
    <t>DUMMY CHEMICAL SUBSTANCE 212200002</t>
  </si>
  <si>
    <t>Methylphenidate Hydrochloride</t>
  </si>
  <si>
    <t>Sumatriptan Succinate</t>
  </si>
  <si>
    <t>Pancreatin</t>
  </si>
  <si>
    <t>Mirabegron</t>
  </si>
  <si>
    <t>Sodium Valproate</t>
  </si>
  <si>
    <t>Melatonin</t>
  </si>
  <si>
    <t>Tamsulosin Hydrochloride</t>
  </si>
  <si>
    <t>Hydrocortisone</t>
  </si>
  <si>
    <t>DUMMY CHEMICAL SUBSTANCE 213000001</t>
  </si>
  <si>
    <t>Somatropin</t>
  </si>
  <si>
    <t>Latanoprost</t>
  </si>
  <si>
    <t>Lansoprazole</t>
  </si>
  <si>
    <t>Ticagrelor</t>
  </si>
  <si>
    <t>Venlafaxine</t>
  </si>
  <si>
    <t>Olanzapine</t>
  </si>
  <si>
    <t>Alogliptin</t>
  </si>
  <si>
    <t>Amitriptyline Hydrochloride</t>
  </si>
  <si>
    <t>DUMMY CHEMICAL SUBSTANCE 236010063</t>
  </si>
  <si>
    <t>Dulaglutide</t>
  </si>
  <si>
    <t>Naproxen</t>
  </si>
  <si>
    <t>Diltiazem Hydrochloride</t>
  </si>
  <si>
    <t>Tramadol Hydrochloride</t>
  </si>
  <si>
    <t>Propranolol Hydrochloride</t>
  </si>
  <si>
    <t>Perindopril Erbumine</t>
  </si>
  <si>
    <t>Biphasic Isophane Insulin</t>
  </si>
  <si>
    <t>DUMMY CHEMICAL SUBSTANCE 233510038</t>
  </si>
  <si>
    <t>Liothyronine Sodium</t>
  </si>
  <si>
    <t>Estradiol with Progestogen</t>
  </si>
  <si>
    <t>Citalopram Hydrobromide</t>
  </si>
  <si>
    <t>Losartan Potassium</t>
  </si>
  <si>
    <t>Felodipine</t>
  </si>
  <si>
    <t>Dabigatran Etexilate</t>
  </si>
  <si>
    <t>DUMMY CHEMICAL SUBSTANCE 210109006</t>
  </si>
  <si>
    <t>Alginic Acid Compound Preparations</t>
  </si>
  <si>
    <t>Simvastatin</t>
  </si>
  <si>
    <t>Lidocaine Hydrochloride</t>
  </si>
  <si>
    <t>Gliclazide</t>
  </si>
  <si>
    <t>Insulin Lispro</t>
  </si>
  <si>
    <t>Umeclidinium Bromide</t>
  </si>
  <si>
    <t>Biphasic Insulin Lispro</t>
  </si>
  <si>
    <t>Other Base/Dil/SuspAgent/StabiliserPreps</t>
  </si>
  <si>
    <t>Bimatoprost</t>
  </si>
  <si>
    <t>Timolol &amp; Bimatoprost</t>
  </si>
  <si>
    <t>Combined Ethinylestradiol 30mcg</t>
  </si>
  <si>
    <t>Tacrolimus</t>
  </si>
  <si>
    <t>Tadalafil</t>
  </si>
  <si>
    <t>DUMMY CHEMICAL SUBSTANCE 210200008</t>
  </si>
  <si>
    <t>DUMMY CHEMICAL SUBSTANCE 200309000</t>
  </si>
  <si>
    <t>Glycopyrronium Bromide</t>
  </si>
  <si>
    <t>Flucloxacillin Sodium</t>
  </si>
  <si>
    <t>Isophane Insulin</t>
  </si>
  <si>
    <t>Rosuvastatin Calcium</t>
  </si>
  <si>
    <t>DUMMY CHEMICAL SUBSTANCE 212800001</t>
  </si>
  <si>
    <t>Isosorbide Mononitrate</t>
  </si>
  <si>
    <t>Canagliflozin</t>
  </si>
  <si>
    <t>Enoxaparin</t>
  </si>
  <si>
    <t>Adrenaline</t>
  </si>
  <si>
    <t>Betamethasone Valerate</t>
  </si>
  <si>
    <t>Umeclidinium Brom/Vilanterol</t>
  </si>
  <si>
    <t>Duloxetine Hydrochloride</t>
  </si>
  <si>
    <t>DUMMY CHEMICAL SUBSTANCE 210200012</t>
  </si>
  <si>
    <t>Ropinirole Hydrochloride</t>
  </si>
  <si>
    <t>Methotrexate</t>
  </si>
  <si>
    <t>DUMMY CHEMICAL SUBSTANCE 210200014</t>
  </si>
  <si>
    <t>Oxybutynin</t>
  </si>
  <si>
    <t>Other Food Preps</t>
  </si>
  <si>
    <t>Rotigotine</t>
  </si>
  <si>
    <t>Vitamin B Compound</t>
  </si>
  <si>
    <t>Edoxaban</t>
  </si>
  <si>
    <t>Bisoprolol Fumarate</t>
  </si>
  <si>
    <t>Sertraline Hydrochloride</t>
  </si>
  <si>
    <t>Candesartan Cilexetil</t>
  </si>
  <si>
    <t>Carbimazole</t>
  </si>
  <si>
    <t>Ranolazine</t>
  </si>
  <si>
    <t>Topiramate</t>
  </si>
  <si>
    <t>Salmeterol</t>
  </si>
  <si>
    <t>Estradiol</t>
  </si>
  <si>
    <t>Aspirin</t>
  </si>
  <si>
    <t>Chlorpromazine Hydrochloride</t>
  </si>
  <si>
    <t>Insulin Degludec</t>
  </si>
  <si>
    <t>Nifedipine</t>
  </si>
  <si>
    <t>Trimipramine Maleate</t>
  </si>
  <si>
    <t>Carbamazepine</t>
  </si>
  <si>
    <t>Desogestrel</t>
  </si>
  <si>
    <t>Furosemide</t>
  </si>
  <si>
    <t>Doxazosin Mesilate</t>
  </si>
  <si>
    <t>Clopidogrel</t>
  </si>
  <si>
    <t>Buprenorphine Hydrochloride</t>
  </si>
  <si>
    <t>Dalteparin Sodium</t>
  </si>
  <si>
    <t>Carbocisteine</t>
  </si>
  <si>
    <t>Exenatide</t>
  </si>
  <si>
    <t>Mirtazapine</t>
  </si>
  <si>
    <t>Pramipexole</t>
  </si>
  <si>
    <t>Diclofenac Sodium</t>
  </si>
  <si>
    <t>Trazodone Hydrochloride</t>
  </si>
  <si>
    <t>Prednisolone</t>
  </si>
  <si>
    <t>Clonazepam</t>
  </si>
  <si>
    <t>Triptorelin (Acetate)</t>
  </si>
  <si>
    <t>Ethosuximide</t>
  </si>
  <si>
    <t>Mefenamic Acid</t>
  </si>
  <si>
    <t>Ibuprofen</t>
  </si>
  <si>
    <t>Fluticasone Propionate (Nsl)</t>
  </si>
  <si>
    <t>Phenoxymethylpenicillin (Penicillin V)</t>
  </si>
  <si>
    <t>Fluoxetine Hydrochloride</t>
  </si>
  <si>
    <t>DUMMY CHEMICAL SUBSTANCE 200317000</t>
  </si>
  <si>
    <t>Tolterodine</t>
  </si>
  <si>
    <t>Allopurinol</t>
  </si>
  <si>
    <t>Ivabradine</t>
  </si>
  <si>
    <t>Lacosamide</t>
  </si>
  <si>
    <t>Desmopressin Acetate</t>
  </si>
  <si>
    <t>Codeine Phosphate</t>
  </si>
  <si>
    <t>Co-Careldopa (Carbidopa/Levodopa)</t>
  </si>
  <si>
    <t>DUMMY CHEMICAL SUBSTANCE 210109007</t>
  </si>
  <si>
    <t>DUMMY CHEMICAL SUBSTANCE 212200001</t>
  </si>
  <si>
    <t>Lercanidipine Hydrochloride</t>
  </si>
  <si>
    <t>Aclidinium Bromide</t>
  </si>
  <si>
    <t>Levonorgestrel</t>
  </si>
  <si>
    <t>Mebeverine Hydrochloride</t>
  </si>
  <si>
    <t>Varenicline Tartrate</t>
  </si>
  <si>
    <t>Testosterone Undecanoate</t>
  </si>
  <si>
    <t>Denosumab</t>
  </si>
  <si>
    <t>Ferrous Fumarate</t>
  </si>
  <si>
    <t>Etonogestrel</t>
  </si>
  <si>
    <t>Methadone Hydrochloride</t>
  </si>
  <si>
    <t>Primidone</t>
  </si>
  <si>
    <t>Rizatriptan</t>
  </si>
  <si>
    <t>Alimemazine Tartrate</t>
  </si>
  <si>
    <t>Fluticasone Furoate</t>
  </si>
  <si>
    <t>DUMMY CHEMICAL SUBSTANCE 210102301</t>
  </si>
  <si>
    <t>DUMMY CHEMICAL SUBSTANCE 210109008</t>
  </si>
  <si>
    <t>Docusate Sodium</t>
  </si>
  <si>
    <t>Nicotine</t>
  </si>
  <si>
    <t>Sodium Cromoglicate</t>
  </si>
  <si>
    <t>Ursodeoxycholic Acid</t>
  </si>
  <si>
    <t>Benzoyl Peroxide &amp; Clindamycin Phosphate</t>
  </si>
  <si>
    <t>Rivastigmine</t>
  </si>
  <si>
    <t>Rifaximin</t>
  </si>
  <si>
    <t>Testosterone</t>
  </si>
  <si>
    <t>Fexofenadine Hydrochloride</t>
  </si>
  <si>
    <t>Irbesartan</t>
  </si>
  <si>
    <t>Esomeprazole</t>
  </si>
  <si>
    <t>Cyanocobalamin</t>
  </si>
  <si>
    <t>Zolmitriptan</t>
  </si>
  <si>
    <t>Sacubitril/Valsartan</t>
  </si>
  <si>
    <t>DUMMY CHEMICAL SUBSTANCE 200317001</t>
  </si>
  <si>
    <t>DUMMY CHEMICAL SUBSTANCE 225010050</t>
  </si>
  <si>
    <t>Lisinopril</t>
  </si>
  <si>
    <t>Tinzaparin Sodium</t>
  </si>
  <si>
    <t>Dicycloverine Hydrochloride</t>
  </si>
  <si>
    <t>BeclometDiprop/Formoterol/Glycopyrronium</t>
  </si>
  <si>
    <t>Indapamide</t>
  </si>
  <si>
    <t>Levodopa/Carbidopa/Entacapone</t>
  </si>
  <si>
    <t>DUMMY CHEMICAL SUBSTANCE 238020980</t>
  </si>
  <si>
    <t>DUMMY CHEMICAL SUBSTANCE 236041064</t>
  </si>
  <si>
    <t>Amoxicillin</t>
  </si>
  <si>
    <t>Warfarin Sodium</t>
  </si>
  <si>
    <t>Estriol</t>
  </si>
  <si>
    <t>Hepatitis A</t>
  </si>
  <si>
    <t>Saxagliptin</t>
  </si>
  <si>
    <t>Cinacalcet Hydrochloride</t>
  </si>
  <si>
    <t>DUMMY CHEMICAL SUBSTANCE 200309002</t>
  </si>
  <si>
    <t>Ranitidine Hydrochloride</t>
  </si>
  <si>
    <t>Clobazam</t>
  </si>
  <si>
    <t>Alfacalcidol</t>
  </si>
  <si>
    <t>Sodium Chloride</t>
  </si>
  <si>
    <t>Indacaterol/Glycopyrronium</t>
  </si>
  <si>
    <t>Prochlorperazine Maleate</t>
  </si>
  <si>
    <t>Sulfasalazine</t>
  </si>
  <si>
    <t>Phenytoin Sodium</t>
  </si>
  <si>
    <t>Orlistat</t>
  </si>
  <si>
    <t>Lymecycline</t>
  </si>
  <si>
    <t>Eplerenone</t>
  </si>
  <si>
    <t>Hyoscine</t>
  </si>
  <si>
    <t>Dorzolamide &amp; Timolol</t>
  </si>
  <si>
    <t>Risperidone</t>
  </si>
  <si>
    <t>DUMMY CHEMICAL SUBSTANCE 200316000</t>
  </si>
  <si>
    <t>Valproic Acid</t>
  </si>
  <si>
    <t>Terbinafine Hydrochloride</t>
  </si>
  <si>
    <t>Ketone Blood Testing Reagents</t>
  </si>
  <si>
    <t>DUMMY CHEMICAL SUBSTANCE 233556038</t>
  </si>
  <si>
    <t>Fludrocortisone Acetate</t>
  </si>
  <si>
    <t>Lactulose</t>
  </si>
  <si>
    <t>Thiamine Hydrochloride</t>
  </si>
  <si>
    <t>Aripiprazole</t>
  </si>
  <si>
    <t>DUMMY CHEMICAL SUBSTANCE 236007064</t>
  </si>
  <si>
    <t>Atomoxetine Hydrochloride</t>
  </si>
  <si>
    <t>Lisdexamfetamine Dimesylate</t>
  </si>
  <si>
    <t>DUMMY CHEMICAL SUBSTANCE 200301001</t>
  </si>
  <si>
    <t>Colesevelam Hydrochloride</t>
  </si>
  <si>
    <t>DUMMY CHEMICAL SUBSTANCE 210200013</t>
  </si>
  <si>
    <t>Typhoid</t>
  </si>
  <si>
    <t>Diazepam</t>
  </si>
  <si>
    <t>Ondansetron Hydrochloride</t>
  </si>
  <si>
    <t>Tapentadol Hydrochloride</t>
  </si>
  <si>
    <t>Urea</t>
  </si>
  <si>
    <t>Gluten Free Bread</t>
  </si>
  <si>
    <t>Hyoscine Butylbromide</t>
  </si>
  <si>
    <t>Midazolam Hydrochloride</t>
  </si>
  <si>
    <t>Senna</t>
  </si>
  <si>
    <t>Colistimethate Sodium</t>
  </si>
  <si>
    <t>DUMMY CHEMICAL SUBSTANCE 200306003</t>
  </si>
  <si>
    <t>DUMMY CHEMICAL SUBSTANCE 238031080</t>
  </si>
  <si>
    <t>Fesoterodine Fumarate</t>
  </si>
  <si>
    <t>Ferrous Sulfate</t>
  </si>
  <si>
    <t>Octreotide Acetate</t>
  </si>
  <si>
    <t>Loperamide Hydrochloride</t>
  </si>
  <si>
    <t>Mycophenolate Mofetil</t>
  </si>
  <si>
    <t>Aclidinium Brom/Formoterol</t>
  </si>
  <si>
    <t>Galantamine</t>
  </si>
  <si>
    <t>Apomorphine Hydrochloride</t>
  </si>
  <si>
    <t>Emollient Bath &amp; Shower Preparations</t>
  </si>
  <si>
    <t>Co-Dydramol (Dihydrocodeine/Paracet)</t>
  </si>
  <si>
    <t>Metformin Hydrochloride/Sitagliptin</t>
  </si>
  <si>
    <t>Betahistine Hydrochloride</t>
  </si>
  <si>
    <t>Prednisolone Sodium Metasulphobenzoate</t>
  </si>
  <si>
    <t>Terbutaline Sulphate</t>
  </si>
  <si>
    <t>DUMMY CHEMICAL SUBSTANCE 211300001</t>
  </si>
  <si>
    <t>Alfuzosin Hydrochloride</t>
  </si>
  <si>
    <t>DUMMY CHEMICAL SUBSTANCE 233507037</t>
  </si>
  <si>
    <t>Alprostadil</t>
  </si>
  <si>
    <t>Capsaicin</t>
  </si>
  <si>
    <t>Enalapril Maleate</t>
  </si>
  <si>
    <t>Folic Acid</t>
  </si>
  <si>
    <t>Perampanel</t>
  </si>
  <si>
    <t>Dornase Alfa</t>
  </si>
  <si>
    <t>Ciclosporin</t>
  </si>
  <si>
    <t>Hydroxocobalamin</t>
  </si>
  <si>
    <t>Co-Beneldopa (Benserazide/Levodopa)</t>
  </si>
  <si>
    <t>DUMMY CHEMICAL SUBSTANCE 233507036</t>
  </si>
  <si>
    <t>Dihydrocodeine Tartrate</t>
  </si>
  <si>
    <t>Carmellose Sodium</t>
  </si>
  <si>
    <t>Prucalopride</t>
  </si>
  <si>
    <t>Ispaghula Husk</t>
  </si>
  <si>
    <t>Memantine Hydrochloride</t>
  </si>
  <si>
    <t>Clobetasol Propionate</t>
  </si>
  <si>
    <t>Alendronic Acid</t>
  </si>
  <si>
    <t>Medroxyprogesterone Acetate</t>
  </si>
  <si>
    <t>Travoprost</t>
  </si>
  <si>
    <t>Carbomer 940/980</t>
  </si>
  <si>
    <t>DUMMY CHEMICAL SUBSTANCE 223010030</t>
  </si>
  <si>
    <t>Haloperidol</t>
  </si>
  <si>
    <t>DUMMY CHEMICAL SUBSTANCE 233541037</t>
  </si>
  <si>
    <t>Bisacodyl</t>
  </si>
  <si>
    <t>Mercaptopurine</t>
  </si>
  <si>
    <t>Bendroflumethiazide</t>
  </si>
  <si>
    <t>DUMMY CHEMICAL SUBSTANCE 210200003</t>
  </si>
  <si>
    <t>Atropine Sulfate</t>
  </si>
  <si>
    <t>Light Liquid Paraffin</t>
  </si>
  <si>
    <t>Tiotropium Brom/Olodaterol</t>
  </si>
  <si>
    <t>DUMMY CHEMICAL SUBSTANCE 210705101</t>
  </si>
  <si>
    <t>Clarithromycin</t>
  </si>
  <si>
    <t>DUMMY CHEMICAL SUBSTANCE 233510037</t>
  </si>
  <si>
    <t>Other Multivitamin Preps</t>
  </si>
  <si>
    <t>Procyclidine Hydrochloride</t>
  </si>
  <si>
    <t>Clotrimazole</t>
  </si>
  <si>
    <t>DUMMY CHEMICAL SUBSTANCE 226010060</t>
  </si>
  <si>
    <t>Amantadine Hydrochloride</t>
  </si>
  <si>
    <t>Hepatitis A/Typhoid Vaccine</t>
  </si>
  <si>
    <t>DUMMY CHEMICAL SUBSTANCE 236007063</t>
  </si>
  <si>
    <t>Doxepin</t>
  </si>
  <si>
    <t>DUMMY CHEMICAL SUBSTANCE 239610096</t>
  </si>
  <si>
    <t>Tranexamic Acid</t>
  </si>
  <si>
    <t>Timolol &amp; Travoprost</t>
  </si>
  <si>
    <t>Hydroxychloroquine Sulfate</t>
  </si>
  <si>
    <t>Pioglitazone Hydrochloride</t>
  </si>
  <si>
    <t>Other Individually Form Bought In Preps</t>
  </si>
  <si>
    <t>Cetirizine Hydrochloride</t>
  </si>
  <si>
    <t>DUMMY CHEMICAL SUBSTANCE 200202008</t>
  </si>
  <si>
    <t>DUMMY CHEMICAL SUBSTANCE 214800001</t>
  </si>
  <si>
    <t>Atenolol</t>
  </si>
  <si>
    <t>Clobetasone Butyrate</t>
  </si>
  <si>
    <t>DUMMY CHEMICAL SUBSTANCE 236007062</t>
  </si>
  <si>
    <t>Azithromycin</t>
  </si>
  <si>
    <t>Fluorouracil (Sunscreen)</t>
  </si>
  <si>
    <t>Dexamethasone</t>
  </si>
  <si>
    <t>Montelukast</t>
  </si>
  <si>
    <t>Verapamil Hydrochloride</t>
  </si>
  <si>
    <t>Trospium Chloride</t>
  </si>
  <si>
    <t>Valsartan</t>
  </si>
  <si>
    <t>Quinine Sulfate</t>
  </si>
  <si>
    <t>Mometasone Furoate</t>
  </si>
  <si>
    <t>Peppermint Oil</t>
  </si>
  <si>
    <t>Nicorandil</t>
  </si>
  <si>
    <t>Combined Ethinylestradiol 20mcg</t>
  </si>
  <si>
    <t>Paroxetine Hydrochloride</t>
  </si>
  <si>
    <t>DUMMY CHEMICAL SUBSTANCE 200306000</t>
  </si>
  <si>
    <t>Midodrine Hydrochloride</t>
  </si>
  <si>
    <t>DUMMY CHEMICAL SUBSTANCE 213000007</t>
  </si>
  <si>
    <t>Lanreotide</t>
  </si>
  <si>
    <t>Sildenafil (Erectile Dysfunction)</t>
  </si>
  <si>
    <t>Spironolactone</t>
  </si>
  <si>
    <t>DUMMY CHEMICAL SUBSTANCE 238009080</t>
  </si>
  <si>
    <t>Lorazepam</t>
  </si>
  <si>
    <t>Digoxin</t>
  </si>
  <si>
    <t>DUMMY CHEMICAL SUBSTANCE 239601097</t>
  </si>
  <si>
    <t>DUMMY CHEMICAL SUBSTANCE 233501037</t>
  </si>
  <si>
    <t>Omega-3-Acid Ethyl Esters</t>
  </si>
  <si>
    <t>DUMMY CHEMICAL SUBSTANCE 200202009</t>
  </si>
  <si>
    <t>Zonisamide</t>
  </si>
  <si>
    <t>Glyceryl Trinitrate</t>
  </si>
  <si>
    <t>Febuxostat</t>
  </si>
  <si>
    <t>Formoterol Fumarate</t>
  </si>
  <si>
    <t>Ipratropium Bromide</t>
  </si>
  <si>
    <t>DUMMY CHEMICAL SUBSTANCE 230510090</t>
  </si>
  <si>
    <t>Etoricoxib</t>
  </si>
  <si>
    <t>DUMMY CHEMICAL SUBSTANCE 225005050</t>
  </si>
  <si>
    <t>Dipyridamole</t>
  </si>
  <si>
    <t>Triptorelin Embonate</t>
  </si>
  <si>
    <t>Dexamfetamine Sulfate</t>
  </si>
  <si>
    <t>Hypromellose</t>
  </si>
  <si>
    <t>Pneumococcal</t>
  </si>
  <si>
    <t>Adapalene &amp; Benzoyl Peroxide</t>
  </si>
  <si>
    <t>Tranylcypromine Sulfate</t>
  </si>
  <si>
    <t>Brinzolamide</t>
  </si>
  <si>
    <t>Finasteride</t>
  </si>
  <si>
    <t>DUMMY CHEMICAL SUBSTANCE 214100001</t>
  </si>
  <si>
    <t>DUMMY CHEMICAL SUBSTANCE 233507038</t>
  </si>
  <si>
    <t>Tibolone</t>
  </si>
  <si>
    <t>Flecainide Acetate</t>
  </si>
  <si>
    <t>Bicalutamide</t>
  </si>
  <si>
    <t>Co-Proxamol (Dextroprop HCl/Paracet)</t>
  </si>
  <si>
    <t>Nefopam Hydrochloride</t>
  </si>
  <si>
    <t>Erythromycin</t>
  </si>
  <si>
    <t>Bumetanide</t>
  </si>
  <si>
    <t>Lixisenatide</t>
  </si>
  <si>
    <t>Nortriptyline</t>
  </si>
  <si>
    <t>Tamsulosin &amp; Dutasteride Hydrochloride</t>
  </si>
  <si>
    <t>Nebivolol</t>
  </si>
  <si>
    <t>Diphtheria</t>
  </si>
  <si>
    <t>DUMMY CHEMICAL SUBSTANCE 200202010</t>
  </si>
  <si>
    <t>Oxycodone HCl/Naloxone HCl</t>
  </si>
  <si>
    <t>DUMMY CHEMICAL SUBSTANCE 231509015</t>
  </si>
  <si>
    <t>Metronidazole</t>
  </si>
  <si>
    <t>Fusidic Acid</t>
  </si>
  <si>
    <t>Anastrozole</t>
  </si>
  <si>
    <t>Brinzolamide &amp; Timolol</t>
  </si>
  <si>
    <t>DUMMY CHEMICAL SUBSTANCE 213000003</t>
  </si>
  <si>
    <t>Paliperidone</t>
  </si>
  <si>
    <t>Insulin Glulisine</t>
  </si>
  <si>
    <t>Fluticasone Prop/Azelastine HCl (Nsl)</t>
  </si>
  <si>
    <t>Doxycycline Hyclate</t>
  </si>
  <si>
    <t>DUMMY CHEMICAL SUBSTANCE 200308000</t>
  </si>
  <si>
    <t>Ciprofibrate</t>
  </si>
  <si>
    <t>DUMMY CHEMICAL SUBSTANCE 200309001</t>
  </si>
  <si>
    <t>Coal Tar</t>
  </si>
  <si>
    <t>DUMMY CHEMICAL SUBSTANCE 210704101</t>
  </si>
  <si>
    <t>DUMMY CHEMICAL SUBSTANCE 200301000</t>
  </si>
  <si>
    <t>Hepatitis A/Hepatitis B</t>
  </si>
  <si>
    <t>DUMMY CHEMICAL SUBSTANCE 236056062</t>
  </si>
  <si>
    <t>Zopiclone</t>
  </si>
  <si>
    <t>Cyclizine Hydrochloride</t>
  </si>
  <si>
    <t>DUMMY CHEMICAL SUBSTANCE 210200007</t>
  </si>
  <si>
    <t>DUMMY CHEMICAL SUBSTANCE 225009550</t>
  </si>
  <si>
    <t>Hydrocortisone Acetate</t>
  </si>
  <si>
    <t>Phenobarbital</t>
  </si>
  <si>
    <t>Darifenacin Hydrobromide</t>
  </si>
  <si>
    <t>Prasugrel</t>
  </si>
  <si>
    <t>Combined Ethinylestradiol 35mcg</t>
  </si>
  <si>
    <t>Midazolam Maleate</t>
  </si>
  <si>
    <t>Co-Amoxiclav (Amoxicillin/Clavul Acid)</t>
  </si>
  <si>
    <t>DUMMY CHEMICAL SUBSTANCE 210200009</t>
  </si>
  <si>
    <t>DUMMY CHEMICAL SUBSTANCE 200503002</t>
  </si>
  <si>
    <t>DUMMY CHEMICAL SUBSTANCE 200202011</t>
  </si>
  <si>
    <t>DUMMY CHEMICAL SUBSTANCE 236001063</t>
  </si>
  <si>
    <t>Bezafibrate</t>
  </si>
  <si>
    <t>DUMMY CHEMICAL SUBSTANCE 233541038</t>
  </si>
  <si>
    <t>DUMMY CHEMICAL SUBSTANCE 200317002</t>
  </si>
  <si>
    <t>Methylprednisolone Acetate</t>
  </si>
  <si>
    <t>DUMMY CHEMICAL SUBSTANCE 200900004</t>
  </si>
  <si>
    <t>Dorzolamide</t>
  </si>
  <si>
    <t>Cabergoline</t>
  </si>
  <si>
    <t>Promethazine Hydrochloride</t>
  </si>
  <si>
    <t>DUMMY CHEMICAL SUBSTANCE 238501085</t>
  </si>
  <si>
    <t>Aciclovir</t>
  </si>
  <si>
    <t>DUMMY CHEMICAL SUBSTANCE 200503001</t>
  </si>
  <si>
    <t>Amisulpride</t>
  </si>
  <si>
    <t>Other Toiletry Preps</t>
  </si>
  <si>
    <t>Heparinoid</t>
  </si>
  <si>
    <t>Sevelamer</t>
  </si>
  <si>
    <t>DUMMY CHEMICAL SUBSTANCE 236001062</t>
  </si>
  <si>
    <t>Benzydamine Hydrochloride</t>
  </si>
  <si>
    <t>DUMMY CHEMICAL SUBSTANCE 212100000</t>
  </si>
  <si>
    <t>Betamethasone Esters</t>
  </si>
  <si>
    <t>DUMMY CHEMICAL SUBSTANCE 210200002</t>
  </si>
  <si>
    <t>Pyridostigmine Bromide</t>
  </si>
  <si>
    <t>Fenofibrate</t>
  </si>
  <si>
    <t>Glimepiride</t>
  </si>
  <si>
    <t>DUMMY CHEMICAL SUBSTANCE 231510015</t>
  </si>
  <si>
    <t>Magnesium Glycerophosphate</t>
  </si>
  <si>
    <t>Alverine Citrate</t>
  </si>
  <si>
    <t>DUMMY CHEMICAL SUBSTANCE 200323000</t>
  </si>
  <si>
    <t>Trimethoprim</t>
  </si>
  <si>
    <t>Adapalene</t>
  </si>
  <si>
    <t>Olsalazine Sodium</t>
  </si>
  <si>
    <t>Exemestane</t>
  </si>
  <si>
    <t>Vardenafil</t>
  </si>
  <si>
    <t>Tamoxifen Citrate</t>
  </si>
  <si>
    <t>Ciclosporin (Eye Anti Inflam)</t>
  </si>
  <si>
    <t>DUMMY CHEMICAL SUBSTANCE 231507015</t>
  </si>
  <si>
    <t>Diamorphine Hydrochloride (Systemic)</t>
  </si>
  <si>
    <t>Co-Amilofruse (Amiloride HCl/Frusemide)</t>
  </si>
  <si>
    <t>DUMMY CHEMICAL SUBSTANCE 239607096</t>
  </si>
  <si>
    <t>DUMMY CHEMICAL SUBSTANCE 212700001</t>
  </si>
  <si>
    <t>Oxcarbazepine</t>
  </si>
  <si>
    <t>Propylthiouracil</t>
  </si>
  <si>
    <t>Naratriptan Hydrochloride</t>
  </si>
  <si>
    <t>Ins Degludec/Liraglutide</t>
  </si>
  <si>
    <t>Ergocalciferol</t>
  </si>
  <si>
    <t>DUMMY CHEMICAL SUBSTANCE 210109005</t>
  </si>
  <si>
    <t>DUMMY CHEMICAL SUBSTANCE 236034562</t>
  </si>
  <si>
    <t>Pravastatin Sodium</t>
  </si>
  <si>
    <t>DUMMY CHEMICAL SUBSTANCE 200316001</t>
  </si>
  <si>
    <t>DUMMY CHEMICAL SUBSTANCE 236034563</t>
  </si>
  <si>
    <t>DUMMY CHEMICAL SUBSTANCE 212300001</t>
  </si>
  <si>
    <t>Sucralfate</t>
  </si>
  <si>
    <t>DUMMY CHEMICAL SUBSTANCE 238510085</t>
  </si>
  <si>
    <t>Temazepam</t>
  </si>
  <si>
    <t>DUMMY CHEMICAL SUBSTANCE 239407096</t>
  </si>
  <si>
    <t>DUMMY CHEMICAL SUBSTANCE 238002980</t>
  </si>
  <si>
    <t>DUMMY CHEMICAL SUBSTANCE 238030680</t>
  </si>
  <si>
    <t>DUMMY CHEMICAL SUBSTANCE 233548036</t>
  </si>
  <si>
    <t>DUMMY CHEMICAL SUBSTANCE 236010062</t>
  </si>
  <si>
    <t>Ascorbic Acid</t>
  </si>
  <si>
    <t>Ethinylestradiol</t>
  </si>
  <si>
    <t>Demeclocycline Hydrochloride</t>
  </si>
  <si>
    <t>Cyclizine Lactate</t>
  </si>
  <si>
    <t>Azathioprine</t>
  </si>
  <si>
    <t>DUMMY CHEMICAL SUBSTANCE 238541085</t>
  </si>
  <si>
    <t>Colestyramine</t>
  </si>
  <si>
    <t>Dosulepin Hydrochloride</t>
  </si>
  <si>
    <t>Dutasteride</t>
  </si>
  <si>
    <t>Ketoconazole</t>
  </si>
  <si>
    <t>Calcium Carbonate</t>
  </si>
  <si>
    <t>Sodium Feredetate</t>
  </si>
  <si>
    <t>Baclofen</t>
  </si>
  <si>
    <t>DUMMY CHEMICAL SUBSTANCE 200900009</t>
  </si>
  <si>
    <t>Trifluoperazine</t>
  </si>
  <si>
    <t>Acamprosate Calcium</t>
  </si>
  <si>
    <t>Promazine Hydrochloride</t>
  </si>
  <si>
    <t>Pyridoxine Hydrochloride</t>
  </si>
  <si>
    <t>Latanoprost &amp; Timolol</t>
  </si>
  <si>
    <t>Lacidipine</t>
  </si>
  <si>
    <t>Glucose</t>
  </si>
  <si>
    <t>Erythromycin Ethylsuccinate</t>
  </si>
  <si>
    <t>DUMMY CHEMICAL SUBSTANCE 200321000</t>
  </si>
  <si>
    <t>Brinzolamide/Brimonidine</t>
  </si>
  <si>
    <t>Timolol</t>
  </si>
  <si>
    <t>Nitrazepam</t>
  </si>
  <si>
    <t>DUMMY CHEMICAL SUBSTANCE 223039531</t>
  </si>
  <si>
    <t>Domperidone</t>
  </si>
  <si>
    <t>DUMMY CHEMICAL SUBSTANCE 239410100</t>
  </si>
  <si>
    <t>Chlorphenamine Maleate</t>
  </si>
  <si>
    <t>DUMMY CHEMICAL SUBSTANCE 239448094</t>
  </si>
  <si>
    <t>DUMMY CHEMICAL SUBSTANCE 236041065</t>
  </si>
  <si>
    <t>DUMMY CHEMICAL SUBSTANCE 210200010</t>
  </si>
  <si>
    <t>Chloramphenicol</t>
  </si>
  <si>
    <t>Metoclopramide Hydrochloride</t>
  </si>
  <si>
    <t>Letrozole</t>
  </si>
  <si>
    <t>DUMMY CHEMICAL SUBSTANCE 238507085</t>
  </si>
  <si>
    <t>Permethrin</t>
  </si>
  <si>
    <t>INR Blood Testing Reagents</t>
  </si>
  <si>
    <t>Oral Rehydration Salts</t>
  </si>
  <si>
    <t>DUMMY CHEMICAL SUBSTANCE 233534537</t>
  </si>
  <si>
    <t>DUMMY CHEMICAL SUBSTANCE 226009560</t>
  </si>
  <si>
    <t>DUMMY CHEMICAL SUBSTANCE 212000000</t>
  </si>
  <si>
    <t>Degarelix</t>
  </si>
  <si>
    <t>Balsalazide Sodium</t>
  </si>
  <si>
    <t>DUMMY CHEMICAL SUBSTANCE 239401097</t>
  </si>
  <si>
    <t>DUMMY CHEMICAL SUBSTANCE 210109004</t>
  </si>
  <si>
    <t>Colchicine</t>
  </si>
  <si>
    <t>Phosphates (Rectal)</t>
  </si>
  <si>
    <t>Lofepramine Hydrochloride</t>
  </si>
  <si>
    <t>Lanthanum Carbonate</t>
  </si>
  <si>
    <t>Lithium Carbonate</t>
  </si>
  <si>
    <t>Eslicarbazepine Acetate</t>
  </si>
  <si>
    <t>Levocarnitine</t>
  </si>
  <si>
    <t>DUMMY CHEMICAL SUBSTANCE 210200005</t>
  </si>
  <si>
    <t>DUMMY CHEMICAL SUBSTANCE 238534585</t>
  </si>
  <si>
    <t>DUMMY CHEMICAL SUBSTANCE 228010080</t>
  </si>
  <si>
    <t>Clonidine Hydrochloride</t>
  </si>
  <si>
    <t>Donepezil Hydrochloride</t>
  </si>
  <si>
    <t>DUMMY CHEMICAL SUBSTANCE 238010080</t>
  </si>
  <si>
    <t>Famciclovir</t>
  </si>
  <si>
    <t>DUMMY CHEMICAL SUBSTANCE 239448095</t>
  </si>
  <si>
    <t>Linagliptin/Metformin</t>
  </si>
  <si>
    <t>Prednisolone Sodium Phosphate</t>
  </si>
  <si>
    <t>Linaclotide</t>
  </si>
  <si>
    <t>DUMMY CHEMICAL SUBSTANCE 200315000</t>
  </si>
  <si>
    <t>DUMMY CHEMICAL SUBSTANCE 239448096</t>
  </si>
  <si>
    <t>Escitalopram</t>
  </si>
  <si>
    <t>DUMMY CHEMICAL SUBSTANCE 211600000</t>
  </si>
  <si>
    <t>DUMMY CHEMICAL SUBSTANCE 223039530</t>
  </si>
  <si>
    <t>Pivmecillinam Hydrochloride</t>
  </si>
  <si>
    <t>DUMMY CHEMICAL SUBSTANCE 226005060</t>
  </si>
  <si>
    <t>Mebeverine HCl Compound Preparations</t>
  </si>
  <si>
    <t>Metformin Hydrochloride/Vildagliptin</t>
  </si>
  <si>
    <t>Soluble Insulin (Neutral Insulin)</t>
  </si>
  <si>
    <t>DUMMY CHEMICAL SUBSTANCE 200301003</t>
  </si>
  <si>
    <t>Clindamycin Hydrochloride</t>
  </si>
  <si>
    <t>Brivaracetam</t>
  </si>
  <si>
    <t>DUMMY CHEMICAL SUBSTANCE 233501036</t>
  </si>
  <si>
    <t>Isotretinoin</t>
  </si>
  <si>
    <t>DUMMY CHEMICAL SUBSTANCE 212700004</t>
  </si>
  <si>
    <t>DUMMY CHEMICAL SUBSTANCE 212700006</t>
  </si>
  <si>
    <t>Methocarbamol</t>
  </si>
  <si>
    <t>Cinnarizine</t>
  </si>
  <si>
    <t>Theophylline</t>
  </si>
  <si>
    <t>DUMMY CHEMICAL SUBSTANCE 231541015</t>
  </si>
  <si>
    <t>Piroxicam</t>
  </si>
  <si>
    <t>Gluten Free Mixes</t>
  </si>
  <si>
    <t>Sotalol Hydrochloride</t>
  </si>
  <si>
    <t>Captopril</t>
  </si>
  <si>
    <t>DUMMY CHEMICAL SUBSTANCE 200306004</t>
  </si>
  <si>
    <t>Oxazepam</t>
  </si>
  <si>
    <t>Chloral Hydrate</t>
  </si>
  <si>
    <t>Eflornithine Monohydrate Chloride</t>
  </si>
  <si>
    <t>Dapsone</t>
  </si>
  <si>
    <t>DUMMY CHEMICAL SUBSTANCE 200319000</t>
  </si>
  <si>
    <t>Etodolac</t>
  </si>
  <si>
    <t>DUMMY CHEMICAL SUBSTANCE 239410099</t>
  </si>
  <si>
    <t>Vortioxetine</t>
  </si>
  <si>
    <t>Loratadine</t>
  </si>
  <si>
    <t>Vildagliptin</t>
  </si>
  <si>
    <t>Other Comp Vit/Mineral Formulation Preps</t>
  </si>
  <si>
    <t>Norethisterone</t>
  </si>
  <si>
    <t>Ciprofloxacin</t>
  </si>
  <si>
    <t>Leflunomide</t>
  </si>
  <si>
    <t>DUMMY CHEMICAL SUBSTANCE 200202007</t>
  </si>
  <si>
    <t>DUMMY CHEMICAL SUBSTANCE 200309003</t>
  </si>
  <si>
    <t>Dronedarone Hydrochloride</t>
  </si>
  <si>
    <t>Sulpiride</t>
  </si>
  <si>
    <t>DUMMY CHEMICAL SUBSTANCE 213300001</t>
  </si>
  <si>
    <t>DUMMY CHEMICAL SUBSTANCE 213200001</t>
  </si>
  <si>
    <t>DUMMY CHEMICAL SUBSTANCE 239634596</t>
  </si>
  <si>
    <t>Imiquimod</t>
  </si>
  <si>
    <t>Alogliptin/Metformin</t>
  </si>
  <si>
    <t>Rufinamide</t>
  </si>
  <si>
    <t>DUMMY CHEMICAL SUBSTANCE 230541005</t>
  </si>
  <si>
    <t>Metformin Hydrochloride/Pioglitazone</t>
  </si>
  <si>
    <t>Ciclesonide</t>
  </si>
  <si>
    <t>Disulfiram</t>
  </si>
  <si>
    <t>Ingenol Mebutate</t>
  </si>
  <si>
    <t>Other Amino Acid&amp;Nutritional Agent Preps</t>
  </si>
  <si>
    <t>Itraconazole</t>
  </si>
  <si>
    <t>Levomepromazine Hydrochloride</t>
  </si>
  <si>
    <t>Fludroxycortide</t>
  </si>
  <si>
    <t>Dipipanone Hydrochloride</t>
  </si>
  <si>
    <t>Sodium Bicarbonate</t>
  </si>
  <si>
    <t>DUMMY CHEMICAL SUBSTANCE 239656096</t>
  </si>
  <si>
    <t>Pantoprazole</t>
  </si>
  <si>
    <t>Nystatin</t>
  </si>
  <si>
    <t>DUMMY CHEMICAL SUBSTANCE 239641097</t>
  </si>
  <si>
    <t>DUMMY CHEMICAL SUBSTANCE 239601098</t>
  </si>
  <si>
    <t>Potassium Chloride</t>
  </si>
  <si>
    <t>DUMMY CHEMICAL SUBSTANCE 233534536</t>
  </si>
  <si>
    <t>DUMMY CHEMICAL SUBSTANCE 200402006</t>
  </si>
  <si>
    <t>Stiripentol</t>
  </si>
  <si>
    <t>Solifenacin/Tamsulosin</t>
  </si>
  <si>
    <t>Progesterone</t>
  </si>
  <si>
    <t>Buspirone Hydrochloride</t>
  </si>
  <si>
    <t>Pethidine Hydrochloride</t>
  </si>
  <si>
    <t>Amiodarone Hydrochloride</t>
  </si>
  <si>
    <t>Tetrabenazine</t>
  </si>
  <si>
    <t>Methyldopa</t>
  </si>
  <si>
    <t>DUMMY CHEMICAL SUBSTANCE 212700007</t>
  </si>
  <si>
    <t>DUMMY CHEMICAL SUBSTANCE 210113001</t>
  </si>
  <si>
    <t>Magnesium Aspartate</t>
  </si>
  <si>
    <t>Tobramycin</t>
  </si>
  <si>
    <t>Sodium Clodronate</t>
  </si>
  <si>
    <t>DUMMY CHEMICAL SUBSTANCE 200304001</t>
  </si>
  <si>
    <t>DUMMY CHEMICAL SUBSTANCE 225050550</t>
  </si>
  <si>
    <t>Ofloxacin</t>
  </si>
  <si>
    <t>DUMMY CHEMICAL SUBSTANCE 200503004</t>
  </si>
  <si>
    <t>Menthol</t>
  </si>
  <si>
    <t>Tizanidine Hydrochloride</t>
  </si>
  <si>
    <t>DUMMY CHEMICAL SUBSTANCE 212700009</t>
  </si>
  <si>
    <t>DUMMY CHEMICAL SUBSTANCE 200301002</t>
  </si>
  <si>
    <t>DUMMY CHEMICAL SUBSTANCE 236033562</t>
  </si>
  <si>
    <t>Hepatitis B</t>
  </si>
  <si>
    <t>Analgesics with Anti-Emetics</t>
  </si>
  <si>
    <t>Bromocriptine</t>
  </si>
  <si>
    <t>DUMMY CHEMICAL SUBSTANCE 236056063</t>
  </si>
  <si>
    <t>Methenamine Hippurate</t>
  </si>
  <si>
    <t>Tafluprost</t>
  </si>
  <si>
    <t>DUMMY CHEMICAL SUBSTANCE 210122001</t>
  </si>
  <si>
    <t>Pilocarpine Hydrochloride</t>
  </si>
  <si>
    <t>Chlorhexidine Gluconate</t>
  </si>
  <si>
    <t>Betamethasone Sodium Phosphate</t>
  </si>
  <si>
    <t>DUMMY CHEMICAL SUBSTANCE 211800001</t>
  </si>
  <si>
    <t>Fluconazole</t>
  </si>
  <si>
    <t>Phenindione</t>
  </si>
  <si>
    <t>Apraclonidine</t>
  </si>
  <si>
    <t>DUMMY CHEMICAL SUBSTANCE 212000001</t>
  </si>
  <si>
    <t>Liquid Paraffin</t>
  </si>
  <si>
    <t>Amorolfine Hydrochloride</t>
  </si>
  <si>
    <t>Cefalexin</t>
  </si>
  <si>
    <t>Clomipramine Hydrochloride</t>
  </si>
  <si>
    <t>Levomepromazine Maleate</t>
  </si>
  <si>
    <t>DUMMY CHEMICAL SUBSTANCE 238048080</t>
  </si>
  <si>
    <t>Labetalol Hydrochloride</t>
  </si>
  <si>
    <t>DUMMY CHEMICAL SUBSTANCE 211600001</t>
  </si>
  <si>
    <t>DUMMY CHEMICAL SUBSTANCE 212700002</t>
  </si>
  <si>
    <t>Empagliflozin/Metformin</t>
  </si>
  <si>
    <t>Darbepoetin Alfa</t>
  </si>
  <si>
    <t>DUMMY CHEMICAL SUBSTANCE 239410093</t>
  </si>
  <si>
    <t>Dapagliflozin/Metformin</t>
  </si>
  <si>
    <t>Trientine Dihydrochloride</t>
  </si>
  <si>
    <t>Mexiletine Hydrochloride</t>
  </si>
  <si>
    <t>DUMMY CHEMICAL SUBSTANCE 231560015</t>
  </si>
  <si>
    <t>Tocopheryl Acetate</t>
  </si>
  <si>
    <t>Brimonidine Tartrate</t>
  </si>
  <si>
    <t>Hydralazine Hydrochloride</t>
  </si>
  <si>
    <t>Propantheline Bromide</t>
  </si>
  <si>
    <t>DUMMY CHEMICAL SUBSTANCE 211200001</t>
  </si>
  <si>
    <t>Pizotifen Malate</t>
  </si>
  <si>
    <t>Almotriptan</t>
  </si>
  <si>
    <t>DUMMY CHEMICAL SUBSTANCE 212700011</t>
  </si>
  <si>
    <t>DUMMY CHEMICAL SUBSTANCE 212400001</t>
  </si>
  <si>
    <t>Diethylstilbestrol</t>
  </si>
  <si>
    <t>DUMMY CHEMICAL SUBSTANCE 220505005</t>
  </si>
  <si>
    <t>Trihexyphenidyl Hydrochloride</t>
  </si>
  <si>
    <t>Rasagiline Mesilate</t>
  </si>
  <si>
    <t>Modafinil</t>
  </si>
  <si>
    <t>Tars</t>
  </si>
  <si>
    <t>Losartan Potassium With Diuretic</t>
  </si>
  <si>
    <t>DUMMY CHEMICAL SUBSTANCE 230509005</t>
  </si>
  <si>
    <t>Cocois</t>
  </si>
  <si>
    <t>Pimecrolimus</t>
  </si>
  <si>
    <t>Dexamethasone Sodium Metasulphobenzoate</t>
  </si>
  <si>
    <t>Other Sunscreening Preps</t>
  </si>
  <si>
    <t>Risedronate Sodium</t>
  </si>
  <si>
    <t>Penicillamine</t>
  </si>
  <si>
    <t>Olmesartan Medoxomil</t>
  </si>
  <si>
    <t>Acetazolamide</t>
  </si>
  <si>
    <t>Levothyroxine Sodium &amp; Liothyronine</t>
  </si>
  <si>
    <t>DUMMY CHEMICAL SUBSTANCE 212700016</t>
  </si>
  <si>
    <t>DUMMY CHEMICAL SUBSTANCE 200306002</t>
  </si>
  <si>
    <t>DUMMY CHEMICAL SUBSTANCE 200504001</t>
  </si>
  <si>
    <t>Other Camouflage Preps</t>
  </si>
  <si>
    <t>Telmisartan</t>
  </si>
  <si>
    <t>Meptazinol Hydrochloride</t>
  </si>
  <si>
    <t>Acrivastine</t>
  </si>
  <si>
    <t>Pericyazine</t>
  </si>
  <si>
    <t>Carvedilol</t>
  </si>
  <si>
    <t>DUMMY CHEMICAL SUBSTANCE 212900001</t>
  </si>
  <si>
    <t>DUMMY CHEMICAL SUBSTANCE 230533705</t>
  </si>
  <si>
    <t>Chlortalidone</t>
  </si>
  <si>
    <t>Paraffin Yellow Soft</t>
  </si>
  <si>
    <t>DUMMY CHEMICAL SUBSTANCE 200306001</t>
  </si>
  <si>
    <t>Miconazole Nitrate</t>
  </si>
  <si>
    <t>Timolol &amp; Brimonidine</t>
  </si>
  <si>
    <t>Glucagon</t>
  </si>
  <si>
    <t>Guanfacine</t>
  </si>
  <si>
    <t>DUMMY CHEMICAL SUBSTANCE 233533536</t>
  </si>
  <si>
    <t>Sirolimus</t>
  </si>
  <si>
    <t>Other Digestive Aid Preps</t>
  </si>
  <si>
    <t>DUMMY CHEMICAL SUBSTANCE 231548015</t>
  </si>
  <si>
    <t>Sodium Picosulfate</t>
  </si>
  <si>
    <t>Benzoyl Peroxide</t>
  </si>
  <si>
    <t>Sodium Oxybate</t>
  </si>
  <si>
    <t>Ulipristal Acet</t>
  </si>
  <si>
    <t>DUMMY CHEMICAL SUBSTANCE 225020850</t>
  </si>
  <si>
    <t>DUMMY CHEMICAL SUBSTANCE 231533615</t>
  </si>
  <si>
    <t>DUMMY CHEMICAL SUBSTANCE 233002630</t>
  </si>
  <si>
    <t>DUMMY CHEMICAL SUBSTANCE 238030480</t>
  </si>
  <si>
    <t>Simvastatin &amp; Ezetimibe</t>
  </si>
  <si>
    <t>Neomycin Sulfate</t>
  </si>
  <si>
    <t>DUMMY CHEMICAL SUBSTANCE 233548035</t>
  </si>
  <si>
    <t>Metoprolol Tartrate</t>
  </si>
  <si>
    <t>DUMMY CHEMICAL SUBSTANCE 213000004</t>
  </si>
  <si>
    <t>Trandolapril</t>
  </si>
  <si>
    <t>DUMMY CHEMICAL SUBSTANCE 238033780</t>
  </si>
  <si>
    <t>Shingles (H/Z)</t>
  </si>
  <si>
    <t>Vancomycin Hydrochloride</t>
  </si>
  <si>
    <t>Telmisartan with Diuretic</t>
  </si>
  <si>
    <t>Rifampicin</t>
  </si>
  <si>
    <t>Olopatadine</t>
  </si>
  <si>
    <t>Water for Injection</t>
  </si>
  <si>
    <t>Diethylamine Salicylate</t>
  </si>
  <si>
    <t>DUMMY CHEMICAL SUBSTANCE 239404596</t>
  </si>
  <si>
    <t>Sodium Fluoride</t>
  </si>
  <si>
    <t>Indacaterol Maleate</t>
  </si>
  <si>
    <t>Lurasidone</t>
  </si>
  <si>
    <t>Acetylcysteine</t>
  </si>
  <si>
    <t>DUMMY CHEMICAL SUBSTANCE 211400000</t>
  </si>
  <si>
    <t>DUMMY CHEMICAL SUBSTANCE 200301006</t>
  </si>
  <si>
    <t>DUMMY CHEMICAL SUBSTANCE 236048062</t>
  </si>
  <si>
    <t>DUMMY CHEMICAL SUBSTANCE 210125001</t>
  </si>
  <si>
    <t>Amiloride Hydrochloride</t>
  </si>
  <si>
    <t>DUMMY CHEMICAL SUBSTANCE 201000005</t>
  </si>
  <si>
    <t>Mycophenolic Sod</t>
  </si>
  <si>
    <t>Flupentixol Decanoate</t>
  </si>
  <si>
    <t>DUMMY CHEMICAL SUBSTANCE 226050560</t>
  </si>
  <si>
    <t>Quinine Bisulfate</t>
  </si>
  <si>
    <t>Hyoscine Hydrobromide</t>
  </si>
  <si>
    <t>DUMMY CHEMICAL SUBSTANCE 236034561</t>
  </si>
  <si>
    <t>DUMMY CHEMICAL SUBSTANCE 200306005</t>
  </si>
  <si>
    <t>DUMMY CHEMICAL SUBSTANCE 213800001</t>
  </si>
  <si>
    <t>Bupropion Hydrochloride</t>
  </si>
  <si>
    <t>DUMMY CHEMICAL SUBSTANCE 239410096</t>
  </si>
  <si>
    <t>DUMMY CHEMICAL SUBSTANCE 200312000</t>
  </si>
  <si>
    <t>Rabeprazole Sodium</t>
  </si>
  <si>
    <t>Zinc Oxide</t>
  </si>
  <si>
    <t>Ivermectin</t>
  </si>
  <si>
    <t>DUMMY CHEMICAL SUBSTANCE 200302000</t>
  </si>
  <si>
    <t>Menadiol Sodium Phosphate</t>
  </si>
  <si>
    <t>Phytomenadione</t>
  </si>
  <si>
    <t>DUMMY CHEMICAL SUBSTANCE 233556037</t>
  </si>
  <si>
    <t>Co-Cyprindiol (Cyprote Acet/Ethinlestr)</t>
  </si>
  <si>
    <t>Oxytetracycline</t>
  </si>
  <si>
    <t>Clindamycin Phosphate</t>
  </si>
  <si>
    <t>Cloral Betaine</t>
  </si>
  <si>
    <t>DUMMY CHEMICAL SUBSTANCE 212700008</t>
  </si>
  <si>
    <t>Valsartan/Amlodipine</t>
  </si>
  <si>
    <t>Aliskiren</t>
  </si>
  <si>
    <t>Opicapone</t>
  </si>
  <si>
    <t>DUMMY CHEMICAL SUBSTANCE 210200015</t>
  </si>
  <si>
    <t>Valsartan with Diuretic</t>
  </si>
  <si>
    <t>Eprosartan</t>
  </si>
  <si>
    <t>DUMMY CHEMICAL SUBSTANCE 231534515</t>
  </si>
  <si>
    <t>DUMMY CHEMICAL SUBSTANCE 231533715</t>
  </si>
  <si>
    <t>DUMMY CHEMICAL SUBSTANCE 212700020</t>
  </si>
  <si>
    <t>DUMMY CHEMICAL SUBSTANCE 200310000</t>
  </si>
  <si>
    <t>DUMMY CHEMICAL SUBSTANCE 239401096</t>
  </si>
  <si>
    <t>Propiverine Hydrochloride</t>
  </si>
  <si>
    <t>DUMMY CHEMICAL SUBSTANCE 212700023</t>
  </si>
  <si>
    <t>DUMMY CHEMICAL SUBSTANCE 239407097</t>
  </si>
  <si>
    <t>DUMMY CHEMICAL SUBSTANCE 239441095</t>
  </si>
  <si>
    <t>Celecoxib</t>
  </si>
  <si>
    <t>DUMMY CHEMICAL SUBSTANCE 236001061</t>
  </si>
  <si>
    <t>DUMMY CHEMICAL SUBSTANCE 200402004</t>
  </si>
  <si>
    <t>Etonogestrel/Ethinylestradiol</t>
  </si>
  <si>
    <t>Hyetellose</t>
  </si>
  <si>
    <t>Other Enzyme Preps 0911020</t>
  </si>
  <si>
    <t>Dantrolene Sodium</t>
  </si>
  <si>
    <t>Sildenafil(Vasodilator Antihypertensive)</t>
  </si>
  <si>
    <t>Hydrocortisone (Sodium Succinate)</t>
  </si>
  <si>
    <t>Naftidrofuryl Oxalate</t>
  </si>
  <si>
    <t>DUMMY CHEMICAL SUBSTANCE 239448097</t>
  </si>
  <si>
    <t>Celiprolol Hydrochloride</t>
  </si>
  <si>
    <t>Fluocinolone Acetonide</t>
  </si>
  <si>
    <t>Cyproterone Acetate</t>
  </si>
  <si>
    <t>Perindopril Arginine with Diuretic</t>
  </si>
  <si>
    <t>Metolazone</t>
  </si>
  <si>
    <t>DUMMY CHEMICAL SUBSTANCE 200305001</t>
  </si>
  <si>
    <t>Aminophylline Hydrate</t>
  </si>
  <si>
    <t>DUMMY CHEMICAL SUBSTANCE 200502001</t>
  </si>
  <si>
    <t>Agomelatine</t>
  </si>
  <si>
    <t>Buprenorph HCl/Naloxone HCl</t>
  </si>
  <si>
    <t>Oestrogens Conjugated</t>
  </si>
  <si>
    <t>Naltrexone Hydrochloride</t>
  </si>
  <si>
    <t>DUMMY CHEMICAL SUBSTANCE 200301005</t>
  </si>
  <si>
    <t>Hydroxycarbamide</t>
  </si>
  <si>
    <t>Co-Trimoxazole(Trimethoprim/Sulfamethox</t>
  </si>
  <si>
    <t>Gluten Free/Wheat Free Pasta</t>
  </si>
  <si>
    <t>Ibandronic Acid</t>
  </si>
  <si>
    <t>Vigabatrin</t>
  </si>
  <si>
    <t>Co-Danthramer (Dantron/Poloxamer 188)</t>
  </si>
  <si>
    <t>Irbesartan with Diuretic</t>
  </si>
  <si>
    <t>Loprazolam Mesilate</t>
  </si>
  <si>
    <t>DUMMY CHEMICAL SUBSTANCE 212700010</t>
  </si>
  <si>
    <t>Naloxegol</t>
  </si>
  <si>
    <t>Moxonidine</t>
  </si>
  <si>
    <t>DUMMY CHEMICAL SUBSTANCE 200505000</t>
  </si>
  <si>
    <t>Voriconazole</t>
  </si>
  <si>
    <t>Linezolid</t>
  </si>
  <si>
    <t>Frovatriptan</t>
  </si>
  <si>
    <t>Miconazole</t>
  </si>
  <si>
    <t>DUMMY CHEMICAL SUBSTANCE 210706301</t>
  </si>
  <si>
    <t>Triamcinolone Acetonide</t>
  </si>
  <si>
    <t>Isosorbide Dinitrate</t>
  </si>
  <si>
    <t>Dimeticone (Barrier)</t>
  </si>
  <si>
    <t>DUMMY CHEMICAL SUBSTANCE 200302001</t>
  </si>
  <si>
    <t>DUMMY CHEMICAL SUBSTANCE 236059060</t>
  </si>
  <si>
    <t>DUMMY CHEMICAL SUBSTANCE 239448100</t>
  </si>
  <si>
    <t>Testosterone Enantate</t>
  </si>
  <si>
    <t>Valaciclovir</t>
  </si>
  <si>
    <t>DUMMY CHEMICAL SUBSTANCE 239633596</t>
  </si>
  <si>
    <t>DUMMY CHEMICAL SUBSTANCE 231501015</t>
  </si>
  <si>
    <t>DUMMY CHEMICAL SUBSTANCE 211900000</t>
  </si>
  <si>
    <t>DUMMY CHEMICAL SUBSTANCE 200900005</t>
  </si>
  <si>
    <t>Estradiol Valerate</t>
  </si>
  <si>
    <t>Medicated Stockings</t>
  </si>
  <si>
    <t>DUMMY CHEMICAL SUBSTANCE 239448098</t>
  </si>
  <si>
    <t>Riluzole</t>
  </si>
  <si>
    <t>Riboflavin</t>
  </si>
  <si>
    <t>DUMMY CHEMICAL SUBSTANCE 212700005</t>
  </si>
  <si>
    <t>Vitamin E</t>
  </si>
  <si>
    <t>Zuclopenthixol Hydrochloride</t>
  </si>
  <si>
    <t>DUMMY CHEMICAL SUBSTANCE 200304000</t>
  </si>
  <si>
    <t>DUMMY CHEMICAL SUBSTANCE 200322000</t>
  </si>
  <si>
    <t>Fluvastatin Sodium</t>
  </si>
  <si>
    <t>DUMMY CHEMICAL SUBSTANCE 239410094</t>
  </si>
  <si>
    <t>Lisinopril with Diuretic</t>
  </si>
  <si>
    <t>Levofloxacin</t>
  </si>
  <si>
    <t>Azelaic Acid</t>
  </si>
  <si>
    <t>Tioconazole</t>
  </si>
  <si>
    <t>DUMMY CHEMICAL SUBSTANCE 201200002</t>
  </si>
  <si>
    <t>Diazoxide</t>
  </si>
  <si>
    <t>Entacapone</t>
  </si>
  <si>
    <t>Moclobemide</t>
  </si>
  <si>
    <t>Quinagolide Hydrochloride</t>
  </si>
  <si>
    <t>DUMMY CHEMICAL SUBSTANCE 236001060</t>
  </si>
  <si>
    <t>Salicylic Acid</t>
  </si>
  <si>
    <t>Eletriptan</t>
  </si>
  <si>
    <t>Metyrapone</t>
  </si>
  <si>
    <t>Orphenadrine Hydrochloride</t>
  </si>
  <si>
    <t>DUMMY CHEMICAL SUBSTANCE 212700003</t>
  </si>
  <si>
    <t>DUMMY CHEMICAL SUBSTANCE 225026550</t>
  </si>
  <si>
    <t>Dronabinol/Cannabidiol</t>
  </si>
  <si>
    <t>DUMMY CHEMICAL SUBSTANCE 236048060</t>
  </si>
  <si>
    <t>DUMMY CHEMICAL SUBSTANCE 226020860</t>
  </si>
  <si>
    <t>DUMMY CHEMICAL SUBSTANCE 200503003</t>
  </si>
  <si>
    <t>Co-Amilozide (Amiloride HCl/Hydchloroth)</t>
  </si>
  <si>
    <t>DUMMY CHEMICAL SUBSTANCE 202000002</t>
  </si>
  <si>
    <t>DUMMY CHEMICAL SUBSTANCE 223029530</t>
  </si>
  <si>
    <t>Sodium Citrate (Rectal)</t>
  </si>
  <si>
    <t>DUMMY CHEMICAL SUBSTANCE 238509085</t>
  </si>
  <si>
    <t>DUMMY CHEMICAL SUBSTANCE 233533535</t>
  </si>
  <si>
    <t>Meloxicam</t>
  </si>
  <si>
    <t>Ephedrine Hydrochloride</t>
  </si>
  <si>
    <t>Desloratadine</t>
  </si>
  <si>
    <t>Ulipristal Acetate (Emergency Cont)</t>
  </si>
  <si>
    <t>Magnesium Oxide</t>
  </si>
  <si>
    <t>DUMMY CHEMICAL SUBSTANCE 239601096</t>
  </si>
  <si>
    <t>Cimetidine</t>
  </si>
  <si>
    <t>DUMMY CHEMICAL SUBSTANCE 238033680</t>
  </si>
  <si>
    <t>DUMMY CHEMICAL SUBSTANCE 200900008</t>
  </si>
  <si>
    <t>Minocycline Hydrochloride</t>
  </si>
  <si>
    <t>DUMMY CHEMICAL SUBSTANCE 212700015</t>
  </si>
  <si>
    <t>Calc Folinate</t>
  </si>
  <si>
    <t>DUMMY CHEMICAL SUBSTANCE 201200001</t>
  </si>
  <si>
    <t>DUMMY CHEMICAL SUBSTANCE 210109009</t>
  </si>
  <si>
    <t>DUMMY CHEMICAL SUBSTANCE 200308001</t>
  </si>
  <si>
    <t>Calcium Acetate</t>
  </si>
  <si>
    <t>DUMMY CHEMICAL SUBSTANCE 200305000</t>
  </si>
  <si>
    <t>Ketoprofen</t>
  </si>
  <si>
    <t>Amiloride HCl With Loop Diuretics</t>
  </si>
  <si>
    <t>Azelastine Hydrochloride</t>
  </si>
  <si>
    <t>Indometacin</t>
  </si>
  <si>
    <t>Hydroxyzine Hydrochloride</t>
  </si>
  <si>
    <t>Valganciclovir Hydrochloride</t>
  </si>
  <si>
    <t>Crotamiton</t>
  </si>
  <si>
    <t>Gamolenic Acid</t>
  </si>
  <si>
    <t>Other Vitamin B Preps</t>
  </si>
  <si>
    <t>DUMMY CHEMICAL SUBSTANCE 239407098</t>
  </si>
  <si>
    <t>Isoniazid</t>
  </si>
  <si>
    <t>DUMMY CHEMICAL SUBSTANCE 200506000</t>
  </si>
  <si>
    <t>Oseltamivir Phosphate</t>
  </si>
  <si>
    <t>Sterculia</t>
  </si>
  <si>
    <t>Enalapril Maleate with Diuretic</t>
  </si>
  <si>
    <t>DUMMY CHEMICAL SUBSTANCE 200314000</t>
  </si>
  <si>
    <t>DUMMY CHEMICAL SUBSTANCE 237007070</t>
  </si>
  <si>
    <t>DUMMY CHEMICAL SUBSTANCE 239410097</t>
  </si>
  <si>
    <t>Zuclopenthixol Decanoate</t>
  </si>
  <si>
    <t>Calcitriol</t>
  </si>
  <si>
    <t>Meningococcal A + C + W135 + Y Vaccine</t>
  </si>
  <si>
    <t>Anagrelide Hydrochloride</t>
  </si>
  <si>
    <t>Levocetirizine</t>
  </si>
  <si>
    <t>Mepacrine Hydrochloride</t>
  </si>
  <si>
    <t>DUMMY CHEMICAL SUBSTANCE 233010830</t>
  </si>
  <si>
    <t>DUMMY CHEMICAL SUBSTANCE 212700012</t>
  </si>
  <si>
    <t>Fluvoxamine Maleate</t>
  </si>
  <si>
    <t>Zolpidem Tartrate</t>
  </si>
  <si>
    <t>Repaglinide</t>
  </si>
  <si>
    <t>Other Calcium Supplement Preps</t>
  </si>
  <si>
    <t>DUMMY CHEMICAL SUBSTANCE 234633646</t>
  </si>
  <si>
    <t>DUMMY CHEMICAL SUBSTANCE 236034564</t>
  </si>
  <si>
    <t>DUMMY CHEMICAL SUBSTANCE 239610097</t>
  </si>
  <si>
    <t>Glycerol</t>
  </si>
  <si>
    <t>DUMMY CHEMICAL SUBSTANCE 210400002</t>
  </si>
  <si>
    <t>Famotidine</t>
  </si>
  <si>
    <t>Co-Tenidone (Atenolol/Chlortalidone)</t>
  </si>
  <si>
    <t>DUMMY CHEMICAL SUBSTANCE 239448099</t>
  </si>
  <si>
    <t>DUMMY CHEMICAL SUBSTANCE 200304002</t>
  </si>
  <si>
    <t>Phenoxybenzamine Hydrochloride</t>
  </si>
  <si>
    <t>DUMMY CHEMICAL SUBSTANCE 200313000</t>
  </si>
  <si>
    <t>DUMMY CHEMICAL SUBSTANCE 212700013</t>
  </si>
  <si>
    <t>Indoramin</t>
  </si>
  <si>
    <t>DUMMY CHEMICAL SUBSTANCE 220210005</t>
  </si>
  <si>
    <t>DUMMY CHEMICAL SUBSTANCE 226001060</t>
  </si>
  <si>
    <t>DUMMY CHEMICAL SUBSTANCE 238007080</t>
  </si>
  <si>
    <t>DUMMY CHEMICAL SUBSTANCE 238007780</t>
  </si>
  <si>
    <t>DUMMY CHEMICAL SUBSTANCE 238041080</t>
  </si>
  <si>
    <t>DUMMY CHEMICAL SUBSTANCE 239648096</t>
  </si>
  <si>
    <t>Ferrous Gluconate</t>
  </si>
  <si>
    <t>Reboxetine</t>
  </si>
  <si>
    <t>Mupirocin</t>
  </si>
  <si>
    <t>Isocarboxazid</t>
  </si>
  <si>
    <t>Lidocaine</t>
  </si>
  <si>
    <t>Selegiline Hydrochloride</t>
  </si>
  <si>
    <t>Perindopril Arginine</t>
  </si>
  <si>
    <t>Other Phosphate Supplement Preps</t>
  </si>
  <si>
    <t>DUMMY CHEMICAL SUBSTANCE 202000001</t>
  </si>
  <si>
    <t>DUMMY CHEMICAL SUBSTANCE 200301004</t>
  </si>
  <si>
    <t>DUMMY CHEMICAL SUBSTANCE 200202003</t>
  </si>
  <si>
    <t>DUMMY CHEMICAL SUBSTANCE 238034580</t>
  </si>
  <si>
    <t>DUMMY CHEMICAL SUBSTANCE 233504536</t>
  </si>
  <si>
    <t>DUMMY CHEMICAL SUBSTANCE 210112002</t>
  </si>
  <si>
    <t>Emulsifying Wax</t>
  </si>
  <si>
    <t>Acarbose</t>
  </si>
  <si>
    <t>Clomethiazole</t>
  </si>
  <si>
    <t>Flupentixol Hydrochloride</t>
  </si>
  <si>
    <t>Saxagliptin/Dapagliflozin</t>
  </si>
  <si>
    <t>Atenolol With Calcium Channel Blocker</t>
  </si>
  <si>
    <t>Minoxidil</t>
  </si>
  <si>
    <t>Other Eye Tear/Lubricant/AstringentPreps</t>
  </si>
  <si>
    <t>DUMMY CHEMICAL SUBSTANCE 236007061</t>
  </si>
  <si>
    <t>Low Protein Mixes</t>
  </si>
  <si>
    <t>DUMMY CHEMICAL SUBSTANCE 234609046</t>
  </si>
  <si>
    <t>Disopyramide</t>
  </si>
  <si>
    <t>DUMMY CHEMICAL SUBSTANCE 228020880</t>
  </si>
  <si>
    <t>Olmesartan Medoxomil/Amlodipine</t>
  </si>
  <si>
    <t>Saxagliptin/Metformin</t>
  </si>
  <si>
    <t>Doxycycline Monohydrate</t>
  </si>
  <si>
    <t>Entecavir</t>
  </si>
  <si>
    <t>Sodium Phenylbutyrate</t>
  </si>
  <si>
    <t>Canagliflozin/Metformin</t>
  </si>
  <si>
    <t>Sodium Benzoate</t>
  </si>
  <si>
    <t>DUMMY CHEMICAL SUBSTANCE 220510005</t>
  </si>
  <si>
    <t>Citalopram Hydrochloride</t>
  </si>
  <si>
    <t>Chlordiazepoxide Hydrochloride</t>
  </si>
  <si>
    <t>DUMMY CHEMICAL SUBSTANCE 210115001</t>
  </si>
  <si>
    <t>DUMMY CHEMICAL SUBSTANCE 213000008</t>
  </si>
  <si>
    <t>DUMMY CHEMICAL SUBSTANCE 212700021</t>
  </si>
  <si>
    <t>DUMMY CHEMICAL SUBSTANCE 239007090</t>
  </si>
  <si>
    <t>Safinamide</t>
  </si>
  <si>
    <t>Gluten Free/Wheat Free Cereals</t>
  </si>
  <si>
    <t>DUMMY CHEMICAL SUBSTANCE 234533745</t>
  </si>
  <si>
    <t>Glibenclamide</t>
  </si>
  <si>
    <t>Brimonidine Tart (Rosacea)</t>
  </si>
  <si>
    <t>Olmesartan Medoxomil/Hydrochlorothiazide</t>
  </si>
  <si>
    <t>Terazosin Hydrochloride</t>
  </si>
  <si>
    <t>DUMMY CHEMICAL SUBSTANCE 200900010</t>
  </si>
  <si>
    <t>Imipramine Hydrochloride</t>
  </si>
  <si>
    <t>DUMMY CHEMICAL SUBSTANCE 231565015</t>
  </si>
  <si>
    <t>Clindamycin/Tretinoin</t>
  </si>
  <si>
    <t>Gluten Free/Wheat Free Bread</t>
  </si>
  <si>
    <t>DUMMY CHEMICAL SUBSTANCE 238065080</t>
  </si>
  <si>
    <t>Benzalkonium Chloride</t>
  </si>
  <si>
    <t>DUMMY CHEMICAL SUBSTANCE 231539315</t>
  </si>
  <si>
    <t>Acetic Acid</t>
  </si>
  <si>
    <t>DUMMY CHEMICAL SUBSTANCE 233010831</t>
  </si>
  <si>
    <t>DUMMY CHEMICAL SUBSTANCE 233559035</t>
  </si>
  <si>
    <t>DUMMY CHEMICAL SUBSTANCE 212700018</t>
  </si>
  <si>
    <t>Cetomacrogol</t>
  </si>
  <si>
    <t>Acitretin</t>
  </si>
  <si>
    <t>DUMMY CHEMICAL SUBSTANCE 231520815</t>
  </si>
  <si>
    <t>Fulvestrant</t>
  </si>
  <si>
    <t>Other Health Supplement Preps</t>
  </si>
  <si>
    <t>Zinc Sulfate Monohydrate</t>
  </si>
  <si>
    <t>Rutosides</t>
  </si>
  <si>
    <t>DUMMY CHEMICAL SUBSTANCE 233002632</t>
  </si>
  <si>
    <t>Nepafenac</t>
  </si>
  <si>
    <t>DUMMY CHEMICAL SUBSTANCE 212700019</t>
  </si>
  <si>
    <t>Chlorothiazide</t>
  </si>
  <si>
    <t>Vitamin A</t>
  </si>
  <si>
    <t>DUMMY CHEMICAL SUBSTANCE 236010064</t>
  </si>
  <si>
    <t>Posaconazole</t>
  </si>
  <si>
    <t>Gemfibrozil</t>
  </si>
  <si>
    <t>Alfentanil Hydrochloride</t>
  </si>
  <si>
    <t>Phenytoin</t>
  </si>
  <si>
    <t>Pentoxifylline</t>
  </si>
  <si>
    <t>Estradiol Val&amp;Estradiol Val + Dienogest</t>
  </si>
  <si>
    <t>Griseofulvin</t>
  </si>
  <si>
    <t>Hydromorphone Hydrochloride</t>
  </si>
  <si>
    <t>DUMMY CHEMICAL SUBSTANCE 239410098</t>
  </si>
  <si>
    <t>DUMMY CHEMICAL SUBSTANCE 239604596</t>
  </si>
  <si>
    <t>DUMMY CHEMICAL SUBSTANCE 238548085</t>
  </si>
  <si>
    <t>Cilostazol</t>
  </si>
  <si>
    <t>DUMMY CHEMICAL SUBSTANCE 200302002</t>
  </si>
  <si>
    <t>DUMMY CHEMICAL SUBSTANCE 223001030</t>
  </si>
  <si>
    <t>Urine Testing Reagents</t>
  </si>
  <si>
    <t>Pilocarpine Nitrate</t>
  </si>
  <si>
    <t>Silver Sulfadiazine</t>
  </si>
  <si>
    <t>DUMMY CHEMICAL SUBSTANCE 234633746</t>
  </si>
  <si>
    <t>Nedocromil Sodium</t>
  </si>
  <si>
    <t>Fondaparinux Sodium</t>
  </si>
  <si>
    <t>Erythromycin Stearate</t>
  </si>
  <si>
    <t>Lubiprostone</t>
  </si>
  <si>
    <t>DUMMY CHEMICAL SUBSTANCE 230507005</t>
  </si>
  <si>
    <t>DUMMY CHEMICAL SUBSTANCE 226026560</t>
  </si>
  <si>
    <t>DUMMY CHEMICAL SUBSTANCE 225048850</t>
  </si>
  <si>
    <t>Lamivudine</t>
  </si>
  <si>
    <t>DUMMY CHEMICAL SUBSTANCE 225029550</t>
  </si>
  <si>
    <t>Epoetin Beta</t>
  </si>
  <si>
    <t>DUMMY CHEMICAL SUBSTANCE 227029570</t>
  </si>
  <si>
    <t>DUMMY CHEMICAL SUBSTANCE 227048870</t>
  </si>
  <si>
    <t>DUMMY CHEMICAL SUBSTANCE 236004561</t>
  </si>
  <si>
    <t>Phenelzine Sulfate</t>
  </si>
  <si>
    <t>Calcium Polystyrene Sulfonate</t>
  </si>
  <si>
    <t>Prazosin Hydrochloride</t>
  </si>
  <si>
    <t>Avanafil</t>
  </si>
  <si>
    <t>DUMMY CHEMICAL SUBSTANCE 220238305</t>
  </si>
  <si>
    <t>Phased Formulations Of Ethinylestradiol</t>
  </si>
  <si>
    <t>DUMMY CHEMICAL SUBSTANCE 211800000</t>
  </si>
  <si>
    <t>Epoetin Alfa</t>
  </si>
  <si>
    <t>DUMMY CHEMICAL SUBSTANCE 223020830</t>
  </si>
  <si>
    <t>Tafluprost &amp; Timolol</t>
  </si>
  <si>
    <t>DUMMY CHEMICAL SUBSTANCE 237010070</t>
  </si>
  <si>
    <t>DUMMY CHEMICAL SUBSTANCE 228005080</t>
  </si>
  <si>
    <t>Levobunolol Hydrochloride</t>
  </si>
  <si>
    <t>Gluten Free/Wheat Free Mixes</t>
  </si>
  <si>
    <t>Tolbutamide</t>
  </si>
  <si>
    <t>Raloxifene Hydrochloride</t>
  </si>
  <si>
    <t>Nabumetone</t>
  </si>
  <si>
    <t>Benperidol</t>
  </si>
  <si>
    <t>DUMMY CHEMICAL SUBSTANCE 233501038</t>
  </si>
  <si>
    <t>DUMMY CHEMICAL SUBSTANCE 200307000</t>
  </si>
  <si>
    <t>Potassium Citrate</t>
  </si>
  <si>
    <t>Prednisolone Acetate</t>
  </si>
  <si>
    <t>Vitamins Caps</t>
  </si>
  <si>
    <t>DUMMY CHEMICAL SUBSTANCE 239410095</t>
  </si>
  <si>
    <t>Diclofenac Potassium</t>
  </si>
  <si>
    <t>Aluminium Chloride</t>
  </si>
  <si>
    <t>Cyclopentolate Hydrochloride</t>
  </si>
  <si>
    <t>Cholera</t>
  </si>
  <si>
    <t>Dexamethasone Phosphate</t>
  </si>
  <si>
    <t>DUMMY CHEMICAL SUBSTANCE 233033730</t>
  </si>
  <si>
    <t>Sucroferric Oxyhydroxide</t>
  </si>
  <si>
    <t>Fosfomycin Trometamol</t>
  </si>
  <si>
    <t>Potassium Permanganate</t>
  </si>
  <si>
    <t>DUMMY CHEMICAL SUBSTANCE 233556036</t>
  </si>
  <si>
    <t>Alkyl Sulphate</t>
  </si>
  <si>
    <t>DUMMY CHEMICAL SUBSTANCE 236010061</t>
  </si>
  <si>
    <t>DUMMY CHEMICAL SUBSTANCE 200325000</t>
  </si>
  <si>
    <t>DUMMY CHEMICAL SUBSTANCE 239034590</t>
  </si>
  <si>
    <t>Mizolastine</t>
  </si>
  <si>
    <t>Acebutolol Hydrochloride</t>
  </si>
  <si>
    <t>Flunarizine Dihydroch</t>
  </si>
  <si>
    <t>DUMMY CHEMICAL SUBSTANCE 200900002</t>
  </si>
  <si>
    <t>Zafirlukast</t>
  </si>
  <si>
    <t>Atovaquone</t>
  </si>
  <si>
    <t>Co-Magaldrox(Magnesium/Aluminium Hydrox)</t>
  </si>
  <si>
    <t>Nateglinide</t>
  </si>
  <si>
    <t>DUMMY CHEMICAL SUBSTANCE 200303000</t>
  </si>
  <si>
    <t>Ramipril with Calcium Channel Blocker</t>
  </si>
  <si>
    <t>Dicycloverine HCl Compound Preparations</t>
  </si>
  <si>
    <t>Magnesium Hydroxide</t>
  </si>
  <si>
    <t>Nicotinamide</t>
  </si>
  <si>
    <t>Methylprednisolone</t>
  </si>
  <si>
    <t>Hydrocortisone Butyrate</t>
  </si>
  <si>
    <t>DUMMY CHEMICAL SUBSTANCE 233510036</t>
  </si>
  <si>
    <t>Tolfenamic Acid</t>
  </si>
  <si>
    <t>Loteprednol Etabonate</t>
  </si>
  <si>
    <t>Mercaptamine</t>
  </si>
  <si>
    <t>Testosterone Esters</t>
  </si>
  <si>
    <t>DUMMY CHEMICAL SUBSTANCE 239659096</t>
  </si>
  <si>
    <t>Ster Larvae</t>
  </si>
  <si>
    <t>DUMMY CHEMICAL SUBSTANCE 210706101</t>
  </si>
  <si>
    <t>DUMMY CHEMICAL SUBSTANCE 220520805</t>
  </si>
  <si>
    <t>Probenecid</t>
  </si>
  <si>
    <t>Malathion</t>
  </si>
  <si>
    <t>Other Barrier Preps</t>
  </si>
  <si>
    <t>DUMMY CHEMICAL SUBSTANCE 230510605</t>
  </si>
  <si>
    <t>DUMMY CHEMICAL SUBSTANCE 233501035</t>
  </si>
  <si>
    <t>DUMMY CHEMICAL SUBSTANCE 223024030</t>
  </si>
  <si>
    <t>DUMMY CHEMICAL SUBSTANCE 234648046</t>
  </si>
  <si>
    <t>DUMMY CHEMICAL SUBSTANCE 226061560</t>
  </si>
  <si>
    <t>Co-Phenotrope (Diphenox HCl/Atrop Sulph)</t>
  </si>
  <si>
    <t>DUMMY CHEMICAL SUBSTANCE 201000007</t>
  </si>
  <si>
    <t>Paraldehyde</t>
  </si>
  <si>
    <t>Megestrol Acetate</t>
  </si>
  <si>
    <t>DUMMY CHEMICAL SUBSTANCE 237066070</t>
  </si>
  <si>
    <t>DUMMY CHEMICAL SUBSTANCE 210200006</t>
  </si>
  <si>
    <t>Nabilone</t>
  </si>
  <si>
    <t>DUMMY CHEMICAL SUBSTANCE 234509045</t>
  </si>
  <si>
    <t>Pollen Allergy Preparations</t>
  </si>
  <si>
    <t>Nadolol</t>
  </si>
  <si>
    <t>Wool Alcohols</t>
  </si>
  <si>
    <t>Ketamine Hydrochloride</t>
  </si>
  <si>
    <t>Etanercept</t>
  </si>
  <si>
    <t>Piracetam</t>
  </si>
  <si>
    <t>Potassium Bicarbonate</t>
  </si>
  <si>
    <t>Other Test For Helicobacter Pylori Preps</t>
  </si>
  <si>
    <t>Alendronic Acid &amp; Colecalciferol</t>
  </si>
  <si>
    <t>Other Preparations</t>
  </si>
  <si>
    <t>DUMMY CHEMICAL SUBSTANCE 212700014</t>
  </si>
  <si>
    <t>DUMMY CHEMICAL SUBSTANCE 238060080</t>
  </si>
  <si>
    <t>DUMMY CHEMICAL SUBSTANCE 234510045</t>
  </si>
  <si>
    <t>Nicardipine Hydrochloride</t>
  </si>
  <si>
    <t>DUMMY CHEMICAL SUBSTANCE 210102201</t>
  </si>
  <si>
    <t>Colestipol Hydrochloride</t>
  </si>
  <si>
    <t>Disopyramide Phosphate</t>
  </si>
  <si>
    <t>Heparin Flushes</t>
  </si>
  <si>
    <t>Glipizide</t>
  </si>
  <si>
    <t>Alitretinoin</t>
  </si>
  <si>
    <t>Magnesium Lactate</t>
  </si>
  <si>
    <t>DUMMY CHEMICAL SUBSTANCE 230534505</t>
  </si>
  <si>
    <t>Pentazocine Hydrochloride</t>
  </si>
  <si>
    <t>Nizatidine</t>
  </si>
  <si>
    <t>Ethambutol Hydrochloride</t>
  </si>
  <si>
    <t>Dapoxetine Hydrochloride</t>
  </si>
  <si>
    <t>Other Selenium Preps</t>
  </si>
  <si>
    <t>Oestrogens Conjugated with Progestogen</t>
  </si>
  <si>
    <t>Mebendazole</t>
  </si>
  <si>
    <t>DUMMY CHEMICAL SUBSTANCE 213600001</t>
  </si>
  <si>
    <t>Ciprofloxain/Dexameth</t>
  </si>
  <si>
    <t>Insulin Human</t>
  </si>
  <si>
    <t>DUMMY CHEMICAL SUBSTANCE 228061580</t>
  </si>
  <si>
    <t>Moxifloxacin</t>
  </si>
  <si>
    <t>DUMMY CHEMICAL SUBSTANCE 234501045</t>
  </si>
  <si>
    <t>Ketorolac Trometamol</t>
  </si>
  <si>
    <t>Phentolamine/Aviptadil</t>
  </si>
  <si>
    <t>DUMMY CHEMICAL SUBSTANCE 200321001</t>
  </si>
  <si>
    <t>DUMMY CHEMICAL SUBSTANCE 236056061</t>
  </si>
  <si>
    <t>Depigmenting Agents</t>
  </si>
  <si>
    <t>Diphenhydramine Hydrochloride</t>
  </si>
  <si>
    <t>Artificial Saliva</t>
  </si>
  <si>
    <t>Other Oral Iron Preps</t>
  </si>
  <si>
    <t>Tiagabine</t>
  </si>
  <si>
    <t>Fidaxomicin</t>
  </si>
  <si>
    <t>Tenofovir Disoproxil</t>
  </si>
  <si>
    <t>DUMMY CHEMICAL SUBSTANCE 226007060</t>
  </si>
  <si>
    <t>Low Protein Bread</t>
  </si>
  <si>
    <t>Betaine Anhydrous</t>
  </si>
  <si>
    <t>DUMMY CHEMICAL SUBSTANCE 233541036</t>
  </si>
  <si>
    <t>Teriparatide</t>
  </si>
  <si>
    <t>DUMMY CHEMICAL SUBSTANCE 225024050</t>
  </si>
  <si>
    <t>DUMMY CHEMICAL SUBSTANCE 233556035</t>
  </si>
  <si>
    <t>Magnesium Citrate</t>
  </si>
  <si>
    <t>Carbomer 974P</t>
  </si>
  <si>
    <t>Arachis Oil</t>
  </si>
  <si>
    <t>C1-Esterase Inhibitor</t>
  </si>
  <si>
    <t>DUMMY CHEMICAL SUBSTANCE 239456095</t>
  </si>
  <si>
    <t>Simeticone</t>
  </si>
  <si>
    <t>DUMMY CHEMICAL SUBSTANCE 234533645</t>
  </si>
  <si>
    <t>Methyl Salicylate</t>
  </si>
  <si>
    <t>Gentamicin Sulfate</t>
  </si>
  <si>
    <t>Tacalcitol</t>
  </si>
  <si>
    <t>Pirenzepine</t>
  </si>
  <si>
    <t>Betaxolol</t>
  </si>
  <si>
    <t>Gluten Free/Wheat Free Biscuits</t>
  </si>
  <si>
    <t>DUMMY CHEMICAL SUBSTANCE 233010230</t>
  </si>
  <si>
    <t>Propafenone Hydrochloride</t>
  </si>
  <si>
    <t>DUMMY CHEMICAL SUBSTANCE 231510615</t>
  </si>
  <si>
    <t>Pseudoephedrine Hydrochloride</t>
  </si>
  <si>
    <t>Flavoxate Hydrochloride</t>
  </si>
  <si>
    <t>Ganciclovir</t>
  </si>
  <si>
    <t>Fluocinonide</t>
  </si>
  <si>
    <t>Low Protein Pasta</t>
  </si>
  <si>
    <t>DUMMY CHEMICAL SUBSTANCE 238020880</t>
  </si>
  <si>
    <t>DUMMY CHEMICAL SUBSTANCE 231533515</t>
  </si>
  <si>
    <t>Meningococcal B Vaccine</t>
  </si>
  <si>
    <t>DUMMY CHEMICAL SUBSTANCE 233059510</t>
  </si>
  <si>
    <t>Beclometasone Dipropionate (Systemic)</t>
  </si>
  <si>
    <t>DUMMY CHEMICAL SUBSTANCE 234665046</t>
  </si>
  <si>
    <t>Fluorometholone</t>
  </si>
  <si>
    <t>DUMMY CHEMICAL SUBSTANCE 236033561</t>
  </si>
  <si>
    <t>Cefuroxime Axetil</t>
  </si>
  <si>
    <t>Secobarbital Sodium</t>
  </si>
  <si>
    <t>DUMMY CHEMICAL SUBSTANCE 233510035</t>
  </si>
  <si>
    <t>DUMMY CHEMICAL SUBSTANCE 225001050</t>
  </si>
  <si>
    <t>Selenium Sulfide</t>
  </si>
  <si>
    <t>DUMMY CHEMICAL SUBSTANCE 236007060</t>
  </si>
  <si>
    <t>Pentosan Polysulfate Sodium</t>
  </si>
  <si>
    <t>Simple</t>
  </si>
  <si>
    <t>Meprobamate</t>
  </si>
  <si>
    <t>DUMMY CHEMICAL SUBSTANCE 229001090</t>
  </si>
  <si>
    <t>DUMMY CHEMICAL SUBSTANCE 239010090</t>
  </si>
  <si>
    <t>Sodium Fusidate</t>
  </si>
  <si>
    <t>Strontium Ranelate</t>
  </si>
  <si>
    <t>Lodoxamide Trometamol</t>
  </si>
  <si>
    <t>DUMMY CHEMICAL SUBSTANCE 233534535</t>
  </si>
  <si>
    <t>Maltodextrin</t>
  </si>
  <si>
    <t>DUMMY CHEMICAL SUBSTANCE 234541045</t>
  </si>
  <si>
    <t>DUMMY CHEMICAL SUBSTANCE 233510635</t>
  </si>
  <si>
    <t>Olmesartan Medox/Amlodipine/Hydchloroth</t>
  </si>
  <si>
    <t>DUMMY CHEMICAL SUBSTANCE 226048860</t>
  </si>
  <si>
    <t>Podophyllotoxin</t>
  </si>
  <si>
    <t>DUMMY CHEMICAL SUBSTANCE 229024090</t>
  </si>
  <si>
    <t>DUMMY CHEMICAL SUBSTANCE 226029560</t>
  </si>
  <si>
    <t>Cefradine</t>
  </si>
  <si>
    <t>Fluphenazine Decanoate</t>
  </si>
  <si>
    <t>Aluminium &amp; Magnesium &amp; Oxetacaine</t>
  </si>
  <si>
    <t>Adalimumab</t>
  </si>
  <si>
    <t>Trimetazidine Hydrochloride</t>
  </si>
  <si>
    <t>Acenocoumarol</t>
  </si>
  <si>
    <t>Pholcodine</t>
  </si>
  <si>
    <t>DUMMY CHEMICAL SUBSTANCE 239033590</t>
  </si>
  <si>
    <t>Quinapril Hydrochloride</t>
  </si>
  <si>
    <t>DUMMY CHEMICAL SUBSTANCE 239441094</t>
  </si>
  <si>
    <t>Sultiame</t>
  </si>
  <si>
    <t>Moxisylyte Hydorchloride</t>
  </si>
  <si>
    <t>DUMMY CHEMICAL SUBSTANCE 236034560</t>
  </si>
  <si>
    <t>Low Protein Biscuits</t>
  </si>
  <si>
    <t>Lormetazepam</t>
  </si>
  <si>
    <t>Calcium Acetate/Magnesium Carbonate</t>
  </si>
  <si>
    <t>Torasemide</t>
  </si>
  <si>
    <t>DUMMY CHEMICAL SUBSTANCE 201100004</t>
  </si>
  <si>
    <t>Gluten Free/Low Protein Bread</t>
  </si>
  <si>
    <t>DUMMY CHEMICAL SUBSTANCE 238010680</t>
  </si>
  <si>
    <t>Lithium Citrate</t>
  </si>
  <si>
    <t>Xylometazoline Hydrochloride</t>
  </si>
  <si>
    <t>DUMMY CHEMICAL SUBSTANCE 223009030</t>
  </si>
  <si>
    <t>DUMMY CHEMICAL SUBSTANCE 229021990</t>
  </si>
  <si>
    <t>Ceftriaxone Sodium</t>
  </si>
  <si>
    <t>DUMMY CHEMICAL SUBSTANCE 233032430</t>
  </si>
  <si>
    <t>Other Psoriasis Preps</t>
  </si>
  <si>
    <t>DUMMY CHEMICAL SUBSTANCE 238065580</t>
  </si>
  <si>
    <t>Fosinopril Sodium</t>
  </si>
  <si>
    <t>Sulfadiazine</t>
  </si>
  <si>
    <t>DUMMY CHEMICAL SUBSTANCE 213400001</t>
  </si>
  <si>
    <t>Hydrochlorothiazide</t>
  </si>
  <si>
    <t>Other Cordial/Soft Drink Preps</t>
  </si>
  <si>
    <t>Zinc Sulfate</t>
  </si>
  <si>
    <t>DUMMY CHEMICAL SUBSTANCE 234506045</t>
  </si>
  <si>
    <t>DUMMY CHEMICAL SUBSTANCE 239201092</t>
  </si>
  <si>
    <t>DUMMY CHEMICAL SUBSTANCE 200312001</t>
  </si>
  <si>
    <t>Bambuterol Hydrochloride</t>
  </si>
  <si>
    <t>DUMMY CHEMICAL SUBSTANCE 223005030</t>
  </si>
  <si>
    <t>Cefaclor</t>
  </si>
  <si>
    <t>Deferasirox</t>
  </si>
  <si>
    <t>DUMMY CHEMICAL SUBSTANCE 226048060</t>
  </si>
  <si>
    <t>DUMMY CHEMICAL SUBSTANCE 230506005</t>
  </si>
  <si>
    <t>Dimenhydrinate/Cinnarizine</t>
  </si>
  <si>
    <t>DUMMY CHEMICAL SUBSTANCE 233010231</t>
  </si>
  <si>
    <t>Haloperidol Decanoate</t>
  </si>
  <si>
    <t>DUMMY CHEMICAL SUBSTANCE 238559085</t>
  </si>
  <si>
    <t>DUMMY CHEMICAL SUBSTANCE 226024060</t>
  </si>
  <si>
    <t>DUMMY CHEMICAL SUBSTANCE 200502002</t>
  </si>
  <si>
    <t>Co-Danthrusate (Dantron/Docusate Sod)</t>
  </si>
  <si>
    <t>Roflumilast</t>
  </si>
  <si>
    <t>Neostigmine Bromide</t>
  </si>
  <si>
    <t>DUMMY CHEMICAL SUBSTANCE 237004570</t>
  </si>
  <si>
    <t>DUMMY CHEMICAL SUBSTANCE 236033560</t>
  </si>
  <si>
    <t>DUMMY CHEMICAL SUBSTANCE 229006090</t>
  </si>
  <si>
    <t>Enzalutamide</t>
  </si>
  <si>
    <t>Mercaptamine Hydrochloride</t>
  </si>
  <si>
    <t>DUMMY CHEMICAL SUBSTANCE 233010030</t>
  </si>
  <si>
    <t>Sodium Aurothiomalate</t>
  </si>
  <si>
    <t>Amobarbital Sodium</t>
  </si>
  <si>
    <t>DUMMY CHEMICAL SUBSTANCE 225017550</t>
  </si>
  <si>
    <t>Methylcellulose</t>
  </si>
  <si>
    <t>Calamine</t>
  </si>
  <si>
    <t>DUMMY CHEMICAL SUBSTANCE 225061550</t>
  </si>
  <si>
    <t>Promethazine Teoclate</t>
  </si>
  <si>
    <t>Bowel Cleansing Solutions</t>
  </si>
  <si>
    <t>Deflazacort</t>
  </si>
  <si>
    <t>Mianserin Hydrochloride</t>
  </si>
  <si>
    <t>Diflucortolone Valerate</t>
  </si>
  <si>
    <t>Tetracycline</t>
  </si>
  <si>
    <t>DUMMY CHEMICAL SUBSTANCE 210120001</t>
  </si>
  <si>
    <t>DUMMY CHEMICAL SUBSTANCE 236056060</t>
  </si>
  <si>
    <t>DUMMY CHEMICAL SUBSTANCE 233041030</t>
  </si>
  <si>
    <t>DUMMY CHEMICAL SUBSTANCE 239456094</t>
  </si>
  <si>
    <t>Tolvaptan</t>
  </si>
  <si>
    <t>Proguanil Hydrochloride With Atovaquone</t>
  </si>
  <si>
    <t>DUMMY CHEMICAL SUBSTANCE 200900007</t>
  </si>
  <si>
    <t>DUMMY CHEMICAL SUBSTANCE 233002633</t>
  </si>
  <si>
    <t>DUMMY CHEMICAL SUBSTANCE 201100002</t>
  </si>
  <si>
    <t>DUMMY CHEMICAL SUBSTANCE 238001080</t>
  </si>
  <si>
    <t>Eltrombopag</t>
  </si>
  <si>
    <t>DUMMY CHEMICAL SUBSTANCE 226041060</t>
  </si>
  <si>
    <t>DUMMY CHEMICAL SUBSTANCE 224024040</t>
  </si>
  <si>
    <t>DUMMY CHEMICAL SUBSTANCE 212500001</t>
  </si>
  <si>
    <t>DUMMY CHEMICAL SUBSTANCE 229024091</t>
  </si>
  <si>
    <t>Iron &amp; Folic Acid</t>
  </si>
  <si>
    <t>Estradiol &amp; Nomegestrol</t>
  </si>
  <si>
    <t>Aztreonam</t>
  </si>
  <si>
    <t>Magnesium Carbonate</t>
  </si>
  <si>
    <t>Ferric Maltol</t>
  </si>
  <si>
    <t>DUMMY CHEMICAL SUBSTANCE 228009580</t>
  </si>
  <si>
    <t>DUMMY CHEMICAL SUBSTANCE 237002770</t>
  </si>
  <si>
    <t>DUMMY CHEMICAL SUBSTANCE 232510825</t>
  </si>
  <si>
    <t>DUMMY CHEMICAL SUBSTANCE 230565005</t>
  </si>
  <si>
    <t>DUMMY CHEMICAL SUBSTANCE 239433500</t>
  </si>
  <si>
    <t>Danazol</t>
  </si>
  <si>
    <t>DUMMY CHEMICAL SUBSTANCE 233504537</t>
  </si>
  <si>
    <t>DUMMY CHEMICAL SUBSTANCE 228534980</t>
  </si>
  <si>
    <t>Urea Hydrogen Peroxide</t>
  </si>
  <si>
    <t>Carbomer</t>
  </si>
  <si>
    <t>Other Magnesium Preps</t>
  </si>
  <si>
    <t>DUMMY CHEMICAL SUBSTANCE 238022280</t>
  </si>
  <si>
    <t>Selenium</t>
  </si>
  <si>
    <t>Dimeticone (Parasiticidal)</t>
  </si>
  <si>
    <t>Taurine</t>
  </si>
  <si>
    <t>Nalmefene</t>
  </si>
  <si>
    <t>Golimumab</t>
  </si>
  <si>
    <t>DUMMY CHEMICAL SUBSTANCE 220517505</t>
  </si>
  <si>
    <t>Dexpanthenol</t>
  </si>
  <si>
    <t>Granisetron</t>
  </si>
  <si>
    <t>DUMMY CHEMICAL SUBSTANCE 235033750</t>
  </si>
  <si>
    <t>DUMMY CHEMICAL SUBSTANCE 232559525</t>
  </si>
  <si>
    <t>DUMMY CHEMICAL SUBSTANCE 220509505</t>
  </si>
  <si>
    <t>DUMMY CHEMICAL SUBSTANCE 236041060</t>
  </si>
  <si>
    <t>Flurbiprofen</t>
  </si>
  <si>
    <t>Clozapine</t>
  </si>
  <si>
    <t>Acipimox</t>
  </si>
  <si>
    <t>Paraffin Soft White</t>
  </si>
  <si>
    <t>DUMMY CHEMICAL SUBSTANCE 214200001</t>
  </si>
  <si>
    <t>Tetracaine</t>
  </si>
  <si>
    <t>Meropenem</t>
  </si>
  <si>
    <t>DUMMY CHEMICAL SUBSTANCE 233556039</t>
  </si>
  <si>
    <t>Erdosteine</t>
  </si>
  <si>
    <t>DUMMY CHEMICAL SUBSTANCE 230533505</t>
  </si>
  <si>
    <t>Bromfenac</t>
  </si>
  <si>
    <t>Granisetron Hydrochloride</t>
  </si>
  <si>
    <t>Flumetasone Pivalate</t>
  </si>
  <si>
    <t>Imidapril Hydrochloride</t>
  </si>
  <si>
    <t>DUMMY CHEMICAL SUBSTANCE 211301000</t>
  </si>
  <si>
    <t>DUMMY CHEMICAL SUBSTANCE 200324000</t>
  </si>
  <si>
    <t>Phenobarbital Sod</t>
  </si>
  <si>
    <t>Hydrogen Peroxide</t>
  </si>
  <si>
    <t>Ketotifen Fumarate</t>
  </si>
  <si>
    <t>Sulindac</t>
  </si>
  <si>
    <t>Tryptophan</t>
  </si>
  <si>
    <t>Fluocortolone</t>
  </si>
  <si>
    <t>DUMMY CHEMICAL SUBSTANCE 200502003</t>
  </si>
  <si>
    <t>Loperamide Hydrochloride &amp; Simeticone</t>
  </si>
  <si>
    <t>Teicoplanin</t>
  </si>
  <si>
    <t>DUMMY CHEMICAL SUBSTANCE 238047080</t>
  </si>
  <si>
    <t>Gluten Free/Low Protein Pasta</t>
  </si>
  <si>
    <t>Silver Nitrate</t>
  </si>
  <si>
    <t>Olodaterol</t>
  </si>
  <si>
    <t>DUMMY CHEMICAL SUBSTANCE 226017560</t>
  </si>
  <si>
    <t>Aluminium &amp; Magnesium &amp; Act Simeticone</t>
  </si>
  <si>
    <t>Choline Salicylate</t>
  </si>
  <si>
    <t>DUMMY CHEMICAL SUBSTANCE 239459094</t>
  </si>
  <si>
    <t>Apremilast</t>
  </si>
  <si>
    <t>Gluten Free Biscuits</t>
  </si>
  <si>
    <t>Menotrophin</t>
  </si>
  <si>
    <t>DUMMY CHEMICAL SUBSTANCE 225060550</t>
  </si>
  <si>
    <t>DUMMY CHEMICAL SUBSTANCE 200202004</t>
  </si>
  <si>
    <t>Albendazole</t>
  </si>
  <si>
    <t>DUMMY CHEMICAL SUBSTANCE 210123001</t>
  </si>
  <si>
    <t>Asenapine</t>
  </si>
  <si>
    <t>DUMMY CHEMICAL SUBSTANCE 238533585</t>
  </si>
  <si>
    <t>DUMMY CHEMICAL SUBSTANCE 201400001</t>
  </si>
  <si>
    <t>DUMMY CHEMICAL SUBSTANCE 212700025</t>
  </si>
  <si>
    <t>Dextromethorphan Hydrobromide</t>
  </si>
  <si>
    <t>DUMMY CHEMICAL SUBSTANCE 210705301</t>
  </si>
  <si>
    <t>Paricalcitol</t>
  </si>
  <si>
    <t>DUMMY CHEMICAL SUBSTANCE 233007030</t>
  </si>
  <si>
    <t>Flutamide</t>
  </si>
  <si>
    <t>Nicotine Bitartrate</t>
  </si>
  <si>
    <t>Dimethyl Fumar</t>
  </si>
  <si>
    <t>Other Urological Pain Preps</t>
  </si>
  <si>
    <t>Paracetamol Combined Preparations</t>
  </si>
  <si>
    <t>Levamisole Hydrochloride</t>
  </si>
  <si>
    <t>Nefazodone Hydrochloride</t>
  </si>
  <si>
    <t>Gluten Free/Low Protein Biscuits</t>
  </si>
  <si>
    <t>DUMMY CHEMICAL SUBSTANCE 234633546</t>
  </si>
  <si>
    <t>Low Protein Meals</t>
  </si>
  <si>
    <t>Daclatasvir</t>
  </si>
  <si>
    <t>DUMMY CHEMICAL SUBSTANCE 224010040</t>
  </si>
  <si>
    <t>Aceclofenac</t>
  </si>
  <si>
    <t>Ampicillin</t>
  </si>
  <si>
    <t>Tolcapone</t>
  </si>
  <si>
    <t>DUMMY CHEMICAL SUBSTANCE 233001030</t>
  </si>
  <si>
    <t>Aluminium Hydroxide</t>
  </si>
  <si>
    <t>DUMMY CHEMICAL SUBSTANCE 234634546</t>
  </si>
  <si>
    <t>DUMMY CHEMICAL SUBSTANCE 239056090</t>
  </si>
  <si>
    <t>Idebenone</t>
  </si>
  <si>
    <t>Human Papillomavirus (Type 6,11,16,18)</t>
  </si>
  <si>
    <t>Misoprostol</t>
  </si>
  <si>
    <t>DUMMY CHEMICAL SUBSTANCE 221504515</t>
  </si>
  <si>
    <t>DUMMY CHEMICAL SUBSTANCE 233002631</t>
  </si>
  <si>
    <t>Pitolisant Hydrochloride</t>
  </si>
  <si>
    <t>DUMMY CHEMICAL SUBSTANCE 231001010</t>
  </si>
  <si>
    <t>DUMMY CHEMICAL SUBSTANCE 210705201</t>
  </si>
  <si>
    <t>Ertapenem Sodium</t>
  </si>
  <si>
    <t>DUMMY CHEMICAL SUBSTANCE 224023540</t>
  </si>
  <si>
    <t>Antazoline</t>
  </si>
  <si>
    <t>Felbamate</t>
  </si>
  <si>
    <t>Butobarbital</t>
  </si>
  <si>
    <t>Other Topical Corticosteroid Preps</t>
  </si>
  <si>
    <t>Gluten Free Pasta</t>
  </si>
  <si>
    <t>DUMMY CHEMICAL SUBSTANCE 210112003</t>
  </si>
  <si>
    <t>Magnesium Trisilicate</t>
  </si>
  <si>
    <t>Calcium Gluconate</t>
  </si>
  <si>
    <t>Prochlorperazine Mesilate</t>
  </si>
  <si>
    <t>Pimozide</t>
  </si>
  <si>
    <t>DUMMY CHEMICAL SUBSTANCE 224012540</t>
  </si>
  <si>
    <t>DUMMY CHEMICAL SUBSTANCE 233034530</t>
  </si>
  <si>
    <t>Doxepin Hydrochloride</t>
  </si>
  <si>
    <t>DUMMY CHEMICAL SUBSTANCE 229029590</t>
  </si>
  <si>
    <t>DUMMY CHEMICAL SUBSTANCE 213100001</t>
  </si>
  <si>
    <t>Other Homeopathic Preps</t>
  </si>
  <si>
    <t>Cefadroxil</t>
  </si>
  <si>
    <t>DUMMY CHEMICAL SUBSTANCE 239004590</t>
  </si>
  <si>
    <t>Chenodeoxycholic Acid</t>
  </si>
  <si>
    <t>Paraffin Soft Yellow</t>
  </si>
  <si>
    <t>Dithranol</t>
  </si>
  <si>
    <t>DUMMY CHEMICAL SUBSTANCE 226034560</t>
  </si>
  <si>
    <t>Other Purified Water Preps</t>
  </si>
  <si>
    <t>DUMMY CHEMICAL SUBSTANCE 239410101</t>
  </si>
  <si>
    <t>DUMMY CHEMICAL SUBSTANCE 235033650</t>
  </si>
  <si>
    <t>Fluticasone Propionate (Top)</t>
  </si>
  <si>
    <t>DUMMY CHEMICAL SUBSTANCE 210200004</t>
  </si>
  <si>
    <t>Estradiol and Estriol with Progestogen</t>
  </si>
  <si>
    <t>Tetracosactide</t>
  </si>
  <si>
    <t>Oils For The Ear</t>
  </si>
  <si>
    <t>Hydrocortisone Sodium Phosphate</t>
  </si>
  <si>
    <t>Cefixime</t>
  </si>
  <si>
    <t>DUMMY CHEMICAL SUBSTANCE 229007590</t>
  </si>
  <si>
    <t>Rabies</t>
  </si>
  <si>
    <t>Deferiprone</t>
  </si>
  <si>
    <t>Varicella Vaccine Live</t>
  </si>
  <si>
    <t>DUMMY CHEMICAL SUBSTANCE 238533785</t>
  </si>
  <si>
    <t>DUMMY CHEMICAL SUBSTANCE 233010232</t>
  </si>
  <si>
    <t>Iodine Compounds</t>
  </si>
  <si>
    <t>DUMMY CHEMICAL SUBSTANCE 200403003</t>
  </si>
  <si>
    <t>Filgrastim</t>
  </si>
  <si>
    <t>Low Protein Cereals</t>
  </si>
  <si>
    <t>Sterile Water</t>
  </si>
  <si>
    <t>Zinc Acetate</t>
  </si>
  <si>
    <t>Triamcinolone Hexacetonide</t>
  </si>
  <si>
    <t>Gluten Free Grains/Flours</t>
  </si>
  <si>
    <t>DUMMY CHEMICAL SUBSTANCE 236048061</t>
  </si>
  <si>
    <t>DUMMY CHEMICAL SUBSTANCE 237001070</t>
  </si>
  <si>
    <t>DUMMY CHEMICAL SUBSTANCE 239048090</t>
  </si>
  <si>
    <t>Econazole Nitrate</t>
  </si>
  <si>
    <t>Baricitinib</t>
  </si>
  <si>
    <t>Rifampicin Combined Preparations</t>
  </si>
  <si>
    <t>Nafarelin Acetate</t>
  </si>
  <si>
    <t>Cod Liver Oil</t>
  </si>
  <si>
    <t>Perphenazine</t>
  </si>
  <si>
    <t>DUMMY CHEMICAL SUBSTANCE 239624096</t>
  </si>
  <si>
    <t>DUMMY CHEMICAL SUBSTANCE 230524005</t>
  </si>
  <si>
    <t>Chlorhexidine Acetate</t>
  </si>
  <si>
    <t>Sucrase</t>
  </si>
  <si>
    <t>Co-Zidocapt (Hydchloroth/Captopril)</t>
  </si>
  <si>
    <t>DUMMY CHEMICAL SUBSTANCE 228050580</t>
  </si>
  <si>
    <t>Quinapril Hydrochloride with Diuretic</t>
  </si>
  <si>
    <t>Bupivacaine Hydrochloride</t>
  </si>
  <si>
    <t>Bosentan</t>
  </si>
  <si>
    <t>Other Miscellaneous Topical Preps</t>
  </si>
  <si>
    <t>Other Concentrated Water Preps</t>
  </si>
  <si>
    <t>Sulfur</t>
  </si>
  <si>
    <t>DUMMY CHEMICAL SUBSTANCE 239459095</t>
  </si>
  <si>
    <t>Spironolactone With Loop Diuretics</t>
  </si>
  <si>
    <t>DUMMY CHEMICAL SUBSTANCE 212700017</t>
  </si>
  <si>
    <t>DUMMY CHEMICAL SUBSTANCE 234534545</t>
  </si>
  <si>
    <t>Ustekinumab (Psoriasis)</t>
  </si>
  <si>
    <t>Other Single Substance Preps</t>
  </si>
  <si>
    <t>DUMMY CHEMICAL SUBSTANCE 239634597</t>
  </si>
  <si>
    <t>DUMMY CHEMICAL SUBSTANCE 201000006</t>
  </si>
  <si>
    <t>Cortisone Acetate</t>
  </si>
  <si>
    <t>DUMMY CHEMICAL SUBSTANCE 210112004</t>
  </si>
  <si>
    <t>Hydrocortisone Sodium Succinate</t>
  </si>
  <si>
    <t>Praziquantel</t>
  </si>
  <si>
    <t>DUMMY CHEMICAL SUBSTANCE 212700024</t>
  </si>
  <si>
    <t>Quinidine Sulfate</t>
  </si>
  <si>
    <t>DUMMY CHEMICAL SUBSTANCE 200202005</t>
  </si>
  <si>
    <t>Prasterone</t>
  </si>
  <si>
    <t>DUMMY CHEMICAL SUBSTANCE 202000003</t>
  </si>
  <si>
    <t>DUMMY CHEMICAL SUBSTANCE 210602001</t>
  </si>
  <si>
    <t>Prednisone</t>
  </si>
  <si>
    <t>DUMMY CHEMICAL SUBSTANCE 221510015</t>
  </si>
  <si>
    <t>Haemophilus Influenzae B/Meningococcal C</t>
  </si>
  <si>
    <t>DUMMY CHEMICAL SUBSTANCE 214601000</t>
  </si>
  <si>
    <t>DUMMY CHEMICAL SUBSTANCE 239241092</t>
  </si>
  <si>
    <t>Co-Fluampicil(Flucloxacillin/Ampicillin)</t>
  </si>
  <si>
    <t>Compound Alginates&amp;Prop Indigestion Prep</t>
  </si>
  <si>
    <t>Clemastine Fumarate</t>
  </si>
  <si>
    <t>Heparin Sodium</t>
  </si>
  <si>
    <t>Sodium Polystyrene Sulfonate</t>
  </si>
  <si>
    <t>Fosfomycin Calcium</t>
  </si>
  <si>
    <t>DUMMY CHEMICAL SUBSTANCE 228024080</t>
  </si>
  <si>
    <t>Tazarotene</t>
  </si>
  <si>
    <t>Clomifene Citrate</t>
  </si>
  <si>
    <t>Rifabutin</t>
  </si>
  <si>
    <t>DUMMY CHEMICAL SUBSTANCE 234507045</t>
  </si>
  <si>
    <t>Gluten Free/Low Protein Mixes</t>
  </si>
  <si>
    <t>Imatinib Mesilate</t>
  </si>
  <si>
    <t>DUMMY CHEMICAL SUBSTANCE 232502625</t>
  </si>
  <si>
    <t>DUMMY CHEMICAL SUBSTANCE 239059090</t>
  </si>
  <si>
    <t>Olanzapine Embonate</t>
  </si>
  <si>
    <t>Benzbromarone</t>
  </si>
  <si>
    <t>Tocofersolan</t>
  </si>
  <si>
    <t>Choriogonadotropin Alfa</t>
  </si>
  <si>
    <t>DUMMY CHEMICAL SUBSTANCE 200501001</t>
  </si>
  <si>
    <t>DUMMY CHEMICAL SUBSTANCE 231530615</t>
  </si>
  <si>
    <t>DUMMY CHEMICAL SUBSTANCE 237037570</t>
  </si>
  <si>
    <t>Cyproheptadine Hydrochloride</t>
  </si>
  <si>
    <t>Nitrous Oxide</t>
  </si>
  <si>
    <t>DUMMY CHEMICAL SUBSTANCE 232048020</t>
  </si>
  <si>
    <t>DUMMY CHEMICAL SUBSTANCE 228001080</t>
  </si>
  <si>
    <t>Low Protein Cakes</t>
  </si>
  <si>
    <t>Oxandrolone</t>
  </si>
  <si>
    <t>DUMMY CHEMICAL SUBSTANCE 230559005</t>
  </si>
  <si>
    <t>Thioridazine</t>
  </si>
  <si>
    <t>Emtricitabine &amp; Tenofovir Disoproxil</t>
  </si>
  <si>
    <t>DUMMY CHEMICAL SUBSTANCE 200900006</t>
  </si>
  <si>
    <t>DUMMY CHEMICAL SUBSTANCE 200900001</t>
  </si>
  <si>
    <t>Low Protein Desserts</t>
  </si>
  <si>
    <t>Abatacept</t>
  </si>
  <si>
    <t>DUMMY CHEMICAL SUBSTANCE 213000009</t>
  </si>
  <si>
    <t>Calcitonin (salmon)</t>
  </si>
  <si>
    <t>Cilazapril</t>
  </si>
  <si>
    <t>DUMMY CHEMICAL SUBSTANCE 200900011</t>
  </si>
  <si>
    <t>Co-Codaprin (Codeine Phos/Aspirin)</t>
  </si>
  <si>
    <t>DUMMY CHEMICAL SUBSTANCE 229008790</t>
  </si>
  <si>
    <t>DUMMY CHEMICAL SUBSTANCE 236041062</t>
  </si>
  <si>
    <t>Eluxadoline</t>
  </si>
  <si>
    <t>Other Treatment of Dry Mouth Preps</t>
  </si>
  <si>
    <t>Monobasic Potassium Phosphate</t>
  </si>
  <si>
    <t>Distigmine Bromide</t>
  </si>
  <si>
    <t>Nimodipine</t>
  </si>
  <si>
    <t>Sulfapyridine</t>
  </si>
  <si>
    <t>DUMMY CHEMICAL SUBSTANCE 226060560</t>
  </si>
  <si>
    <t>Tiopronin</t>
  </si>
  <si>
    <t>Aprepitant</t>
  </si>
  <si>
    <t>DUMMY CHEMICAL SUBSTANCE 200403004</t>
  </si>
  <si>
    <t>Isradipine</t>
  </si>
  <si>
    <t>Normal Immunoglobulin (Gamma Globulin)</t>
  </si>
  <si>
    <t>DUMMY CHEMICAL SUBSTANCE 236041061</t>
  </si>
  <si>
    <t>Gluten Free/Wheat Free Grains/Flours</t>
  </si>
  <si>
    <t>Piperacillin Sodium/Tazobactam Sodium</t>
  </si>
  <si>
    <t>Raltegravir</t>
  </si>
  <si>
    <t>Lenograstim</t>
  </si>
  <si>
    <t>Rupatadine Fumarate</t>
  </si>
  <si>
    <t>Cocaine</t>
  </si>
  <si>
    <t>Moxifloxacin Hydrochloride</t>
  </si>
  <si>
    <t>Other Eczema Preps</t>
  </si>
  <si>
    <t>Tretinoin</t>
  </si>
  <si>
    <t>DUMMY CHEMICAL SUBSTANCE 200309004</t>
  </si>
  <si>
    <t>Lenalidomide</t>
  </si>
  <si>
    <t>DUMMY CHEMICAL SUBSTANCE 233041530</t>
  </si>
  <si>
    <t>Glucosamine Hydrochloride (Rheumatic)</t>
  </si>
  <si>
    <t>Iron Dextran</t>
  </si>
  <si>
    <t>Gluten Free/Low Protein Cereals</t>
  </si>
  <si>
    <t>Methoxy Polyethylene Glycol-Epoetin Beta</t>
  </si>
  <si>
    <t>Belladonna Alkaloids</t>
  </si>
  <si>
    <t>DUMMY CHEMICAL SUBSTANCE 223009530</t>
  </si>
  <si>
    <t>Mefloquine Hydrochloride</t>
  </si>
  <si>
    <t>Insulin Zinc Suspension</t>
  </si>
  <si>
    <t>Adefovir Dipivoxil</t>
  </si>
  <si>
    <t>Alirocumab</t>
  </si>
  <si>
    <t>Gluten Free/Low Protein Grains/Flours</t>
  </si>
  <si>
    <t>Ibuprofen Lysine</t>
  </si>
  <si>
    <t>Epinastine Hydrochloride</t>
  </si>
  <si>
    <t>DUMMY CHEMICAL SUBSTANCE 210300001</t>
  </si>
  <si>
    <t>Nicotinates</t>
  </si>
  <si>
    <t>DUMMY CHEMICAL SUBSTANCE 236024060</t>
  </si>
  <si>
    <t>Timolol With Diuretic</t>
  </si>
  <si>
    <t>DUMMY CHEMICAL SUBSTANCE 210704201</t>
  </si>
  <si>
    <t>Other HIV Infection Preps</t>
  </si>
  <si>
    <t>DUMMY CHEMICAL SUBSTANCE 210124001</t>
  </si>
  <si>
    <t>Benzatropine Mesilate</t>
  </si>
  <si>
    <t>DUMMY CHEMICAL SUBSTANCE 228039580</t>
  </si>
  <si>
    <t>DUMMY CHEMICAL SUBSTANCE 225007550</t>
  </si>
  <si>
    <t>DUMMY CHEMICAL SUBSTANCE 200329000</t>
  </si>
  <si>
    <t>DUMMY CHEMICAL SUBSTANCE 238061080</t>
  </si>
  <si>
    <t>DUMMY CHEMICAL SUBSTANCE 220550505</t>
  </si>
  <si>
    <t>Titanium Dioxide</t>
  </si>
  <si>
    <t>DUMMY CHEMICAL SUBSTANCE 220561505</t>
  </si>
  <si>
    <t>Low Protein Grains/Flours</t>
  </si>
  <si>
    <t>Botulinum Toxin Type A</t>
  </si>
  <si>
    <t>DUMMY CHEMICAL SUBSTANCE 237056570</t>
  </si>
  <si>
    <t>Ergotamine Tartrate</t>
  </si>
  <si>
    <t>DUMMY CHEMICAL SUBSTANCE 238033580</t>
  </si>
  <si>
    <t>DUMMY CHEMICAL SUBSTANCE 210601001</t>
  </si>
  <si>
    <t>Nonoxinol 9</t>
  </si>
  <si>
    <t>DUMMY CHEMICAL SUBSTANCE 228007580</t>
  </si>
  <si>
    <t>Tiaprofenic Acid</t>
  </si>
  <si>
    <t>DUMMY CHEMICAL SUBSTANCE 212200003</t>
  </si>
  <si>
    <t>Measles. Mumps &amp; Rubella Vaccine</t>
  </si>
  <si>
    <t>Fingolimod</t>
  </si>
  <si>
    <t>DUMMY CHEMICAL SUBSTANCE 200900012</t>
  </si>
  <si>
    <t>Isometheptene Mucate</t>
  </si>
  <si>
    <t>DUMMY CHEMICAL SUBSTANCE 231559015</t>
  </si>
  <si>
    <t>Glucose &amp; Ketone Blood Testing Reagents</t>
  </si>
  <si>
    <t>DUMMY CHEMICAL SUBSTANCE 210705102</t>
  </si>
  <si>
    <t>Xipamide</t>
  </si>
  <si>
    <t>Ketamine</t>
  </si>
  <si>
    <t>Acemetacin</t>
  </si>
  <si>
    <t>Cefuroxime Sodium</t>
  </si>
  <si>
    <t>Phenylbutazone</t>
  </si>
  <si>
    <t>DUMMY CHEMICAL SUBSTANCE 232510525</t>
  </si>
  <si>
    <t>Macitentan</t>
  </si>
  <si>
    <t>Cyclophosphamide</t>
  </si>
  <si>
    <t>DUMMY CHEMICAL SUBSTANCE 237510075</t>
  </si>
  <si>
    <t>Wool Fat Hydrous</t>
  </si>
  <si>
    <t>Chloroquine Phosphate</t>
  </si>
  <si>
    <t>DUMMY CHEMICAL SUBSTANCE 239001090</t>
  </si>
  <si>
    <t>Pindolol</t>
  </si>
  <si>
    <t>Lofexidine Hydrochloride</t>
  </si>
  <si>
    <t>DUMMY CHEMICAL SUBSTANCE 201100003</t>
  </si>
  <si>
    <t>Dexamethasone Sodium Phosphate</t>
  </si>
  <si>
    <t>Follitropin Alfa</t>
  </si>
  <si>
    <t>Other Oil Preps</t>
  </si>
  <si>
    <t>DUMMY CHEMICAL SUBSTANCE 236041063</t>
  </si>
  <si>
    <t>DUMMY CHEMICAL SUBSTANCE 224048040</t>
  </si>
  <si>
    <t>Other Neuromus'ar Transmi'on Preps</t>
  </si>
  <si>
    <t>DUMMY CHEMICAL SUBSTANCE 201500000</t>
  </si>
  <si>
    <t>DUMMY CHEMICAL SUBSTANCE 232001020</t>
  </si>
  <si>
    <t>DUMMY CHEMICAL SUBSTANCE 200100001</t>
  </si>
  <si>
    <t>DUMMY CHEMICAL SUBSTANCE 235524055</t>
  </si>
  <si>
    <t>DUMMY CHEMICAL SUBSTANCE 233048030</t>
  </si>
  <si>
    <t>DUMMY CHEMICAL SUBSTANCE 239041090</t>
  </si>
  <si>
    <t>Pergolide Mesilate</t>
  </si>
  <si>
    <t>DUMMY CHEMICAL SUBSTANCE 226056060</t>
  </si>
  <si>
    <t>Yohimbine Hydrochloride</t>
  </si>
  <si>
    <t>DUMMY CHEMICAL SUBSTANCE 214300001</t>
  </si>
  <si>
    <t>Perindopril + Calcium Channel Blocker</t>
  </si>
  <si>
    <t>Cetrimide</t>
  </si>
  <si>
    <t>Dolutegravir</t>
  </si>
  <si>
    <t>Other Nicotinamide (B7) Preps</t>
  </si>
  <si>
    <t>Benzocaine</t>
  </si>
  <si>
    <t>DUMMY CHEMICAL SUBSTANCE 233056030</t>
  </si>
  <si>
    <t>DUMMY CHEMICAL SUBSTANCE 214701000</t>
  </si>
  <si>
    <t>Low Protein Cooking Aids</t>
  </si>
  <si>
    <t>Abiraterone</t>
  </si>
  <si>
    <t>DUMMY CHEMICAL SUBSTANCE 224029540</t>
  </si>
  <si>
    <t>Sofosbuvir/Ledipasvir</t>
  </si>
  <si>
    <t>Thalidomide (Immunomodulating)</t>
  </si>
  <si>
    <t>Sulfinpyrazone</t>
  </si>
  <si>
    <t>DUMMY CHEMICAL SUBSTANCE 233024030</t>
  </si>
  <si>
    <t>DUMMY CHEMICAL SUBSTANCE 212700026</t>
  </si>
  <si>
    <t>Lactic Acid</t>
  </si>
  <si>
    <t>DUMMY CHEMICAL SUBSTANCE 221501015</t>
  </si>
  <si>
    <t>Magnesium Sulfate</t>
  </si>
  <si>
    <t>Felbinac</t>
  </si>
  <si>
    <t>Low Protein Snacks</t>
  </si>
  <si>
    <t>DUMMY CHEMICAL SUBSTANCE 238524085</t>
  </si>
  <si>
    <t>Protamine Zinc Insulin</t>
  </si>
  <si>
    <t>DUMMY CHEMICAL SUBSTANCE 238506085</t>
  </si>
  <si>
    <t>Sofosbuvir/Velpatasvir</t>
  </si>
  <si>
    <t>Ichthammol</t>
  </si>
  <si>
    <t>Co-Flumactone (Hydroflumeth/Spironol)</t>
  </si>
  <si>
    <t>DUMMY CHEMICAL SUBSTANCE 236030563</t>
  </si>
  <si>
    <t>DUMMY CHEMICAL SUBSTANCE 210113002</t>
  </si>
  <si>
    <t>DUMMY CHEMICAL SUBSTANCE 234610646</t>
  </si>
  <si>
    <t>Azilsartan Medoxomil</t>
  </si>
  <si>
    <t>Dexketoprofen</t>
  </si>
  <si>
    <t>DUMMY CHEMICAL SUBSTANCE 229034090</t>
  </si>
  <si>
    <t>Bethanechol Chloride</t>
  </si>
  <si>
    <t>DUMMY CHEMICAL SUBSTANCE 236033563</t>
  </si>
  <si>
    <t>DUMMY CHEMICAL SUBSTANCE 220526500</t>
  </si>
  <si>
    <t>Pyrazinamide</t>
  </si>
  <si>
    <t>DUMMY CHEMICAL SUBSTANCE 235010050</t>
  </si>
  <si>
    <t>Carteolol Hydrochloride</t>
  </si>
  <si>
    <t>DUMMY CHEMICAL SUBSTANCE 229034091</t>
  </si>
  <si>
    <t>Sodium Citrate</t>
  </si>
  <si>
    <t>DUMMY CHEMICAL SUBSTANCE 210200001</t>
  </si>
  <si>
    <t>Pirfenidone</t>
  </si>
  <si>
    <t>Sodium Dihydrogen Phosphate Dihydrate</t>
  </si>
  <si>
    <t>Mesterolone</t>
  </si>
  <si>
    <t>Nicotinic Acid</t>
  </si>
  <si>
    <t>Skin Protectives,Fillers &amp; Cleansers</t>
  </si>
  <si>
    <t>DUMMY CHEMICAL SUBSTANCE 234544045</t>
  </si>
  <si>
    <t>DUMMY CHEMICAL SUBSTANCE 237548075</t>
  </si>
  <si>
    <t>Calcium Lactate</t>
  </si>
  <si>
    <t>DUMMY CHEMICAL SUBSTANCE 213000002</t>
  </si>
  <si>
    <t>Tenoxicam</t>
  </si>
  <si>
    <t>DUMMY CHEMICAL SUBSTANCE 239632496</t>
  </si>
  <si>
    <t>Other Bisphosphonate &amp; Other Preps</t>
  </si>
  <si>
    <t>Ivacaftor</t>
  </si>
  <si>
    <t>DUMMY CHEMICAL SUBSTANCE 213700001</t>
  </si>
  <si>
    <t>Zoledronic Acid</t>
  </si>
  <si>
    <t>Chlohexidine Gluconate (Emollient)</t>
  </si>
  <si>
    <t>Triamterene With Loop Diuretics</t>
  </si>
  <si>
    <t>DUMMY CHEMICAL SUBSTANCE 201000002</t>
  </si>
  <si>
    <t>Interferon Alpha</t>
  </si>
  <si>
    <t>DUMMY CHEMICAL SUBSTANCE 220548805</t>
  </si>
  <si>
    <t>DUMMY CHEMICAL SUBSTANCE 238039380</t>
  </si>
  <si>
    <t>DUMMY CHEMICAL SUBSTANCE 223060530</t>
  </si>
  <si>
    <t>DUMMY CHEMICAL SUBSTANCE 226004560</t>
  </si>
  <si>
    <t>Ruxolitinib</t>
  </si>
  <si>
    <t>Clofazimine</t>
  </si>
  <si>
    <t>Triamterene With Thiazides</t>
  </si>
  <si>
    <t>DUMMY CHEMICAL SUBSTANCE 200900003</t>
  </si>
  <si>
    <t>DUMMY CHEMICAL SUBSTANCE 214900001</t>
  </si>
  <si>
    <t>DUMMY CHEMICAL SUBSTANCE 234606046</t>
  </si>
  <si>
    <t>Dipyridamole &amp; Aspirin</t>
  </si>
  <si>
    <t>DUMMY CHEMICAL SUBSTANCE 212700022</t>
  </si>
  <si>
    <t>Amphotericin</t>
  </si>
  <si>
    <t>Doxylamine Succinate/Pyridoxine HCl</t>
  </si>
  <si>
    <t>Boric Acid</t>
  </si>
  <si>
    <t>Oxybutynin Hydrochloride</t>
  </si>
  <si>
    <t>Caffeine Citrate</t>
  </si>
  <si>
    <t>HumPapvirus(T-6,11,16,18,31,33,45,52,58)</t>
  </si>
  <si>
    <t>DUMMY CHEMICAL SUBSTANCE 224034040</t>
  </si>
  <si>
    <t>DUMMY CHEMICAL SUBSTANCE 214000001</t>
  </si>
  <si>
    <t>Oestrogens Conjugated with Bazedoxifene</t>
  </si>
  <si>
    <t>Abacavir &amp; Lamivudine</t>
  </si>
  <si>
    <t>Pomalidomide</t>
  </si>
  <si>
    <t>Tinidazole</t>
  </si>
  <si>
    <t>Ambrisentan</t>
  </si>
  <si>
    <t>DUMMY CHEMICAL SUBSTANCE 226007560</t>
  </si>
  <si>
    <t>Gluten Free/Low Protein Meals</t>
  </si>
  <si>
    <t>DUMMY CHEMICAL SUBSTANCE 239641096</t>
  </si>
  <si>
    <t>Betacarotene</t>
  </si>
  <si>
    <t>Evolocumab</t>
  </si>
  <si>
    <t>DUMMY CHEMICAL SUBSTANCE 234604546</t>
  </si>
  <si>
    <t>Benzyl Benzoate</t>
  </si>
  <si>
    <t>Ceftazidime Pentahydrate</t>
  </si>
  <si>
    <t>Other Zinc Preps</t>
  </si>
  <si>
    <t>Methoxsalen</t>
  </si>
  <si>
    <t>DUMMY CHEMICAL SUBSTANCE 233059511</t>
  </si>
  <si>
    <t>Tropicamide</t>
  </si>
  <si>
    <t>Pegvisomant</t>
  </si>
  <si>
    <t>Toremifene Citrate</t>
  </si>
  <si>
    <t>Other Anti-Inflammatory Preps</t>
  </si>
  <si>
    <t>Formaldehyde</t>
  </si>
  <si>
    <t>Etilefrine Hydrochloride</t>
  </si>
  <si>
    <t>Other Soothing Haemorrhoidal Preps</t>
  </si>
  <si>
    <t>Brompheniramine Maleate</t>
  </si>
  <si>
    <t>DUMMY CHEMICAL SUBSTANCE 220524005</t>
  </si>
  <si>
    <t>Sacrosidase</t>
  </si>
  <si>
    <t>Alverine Citrate/Simeticone</t>
  </si>
  <si>
    <t>Efavirenz/Emtricitabine/Tenofovir Disop</t>
  </si>
  <si>
    <t>Fentanyl Citrate</t>
  </si>
  <si>
    <t>DUMMY CHEMICAL SUBSTANCE 200328000</t>
  </si>
  <si>
    <t>DUMMY CHEMICAL SUBSTANCE 238029580</t>
  </si>
  <si>
    <t>DUMMY CHEMICAL SUBSTANCE 201000003</t>
  </si>
  <si>
    <t>Flubiprofen</t>
  </si>
  <si>
    <t>Fluphenazine Hydrochloride</t>
  </si>
  <si>
    <t>Certolizumab Pegol</t>
  </si>
  <si>
    <t>DUMMY CHEMICAL SUBSTANCE 220560505</t>
  </si>
  <si>
    <t>Guaifenesin</t>
  </si>
  <si>
    <t>Epoetin Zeta</t>
  </si>
  <si>
    <t>Inosine Pranobex</t>
  </si>
  <si>
    <t>Alcohol</t>
  </si>
  <si>
    <t>DUMMY CHEMICAL SUBSTANCE 200304003</t>
  </si>
  <si>
    <t>Oxprenolol Hydrochloride</t>
  </si>
  <si>
    <t>Omalizumab</t>
  </si>
  <si>
    <t>DUMMY CHEMICAL SUBSTANCE 200700001</t>
  </si>
  <si>
    <t>Freeze Sprays &amp; Gels</t>
  </si>
  <si>
    <t>Paromomycin Sulfate</t>
  </si>
  <si>
    <t>Bilastine</t>
  </si>
  <si>
    <t>DUMMY CHEMICAL SUBSTANCE 233059030</t>
  </si>
  <si>
    <t>Undecenoates</t>
  </si>
  <si>
    <t>DUMMY CHEMICAL SUBSTANCE 236012562</t>
  </si>
  <si>
    <t>DUMMY CHEMICAL SUBSTANCE 232007020</t>
  </si>
  <si>
    <t>Other Otitis Externa Preps</t>
  </si>
  <si>
    <t>Penciclovir</t>
  </si>
  <si>
    <t>Erythromycin Lactobionate</t>
  </si>
  <si>
    <t>DUMMY CHEMICAL SUBSTANCE 232533725</t>
  </si>
  <si>
    <t>DUMMY CHEMICAL SUBSTANCE 200320000</t>
  </si>
  <si>
    <t>DUMMY CHEMICAL SUBSTANCE 234510645</t>
  </si>
  <si>
    <t>Other Stimulant Laxative Preps</t>
  </si>
  <si>
    <t>DUMMY CHEMICAL SUBSTANCE 233533537</t>
  </si>
  <si>
    <t>Methylnaltrexone Bromide</t>
  </si>
  <si>
    <t>Buserelin</t>
  </si>
  <si>
    <t>Cholesterol</t>
  </si>
  <si>
    <t>Hydrocort Sod Phos</t>
  </si>
  <si>
    <t>Fructose</t>
  </si>
  <si>
    <t>Lumacaftor/Ivacaftor</t>
  </si>
  <si>
    <t>Tadalafil (Vasodilator Antihypertensive)</t>
  </si>
  <si>
    <t>Papaverine Hydrochloride</t>
  </si>
  <si>
    <t>Flurbiprofen Sodium</t>
  </si>
  <si>
    <t>Triclosan</t>
  </si>
  <si>
    <t>Charcoal</t>
  </si>
  <si>
    <t>DUMMY CHEMICAL SUBSTANCE 200202002</t>
  </si>
  <si>
    <t>DUMMY CHEMICAL SUBSTANCE 201000001</t>
  </si>
  <si>
    <t>Other X-Ray Contrast Media Preps</t>
  </si>
  <si>
    <t>DUMMY CHEMICAL SUBSTANCE 200402001</t>
  </si>
  <si>
    <t>Low Protein Miscellaneous</t>
  </si>
  <si>
    <t>DUMMY CHEMICAL SUBSTANCE 213000006</t>
  </si>
  <si>
    <t>Tetanus Immunoglobulin</t>
  </si>
  <si>
    <t>Vitamin B &amp; C Injection</t>
  </si>
  <si>
    <t>Dequalinium Chloride</t>
  </si>
  <si>
    <t>DUMMY CHEMICAL SUBSTANCE 227026570</t>
  </si>
  <si>
    <t>Glucosamine Sulf (Rheumatic)</t>
  </si>
  <si>
    <t>Peginterferon Alpha</t>
  </si>
  <si>
    <t>Isavuconazole</t>
  </si>
  <si>
    <t>Polihexanide</t>
  </si>
  <si>
    <t>DUMMY CHEMICAL SUBSTANCE 223049530</t>
  </si>
  <si>
    <t>Morphine Tartrate &amp; Cyclizine Tartrate</t>
  </si>
  <si>
    <t>Other Colour, Flavour &amp; Sweetening Preps</t>
  </si>
  <si>
    <t>Yellow Fever</t>
  </si>
  <si>
    <t>DUMMY CHEMICAL SUBSTANCE 236030561</t>
  </si>
  <si>
    <t>Clomethiazole Edisilate</t>
  </si>
  <si>
    <t>Aminosalicylic Acid</t>
  </si>
  <si>
    <t>Pristinamycin</t>
  </si>
  <si>
    <t>Mitotane</t>
  </si>
  <si>
    <t>Iron Carboxymaltose</t>
  </si>
  <si>
    <t>Daptomycin</t>
  </si>
  <si>
    <t>Naloxone Hydrochloride</t>
  </si>
  <si>
    <t>Arnica Montana</t>
  </si>
  <si>
    <t>Tioguanine</t>
  </si>
  <si>
    <t>Emtricitabine &amp; Tenofovir Alafenamide</t>
  </si>
  <si>
    <t>Anakinra</t>
  </si>
  <si>
    <t>Polymyxins</t>
  </si>
  <si>
    <t>Norfloxacin</t>
  </si>
  <si>
    <t>Hyaluronidase</t>
  </si>
  <si>
    <t>Alkyl Sulfate</t>
  </si>
  <si>
    <t>Glutaraldehyde</t>
  </si>
  <si>
    <t>DUMMY CHEMICAL SUBSTANCE 228029580</t>
  </si>
  <si>
    <t>DUMMY CHEMICAL SUBSTANCE 233534538</t>
  </si>
  <si>
    <t>DUMMY CHEMICAL SUBSTANCE 210703001</t>
  </si>
  <si>
    <t>Patiromer Calcium</t>
  </si>
  <si>
    <t>Benzylpenicillin Sodium (Penicillin G)</t>
  </si>
  <si>
    <t>Other Pyridoxine Hydrochloride(B6)Preps</t>
  </si>
  <si>
    <t>Other Shampoo &amp; Scalp Preps</t>
  </si>
  <si>
    <t>Testosterone Propionate</t>
  </si>
  <si>
    <t>Amoxicillin Sodium</t>
  </si>
  <si>
    <t>DUMMY CHEMICAL SUBSTANCE 234559045</t>
  </si>
  <si>
    <t>Other Vitamin A Preps 0906011</t>
  </si>
  <si>
    <t>Emedastine</t>
  </si>
  <si>
    <t>DUMMY CHEMICAL SUBSTANCE 227034970</t>
  </si>
  <si>
    <t>Desferrioxamine Mesilate</t>
  </si>
  <si>
    <t>Opium &amp; Morphine</t>
  </si>
  <si>
    <t>Aluminium Acetate</t>
  </si>
  <si>
    <t>Gentian</t>
  </si>
  <si>
    <t>Mepyramine Maleate</t>
  </si>
  <si>
    <t>Dydrogesterone</t>
  </si>
  <si>
    <t>DUMMY CHEMICAL SUBSTANCE 231029510</t>
  </si>
  <si>
    <t>Phenylephrine Hydrochloride</t>
  </si>
  <si>
    <t>DUMMY CHEMICAL SUBSTANCE 232010020</t>
  </si>
  <si>
    <t>DUMMY CHEMICAL SUBSTANCE 224003040</t>
  </si>
  <si>
    <t>Japanese Encephalitis Vaccine</t>
  </si>
  <si>
    <t>DUMMY CHEMICAL SUBSTANCE 210602002</t>
  </si>
  <si>
    <t>Romiplostim</t>
  </si>
  <si>
    <t>DUMMY CHEMICAL SUBSTANCE 239259092</t>
  </si>
  <si>
    <t>Aminophylline</t>
  </si>
  <si>
    <t>Other Mouth Wash,Gargle&amp;Dentifrice Preps</t>
  </si>
  <si>
    <t>DUMMY CHEMICAL SUBSTANCE 210400004</t>
  </si>
  <si>
    <t>Other Vitamin B Compound Preps</t>
  </si>
  <si>
    <t>Lamivudine &amp; Zidovudine</t>
  </si>
  <si>
    <t>DUMMY CHEMICAL SUBSTANCE 233541035</t>
  </si>
  <si>
    <t>Mesna</t>
  </si>
  <si>
    <t>Acetyl-L-Carnitine</t>
  </si>
  <si>
    <t>Amylmetacresol</t>
  </si>
  <si>
    <t>Rotavirus</t>
  </si>
  <si>
    <t>Varicella-Zoster Immunoglobulin</t>
  </si>
  <si>
    <t>DUMMY CHEMICAL SUBSTANCE 210602003</t>
  </si>
  <si>
    <t>DUMMY CHEMICAL SUBSTANCE 227024070</t>
  </si>
  <si>
    <t>DUMMY CHEMICAL SUBSTANCE 237510275</t>
  </si>
  <si>
    <t>Coal Tar &amp; Corticosteroid Preparations</t>
  </si>
  <si>
    <t>Naphazoline Hydrochloride</t>
  </si>
  <si>
    <t>Trametinib</t>
  </si>
  <si>
    <t>Iron Sucrose</t>
  </si>
  <si>
    <t>DUMMY CHEMICAL SUBSTANCE 200502005</t>
  </si>
  <si>
    <t>DUMMY CHEMICAL SUBSTANCE 233033530</t>
  </si>
  <si>
    <t>DUMMY CHEMICAL SUBSTANCE 237533775</t>
  </si>
  <si>
    <t>DUMMY CHEMICAL SUBSTANCE 234530645</t>
  </si>
  <si>
    <t>Naltrexone/Bupropion</t>
  </si>
  <si>
    <t>DUMMY CHEMICAL SUBSTANCE 220529505</t>
  </si>
  <si>
    <t>Everolimus</t>
  </si>
  <si>
    <t>DUMMY CHEMICAL SUBSTANCE 239630597</t>
  </si>
  <si>
    <t>Darunavir</t>
  </si>
  <si>
    <t>Macrogol 4000</t>
  </si>
  <si>
    <t>DUMMY CHEMICAL SUBSTANCE 234522545</t>
  </si>
  <si>
    <t>Riociguat</t>
  </si>
  <si>
    <t>Glecaprevir/Pibrentasvir</t>
  </si>
  <si>
    <t>DUMMY CHEMICAL SUBSTANCE 223034030</t>
  </si>
  <si>
    <t>Nicotinic Acid Derivatives</t>
  </si>
  <si>
    <t>Hexetidine</t>
  </si>
  <si>
    <t>Heparin Calcium</t>
  </si>
  <si>
    <t>Combined Mestranol</t>
  </si>
  <si>
    <t>Gabapentin (Neuropathic Pain)</t>
  </si>
  <si>
    <t>Co-Simalcite (Simeticone/Hydrotalcite)</t>
  </si>
  <si>
    <t>DUMMY CHEMICAL SUBSTANCE 210601002</t>
  </si>
  <si>
    <t>Triamterene</t>
  </si>
  <si>
    <t>DUMMY CHEMICAL SUBSTANCE 233504535</t>
  </si>
  <si>
    <t>Aspirin Combined Preparations</t>
  </si>
  <si>
    <t>DUMMY CHEMICAL SUBSTANCE 239434594</t>
  </si>
  <si>
    <t>Nilotinib</t>
  </si>
  <si>
    <t>Oxybuprocaine Hydrochloride</t>
  </si>
  <si>
    <t>Nitazoxanide</t>
  </si>
  <si>
    <t>DUMMY CHEMICAL SUBSTANCE 228017580</t>
  </si>
  <si>
    <t>Sorafenib</t>
  </si>
  <si>
    <t>DUMMY CHEMICAL SUBSTANCE 232506025</t>
  </si>
  <si>
    <t>Temocillin Sodium</t>
  </si>
  <si>
    <t>Interferon Beta</t>
  </si>
  <si>
    <t>DUMMY CHEMICAL SUBSTANCE 231041010</t>
  </si>
  <si>
    <t>Dibasic Potassium Phosphate</t>
  </si>
  <si>
    <t>DUMMY CHEMICAL SUBSTANCE 235512556</t>
  </si>
  <si>
    <t>Temozolomide</t>
  </si>
  <si>
    <t>Disodium Edetate</t>
  </si>
  <si>
    <t>DUMMY CHEMICAL SUBSTANCE 213500001</t>
  </si>
  <si>
    <t>Benzoic Acid</t>
  </si>
  <si>
    <t>DUMMY CHEMICAL SUBSTANCE 229053090</t>
  </si>
  <si>
    <t>Mepivacaine HCl</t>
  </si>
  <si>
    <t>DUMMY CHEMICAL SUBSTANCE 236009560</t>
  </si>
  <si>
    <t>Pyrimethamine</t>
  </si>
  <si>
    <t>DUMMY CHEMICAL SUBSTANCE 233509535</t>
  </si>
  <si>
    <t>Guanfacine Hydrochloride</t>
  </si>
  <si>
    <t>DUMMY CHEMICAL SUBSTANCE 223012530</t>
  </si>
  <si>
    <t>DUMMY CHEMICAL SUBSTANCE 210300007</t>
  </si>
  <si>
    <t>Other Rubefacient&amp;Top AntirheumaticPreps</t>
  </si>
  <si>
    <t>DUMMY CHEMICAL SUBSTANCE 232524025</t>
  </si>
  <si>
    <t>Amoxapine</t>
  </si>
  <si>
    <t>Procarbazine Hydrochloride</t>
  </si>
  <si>
    <t>DUMMY CHEMICAL SUBSTANCE 200402002</t>
  </si>
  <si>
    <t>Zuclopenthixol Acetate</t>
  </si>
  <si>
    <t>Chlorambucil</t>
  </si>
  <si>
    <t>Dihydrotachysterol</t>
  </si>
  <si>
    <t>Proxymetacaine Hydrochloride</t>
  </si>
  <si>
    <t>Diclofenac Sod</t>
  </si>
  <si>
    <t>Cetrorelix</t>
  </si>
  <si>
    <t>Other Non-Opioid Analgesic Preps</t>
  </si>
  <si>
    <t>DUMMY CHEMICAL SUBSTANCE 228034080</t>
  </si>
  <si>
    <t>DUMMY CHEMICAL SUBSTANCE 225034050</t>
  </si>
  <si>
    <t>Dabrafenib</t>
  </si>
  <si>
    <t>Timothy Grass Pollen Allergen Extract</t>
  </si>
  <si>
    <t>DUMMY CHEMICAL SUBSTANCE 233010832</t>
  </si>
  <si>
    <t>DUMMY CHEMICAL SUBSTANCE 239609596</t>
  </si>
  <si>
    <t>Nintedanib</t>
  </si>
  <si>
    <t>DUMMY CHEMICAL SUBSTANCE 229041090</t>
  </si>
  <si>
    <t>Paracetamol &amp; Ibuprofen</t>
  </si>
  <si>
    <t>Cycloserine</t>
  </si>
  <si>
    <t>Meningococcal C Vaccine</t>
  </si>
  <si>
    <t>Darunavir/Cobicistat</t>
  </si>
  <si>
    <t>Camellia Sinensis Extract</t>
  </si>
  <si>
    <t>DUMMY CHEMICAL SUBSTANCE 237033570</t>
  </si>
  <si>
    <t>Zinc Paste</t>
  </si>
  <si>
    <t>Flunisolide</t>
  </si>
  <si>
    <t>Estramustine Phosphate</t>
  </si>
  <si>
    <t>Propamidine Isetionate</t>
  </si>
  <si>
    <t>Ticlopidine Hydrochloride</t>
  </si>
  <si>
    <t>Gluten Free/Wheat Free/Low Protein Mixes</t>
  </si>
  <si>
    <t>DUMMY CHEMICAL SUBSTANCE 228062080</t>
  </si>
  <si>
    <t>Gluten Free/Wheat Free/Low Protein Bisc</t>
  </si>
  <si>
    <t>DUMMY CHEMICAL SUBSTANCE 239401095</t>
  </si>
  <si>
    <t>Natamycin</t>
  </si>
  <si>
    <t>Methylprednisolone Sodium Succinate</t>
  </si>
  <si>
    <t>DUMMY CHEMICAL SUBSTANCE 235506055</t>
  </si>
  <si>
    <t>Other Vitamin C (Ascorbic Acid) Preps</t>
  </si>
  <si>
    <t>Danaparoid Sodium</t>
  </si>
  <si>
    <t>Amikacin</t>
  </si>
  <si>
    <t>DUMMY CHEMICAL SUBSTANCE 232009020</t>
  </si>
  <si>
    <t>DUMMY CHEMICAL SUBSTANCE 233004530</t>
  </si>
  <si>
    <t>Polyvinyl Alcohol</t>
  </si>
  <si>
    <t>Other Disinfect,Preserv&amp;SterilisingPreps</t>
  </si>
  <si>
    <t>Other Acid Preps</t>
  </si>
  <si>
    <t>Ribavirin</t>
  </si>
  <si>
    <t>Perindopril Tosilate/Indapamide</t>
  </si>
  <si>
    <t>DUMMY CHEMICAL SUBSTANCE 200100002</t>
  </si>
  <si>
    <t>Povidone Iodine</t>
  </si>
  <si>
    <t>DUMMY CHEMICAL SUBSTANCE 233530536</t>
  </si>
  <si>
    <t>DUMMY CHEMICAL SUBSTANCE 236010060</t>
  </si>
  <si>
    <t>DUMMY CHEMICAL SUBSTANCE 210300004</t>
  </si>
  <si>
    <t>DUMMY CHEMICAL SUBSTANCE 233040030</t>
  </si>
  <si>
    <t>Fenticonazole Nitrate</t>
  </si>
  <si>
    <t>Cetylpyridinium Chloride</t>
  </si>
  <si>
    <t>Parecoxib Sodium</t>
  </si>
  <si>
    <t>Paracetamol &amp; Caffeine</t>
  </si>
  <si>
    <t>DUMMY CHEMICAL SUBSTANCE 210126001</t>
  </si>
  <si>
    <t>DUMMY CHEMICAL SUBSTANCE 226053060</t>
  </si>
  <si>
    <t>Bexarotene</t>
  </si>
  <si>
    <t>Mannitol</t>
  </si>
  <si>
    <t>Glucose/Glycerol</t>
  </si>
  <si>
    <t>Carglumic Acid</t>
  </si>
  <si>
    <t>Tolnaftate</t>
  </si>
  <si>
    <t>Magnesium Orotate</t>
  </si>
  <si>
    <t>Tetracaine Hydrochloride</t>
  </si>
  <si>
    <t>DUMMY CHEMICAL SUBSTANCE 201700001</t>
  </si>
  <si>
    <t>DUMMY CHEMICAL SUBSTANCE 237541075</t>
  </si>
  <si>
    <t>Zanamivir</t>
  </si>
  <si>
    <t>DUMMY CHEMICAL SUBSTANCE 232041020</t>
  </si>
  <si>
    <t>Anidulafungin</t>
  </si>
  <si>
    <t>DUMMY CHEMICAL SUBSTANCE 210115004</t>
  </si>
  <si>
    <t>Nitisinone</t>
  </si>
  <si>
    <t>Gelatin</t>
  </si>
  <si>
    <t>Melperone Hydrochloride</t>
  </si>
  <si>
    <t>DUMMY CHEMICAL SUBSTANCE 234504545</t>
  </si>
  <si>
    <t>DUMMY CHEMICAL SUBSTANCE 200202006</t>
  </si>
  <si>
    <t>Levobupivacaine Hydrochloride</t>
  </si>
  <si>
    <t>Sodium Hypochlorite</t>
  </si>
  <si>
    <t>Maraviroc</t>
  </si>
  <si>
    <t>DUMMY CHEMICAL SUBSTANCE 230509505</t>
  </si>
  <si>
    <t>Chorionic Gonadotrophin</t>
  </si>
  <si>
    <t>DUMMY CHEMICAL SUBSTANCE 223010630</t>
  </si>
  <si>
    <t>DUMMY CHEMICAL SUBSTANCE 210101001</t>
  </si>
  <si>
    <t>Ibrutinib</t>
  </si>
  <si>
    <t>Spironolactone With Thiazides</t>
  </si>
  <si>
    <t>DUMMY CHEMICAL SUBSTANCE 210601005</t>
  </si>
  <si>
    <t>DUMMY CHEMICAL SUBSTANCE 234659046</t>
  </si>
  <si>
    <t>DUMMY CHEMICAL SUBSTANCE 210601004</t>
  </si>
  <si>
    <t>Chloroxylenol</t>
  </si>
  <si>
    <t>Fluorescein Sodium</t>
  </si>
  <si>
    <t>DUMMY CHEMICAL SUBSTANCE 238541585</t>
  </si>
  <si>
    <t>Thalidomide (Antileprotic)</t>
  </si>
  <si>
    <t>Other Gas Preps</t>
  </si>
  <si>
    <t>DUMMY CHEMICAL SUBSTANCE 226059060</t>
  </si>
  <si>
    <t>Tofacitinib</t>
  </si>
  <si>
    <t>DUMMY CHEMICAL SUBSTANCE 239404597</t>
  </si>
  <si>
    <t>Rituximab</t>
  </si>
  <si>
    <t>Dibrompropamidine Isetionate</t>
  </si>
  <si>
    <t>Teriflunomide</t>
  </si>
  <si>
    <t>Auranofin</t>
  </si>
  <si>
    <t>DUMMY CHEMICAL SUBSTANCE 237541575</t>
  </si>
  <si>
    <t>Cefotaxime Sodium</t>
  </si>
  <si>
    <t>Phenol</t>
  </si>
  <si>
    <t>Albiglutide</t>
  </si>
  <si>
    <t>Tick-Borne Encephalitis Vaccine</t>
  </si>
  <si>
    <t>DUMMY CHEMICAL SUBSTANCE 200402003</t>
  </si>
  <si>
    <t>DUMMY CHEMICAL SUBSTANCE 223007530</t>
  </si>
  <si>
    <t>DUMMY CHEMICAL SUBSTANCE 210706102</t>
  </si>
  <si>
    <t>DUMMY CHEMICAL SUBSTANCE 221024010</t>
  </si>
  <si>
    <t>Gluten Free/Wheat Free/Low Protein Pasta</t>
  </si>
  <si>
    <t>Human Papillomavirus (Type 16,18)</t>
  </si>
  <si>
    <t>DUMMY CHEMICAL SUBSTANCE 210706202</t>
  </si>
  <si>
    <t>Other Nasal Infection Preps</t>
  </si>
  <si>
    <t>DUMMY CHEMICAL SUBSTANCE 213900001</t>
  </si>
  <si>
    <t>DUMMY CHEMICAL SUBSTANCE 239606096</t>
  </si>
  <si>
    <t>DUMMY CHEMICAL SUBSTANCE 228060580</t>
  </si>
  <si>
    <t>Isopropyl Alcohol</t>
  </si>
  <si>
    <t>Pipotiazine Palmitate</t>
  </si>
  <si>
    <t>DUMMY CHEMICAL SUBSTANCE 210601003</t>
  </si>
  <si>
    <t>Colistin Sulfate</t>
  </si>
  <si>
    <t>DUMMY CHEMICAL SUBSTANCE 233006030</t>
  </si>
  <si>
    <t>Sodium Thiosulfate</t>
  </si>
  <si>
    <t>Ibuprofen Sodium Dihydrate</t>
  </si>
  <si>
    <t>DUMMY CHEMICAL SUBSTANCE 228048880</t>
  </si>
  <si>
    <t>Rimexolone</t>
  </si>
  <si>
    <t>DUMMY CHEMICAL SUBSTANCE 234024040</t>
  </si>
  <si>
    <t>Efavirenz</t>
  </si>
  <si>
    <t>Oxitriptan</t>
  </si>
  <si>
    <t>Racecadotril</t>
  </si>
  <si>
    <t>Other Pancreatin Preps</t>
  </si>
  <si>
    <t>DUMMY CHEMICAL SUBSTANCE 239430594</t>
  </si>
  <si>
    <t>DUMMY CHEMICAL SUBSTANCE 225053050</t>
  </si>
  <si>
    <t>Sodium Lactate</t>
  </si>
  <si>
    <t>DUMMY CHEMICAL SUBSTANCE 233524035</t>
  </si>
  <si>
    <t>Compound Antispasmodic Preparations</t>
  </si>
  <si>
    <t>Abacavir</t>
  </si>
  <si>
    <t>Oxymetholone</t>
  </si>
  <si>
    <t>Glatiramer Acetate</t>
  </si>
  <si>
    <t>Other Mineral Formulation Preps</t>
  </si>
  <si>
    <t>Melphalan</t>
  </si>
  <si>
    <t>Busulfan</t>
  </si>
  <si>
    <t>Other Minor Cut &amp; Abrasion Preps</t>
  </si>
  <si>
    <t>Other Tincture Preps</t>
  </si>
  <si>
    <t>DUMMY CHEMICAL SUBSTANCE 200201001</t>
  </si>
  <si>
    <t>Prilocaine Hydrochloride</t>
  </si>
  <si>
    <t>Alclometasone Dipropionate</t>
  </si>
  <si>
    <t>Bifonazole</t>
  </si>
  <si>
    <t>Nevirapine</t>
  </si>
  <si>
    <t>DUMMY CHEMICAL SUBSTANCE 229012590</t>
  </si>
  <si>
    <t>Pentamidine Isetionate</t>
  </si>
  <si>
    <t>DUMMY CHEMICAL SUBSTANCE 200318000</t>
  </si>
  <si>
    <t>Castor Oil</t>
  </si>
  <si>
    <t>Mepolizumab</t>
  </si>
  <si>
    <t>Paraffin Hard</t>
  </si>
  <si>
    <t>Norethisterone Enantate</t>
  </si>
  <si>
    <t>DUMMY CHEMICAL SUBSTANCE 236030562</t>
  </si>
  <si>
    <t>Dextromethorphan Hydrobrom Comp Prep's</t>
  </si>
  <si>
    <t>Other Alcohol &amp; Saline Preps</t>
  </si>
  <si>
    <t>Rabies Immunoglobulin</t>
  </si>
  <si>
    <t>DUMMY CHEMICAL SUBSTANCE 233553035</t>
  </si>
  <si>
    <t>Flucloxacillin Magnesium</t>
  </si>
  <si>
    <t>Ziprasidone Hydrochloride</t>
  </si>
  <si>
    <t>DUMMY CHEMICAL SUBSTANCE 233010530</t>
  </si>
  <si>
    <t>Gluten Free/Low Protein Cooking Aids</t>
  </si>
  <si>
    <t>DUMMY CHEMICAL SUBSTANCE 237504575</t>
  </si>
  <si>
    <t>Amiloride Hydrochloride With Thiazides</t>
  </si>
  <si>
    <t>Other Antiperspirant Preps</t>
  </si>
  <si>
    <t>DUMMY CHEMICAL SUBSTANCE 210115003</t>
  </si>
  <si>
    <t>DUMMY CHEMICAL SUBSTANCE 239630596</t>
  </si>
  <si>
    <t>Squill</t>
  </si>
  <si>
    <t>Nandrolone Decanoate</t>
  </si>
  <si>
    <t>Hamamalis</t>
  </si>
  <si>
    <t>Misoprostol (Gynae)</t>
  </si>
  <si>
    <t>Benzoin</t>
  </si>
  <si>
    <t>Lopinavir &amp; Ritonavir</t>
  </si>
  <si>
    <t>Lutropin Alfa</t>
  </si>
  <si>
    <t>DUMMY CHEMICAL SUBSTANCE 235004550</t>
  </si>
  <si>
    <t>DUMMY CHEMICAL SUBSTANCE 229038990</t>
  </si>
  <si>
    <t>Diflunisal</t>
  </si>
  <si>
    <t>DUMMY CHEMICAL SUBSTANCE 238006080</t>
  </si>
  <si>
    <t>Vandetanib</t>
  </si>
  <si>
    <t>Thyrotropin Alfa</t>
  </si>
  <si>
    <t>Capecitabine</t>
  </si>
  <si>
    <t>DUMMY CHEMICAL SUBSTANCE 229005090</t>
  </si>
  <si>
    <t>Pazopanib</t>
  </si>
  <si>
    <t>Sulfamethoxypyridazine</t>
  </si>
  <si>
    <t>Other Expectorant&amp; Demulcent Cough Preps</t>
  </si>
  <si>
    <t>Liquefied Phenol</t>
  </si>
  <si>
    <t>Other Topical Nasal Decongestant Preps</t>
  </si>
  <si>
    <t>DUMMY CHEMICAL SUBSTANCE 235041050</t>
  </si>
  <si>
    <t>Etamsylate</t>
  </si>
  <si>
    <t>Other Preparations For Biliary Disorders</t>
  </si>
  <si>
    <t>DUMMY CHEMICAL SUBSTANCE 225012550</t>
  </si>
  <si>
    <t>Primaquine</t>
  </si>
  <si>
    <t>Other Dusting Powder Preps</t>
  </si>
  <si>
    <t>Proguanil Hydrochloride</t>
  </si>
  <si>
    <t>Other Antiviral Preps</t>
  </si>
  <si>
    <t>Papaveretum</t>
  </si>
  <si>
    <t>Elbasvir/Grazoprevir</t>
  </si>
  <si>
    <t>Abacavir/Lamivudine/Zidovudine</t>
  </si>
  <si>
    <t>Biperiden Hydrochloride</t>
  </si>
  <si>
    <t>DUMMY CHEMICAL SUBSTANCE 235011050</t>
  </si>
  <si>
    <t>Infliximab</t>
  </si>
  <si>
    <t>Fenofibrate/Simvastatin</t>
  </si>
  <si>
    <t>Anti-D (Rh-) Immunoglobulin</t>
  </si>
  <si>
    <t>DUMMY CHEMICAL SUBSTANCE 222024020</t>
  </si>
  <si>
    <t>DUMMY CHEMICAL SUBSTANCE 210108001</t>
  </si>
  <si>
    <t>Trastuzumab</t>
  </si>
  <si>
    <t>DUMMY CHEMICAL SUBSTANCE 233010233</t>
  </si>
  <si>
    <t>DUMMY CHEMICAL SUBSTANCE 237524075</t>
  </si>
  <si>
    <t>DUMMY CHEMICAL SUBSTANCE 233530535</t>
  </si>
  <si>
    <t>Emtricitabine</t>
  </si>
  <si>
    <t>Caffeine</t>
  </si>
  <si>
    <t>Other Chromium Preps</t>
  </si>
  <si>
    <t>Phenprocoumon</t>
  </si>
  <si>
    <t>DUMMY CHEMICAL SUBSTANCE 239404595</t>
  </si>
  <si>
    <t>Imipenem With Cilastatin</t>
  </si>
  <si>
    <t>DUMMY CHEMICAL SUBSTANCE 232541025</t>
  </si>
  <si>
    <t>Flumazenil</t>
  </si>
  <si>
    <t>DUMMY CHEMICAL SUBSTANCE 236004560</t>
  </si>
  <si>
    <t>Gluten Free/Wheat Free Cooking Aids</t>
  </si>
  <si>
    <t>Tocilizumab</t>
  </si>
  <si>
    <t>Other Pantothenic Acid Preps</t>
  </si>
  <si>
    <t>Atazanavir &amp; Cobicistat</t>
  </si>
  <si>
    <t>Tigecycline</t>
  </si>
  <si>
    <t>Policosanol</t>
  </si>
  <si>
    <t>Haemoph Influenzae/Dip,Tet,Pert,Polio</t>
  </si>
  <si>
    <t>Pamidronate Disodium</t>
  </si>
  <si>
    <t>Hexylresorcinol</t>
  </si>
  <si>
    <t>Ritonavir</t>
  </si>
  <si>
    <t>Etravirine</t>
  </si>
  <si>
    <t>Chlorhex HCl</t>
  </si>
  <si>
    <t>Estradiol, Estriol and Estrone</t>
  </si>
  <si>
    <t>Morphine Hydrochloride</t>
  </si>
  <si>
    <t>Trichloroacetic Acid</t>
  </si>
  <si>
    <t>DUMMY CHEMICAL SUBSTANCE 228019780</t>
  </si>
  <si>
    <t>Diloxanide Furoate</t>
  </si>
  <si>
    <t>DUMMY CHEMICAL SUBSTANCE 225038750</t>
  </si>
  <si>
    <t>Urofollitropin</t>
  </si>
  <si>
    <t>Perindopril Erbumine with Diuretic</t>
  </si>
  <si>
    <t>Aluminium Oxide</t>
  </si>
  <si>
    <t>DUMMY CHEMICAL SUBSTANCE 236006060</t>
  </si>
  <si>
    <t>DUMMY CHEMICAL SUBSTANCE 213000005</t>
  </si>
  <si>
    <t>Saquinavir Mesylate</t>
  </si>
  <si>
    <t>DUMMY CHEMICAL SUBSTANCE 230553005</t>
  </si>
  <si>
    <t>DUMMY CHEMICAL SUBSTANCE 233053030</t>
  </si>
  <si>
    <t>Polysaccharide-Iron Complex</t>
  </si>
  <si>
    <t>DUMMY CHEMICAL SUBSTANCE 238048580</t>
  </si>
  <si>
    <t>Gripe Mixtures</t>
  </si>
  <si>
    <t>Other Topical Circulatory Preps</t>
  </si>
  <si>
    <t>Perindopril Tosilate</t>
  </si>
  <si>
    <t>Furosemide/Potassium</t>
  </si>
  <si>
    <t>DUMMY CHEMICAL SUBSTANCE 236053060</t>
  </si>
  <si>
    <t>DUMMY CHEMICAL SUBSTANCE 200301007</t>
  </si>
  <si>
    <t>Methylprednisolone Aceponate</t>
  </si>
  <si>
    <t>DUMMY CHEMICAL SUBSTANCE 233012562</t>
  </si>
  <si>
    <t>Retigabine</t>
  </si>
  <si>
    <t>DUMMY CHEMICAL SUBSTANCE 233506035</t>
  </si>
  <si>
    <t>DUMMY CHEMICAL SUBSTANCE 214500001</t>
  </si>
  <si>
    <t>DUMMY CHEMICAL SUBSTANCE 235541055</t>
  </si>
  <si>
    <t>Osimertinib</t>
  </si>
  <si>
    <t>Other Male Sex Hormone&amp;Antagonist Preps</t>
  </si>
  <si>
    <t>Intravenous Nutrition Supplements</t>
  </si>
  <si>
    <t>Artemether with Lumefantrine</t>
  </si>
  <si>
    <t>Neostigmine Metilsulfate</t>
  </si>
  <si>
    <t>Maprotiline Hydrochloride</t>
  </si>
  <si>
    <t>DUMMY CHEMICAL SUBSTANCE 232504425</t>
  </si>
  <si>
    <t>DUMMY CHEMICAL SUBSTANCE 226001260</t>
  </si>
  <si>
    <t>Chloroquine Phosphate with Proguanil HCl</t>
  </si>
  <si>
    <t>DUMMY CHEMICAL SUBSTANCE 200600003</t>
  </si>
  <si>
    <t>DUMMY CHEMICAL SUBSTANCE 235001050</t>
  </si>
  <si>
    <t>Bisoprolol Fumarate/Aspirin</t>
  </si>
  <si>
    <t>Aspirin &amp; Caffeine</t>
  </si>
  <si>
    <t>Dichlorobenzyl Alcohol/Amylmetacresol</t>
  </si>
  <si>
    <t>Other Lozenge &amp; Spray Preps</t>
  </si>
  <si>
    <t>DUMMY CHEMICAL SUBSTANCE 210300003</t>
  </si>
  <si>
    <t>Dexibuprofen</t>
  </si>
  <si>
    <t>Other Household &amp; Over The Counter Preps</t>
  </si>
  <si>
    <t>Gonadorelin</t>
  </si>
  <si>
    <t>Hyaluronic Acid Sodium</t>
  </si>
  <si>
    <t>Bromazepam</t>
  </si>
  <si>
    <t>Semaglutide</t>
  </si>
  <si>
    <t>Wool Fat</t>
  </si>
  <si>
    <t>Etidronate Disodium</t>
  </si>
  <si>
    <t>DUMMY CHEMICAL SUBSTANCE 200317003</t>
  </si>
  <si>
    <t>Mecasermin</t>
  </si>
  <si>
    <t>Other Vaginal/Vulva Changes Preps</t>
  </si>
  <si>
    <t>Fludarabine Phosphate</t>
  </si>
  <si>
    <t>Cholesterol/Simvastatin</t>
  </si>
  <si>
    <t>Other Intravenous Nutrition Preps</t>
  </si>
  <si>
    <t>Kaolin Light</t>
  </si>
  <si>
    <t>Other Oral Ulceration&amp;Inflammation Preps</t>
  </si>
  <si>
    <t>Retapamulin</t>
  </si>
  <si>
    <t>DUMMY CHEMICAL SUBSTANCE 232534525</t>
  </si>
  <si>
    <t>G/F /W/F /L/P Cooking Aids</t>
  </si>
  <si>
    <t>Other Osmotic Laxative Preps</t>
  </si>
  <si>
    <t>Omega-3 Marine Triglycerides</t>
  </si>
  <si>
    <t>DUMMY CHEMICAL SUBSTANCE 212600001</t>
  </si>
  <si>
    <t>DUMMY CHEMICAL SUBSTANCE 228044580</t>
  </si>
  <si>
    <t>Dactinomycin</t>
  </si>
  <si>
    <t>DUMMY CHEMICAL SUBSTANCE 228023280</t>
  </si>
  <si>
    <t>Tripotassium Dicitratobismuthate</t>
  </si>
  <si>
    <t>DUMMY CHEMICAL SUBSTANCE 233030530</t>
  </si>
  <si>
    <t>Co-Triamterzide(Triamterene/Hydchloroth)</t>
  </si>
  <si>
    <t>Other Vitamin C &amp; Bioflavonoid Preps</t>
  </si>
  <si>
    <t>Zidovudine</t>
  </si>
  <si>
    <t>DUMMY CHEMICAL SUBSTANCE 210701009</t>
  </si>
  <si>
    <t>Sodium Tetradecyl Sulphate</t>
  </si>
  <si>
    <t>DUMMY CHEMICAL SUBSTANCE 234527045</t>
  </si>
  <si>
    <t>Coal Tar Bath Preparations</t>
  </si>
  <si>
    <t>Telbivudine</t>
  </si>
  <si>
    <t>Calcium Chloride</t>
  </si>
  <si>
    <t>DUMMY CHEMICAL SUBSTANCE 237559075</t>
  </si>
  <si>
    <t>Cariprazine</t>
  </si>
  <si>
    <t>Rosiglitazone</t>
  </si>
  <si>
    <t>Trifluridine (Antivirals)</t>
  </si>
  <si>
    <t>Bleomycin</t>
  </si>
  <si>
    <t>Etoposide</t>
  </si>
  <si>
    <t>DUMMY CHEMICAL SUBSTANCE 210121001</t>
  </si>
  <si>
    <t>DUMMY CHEMICAL SUBSTANCE 232034520</t>
  </si>
  <si>
    <t>DUMMY CHEMICAL SUBSTANCE 239406095</t>
  </si>
  <si>
    <t>DUMMY CHEMICAL SUBSTANCE 238509585</t>
  </si>
  <si>
    <t>Chlorpropamide</t>
  </si>
  <si>
    <t>Diamorphine Hydrochloride</t>
  </si>
  <si>
    <t>Other Vitamin C Preps</t>
  </si>
  <si>
    <t>Nalidixic Acid</t>
  </si>
  <si>
    <t>Hamamelis</t>
  </si>
  <si>
    <t>Iodine</t>
  </si>
  <si>
    <t>DUMMY CHEMICAL SUBSTANCE 228049580</t>
  </si>
  <si>
    <t>Potassium Iodate</t>
  </si>
  <si>
    <t>Other Aromatic Inhalation Preps</t>
  </si>
  <si>
    <t>DUMMY CHEMICAL SUBSTANCE 201800000</t>
  </si>
  <si>
    <t>DUMMY CHEMICAL SUBSTANCE 239610696</t>
  </si>
  <si>
    <t>Didanosine</t>
  </si>
  <si>
    <t>Phenolphthalein &amp; Rhubarb</t>
  </si>
  <si>
    <t>Lidocaine/Prilocaine (Prem Ejaculation)</t>
  </si>
  <si>
    <t>EpoprostenolSodium</t>
  </si>
  <si>
    <t>DUMMY CHEMICAL SUBSTANCE 239253092</t>
  </si>
  <si>
    <t>Oxymetazoline Hydrochloride</t>
  </si>
  <si>
    <t>Betamethasone</t>
  </si>
  <si>
    <t>Pseudoephedrine HCl Combinations</t>
  </si>
  <si>
    <t>Zinc Paste &amp; Ichthammol</t>
  </si>
  <si>
    <t>Other Top Anaesthetic&amp;Antipruritic Preps</t>
  </si>
  <si>
    <t>DUMMY CHEMICAL SUBSTANCE 232006020</t>
  </si>
  <si>
    <t>Other Vehicle &amp; Emulsifying Agent Preps</t>
  </si>
  <si>
    <t>DUMMY CHEMICAL SUBSTANCE 233543035</t>
  </si>
  <si>
    <t>Other Syrup Preps</t>
  </si>
  <si>
    <t>Paracetamol &amp; Phenylephrine HCl</t>
  </si>
  <si>
    <t>Pindolol With Diuretic</t>
  </si>
  <si>
    <t>Etynodiol Diacetate</t>
  </si>
  <si>
    <t>DUMMY CHEMICAL SUBSTANCE 233530537</t>
  </si>
  <si>
    <t>Digitoxin</t>
  </si>
  <si>
    <t>Solvent Ether</t>
  </si>
  <si>
    <t>Soft Soap</t>
  </si>
  <si>
    <t>Alprazolam</t>
  </si>
  <si>
    <t>Flurazepam Hydrochloride</t>
  </si>
  <si>
    <t>Oxytocin</t>
  </si>
  <si>
    <t>Gluten Free/Wheat Free Cakes/Pastries</t>
  </si>
  <si>
    <t>Etomidate</t>
  </si>
  <si>
    <t>DUMMY CHEMICAL SUBSTANCE 228019380</t>
  </si>
  <si>
    <t>DUMMY CHEMICAL SUBSTANCE 239612596</t>
  </si>
  <si>
    <t>Other Parasiticidal Preps</t>
  </si>
  <si>
    <t>Kaolin Heavy</t>
  </si>
  <si>
    <t>Metformin Hydrochloride/Rosiglitazone</t>
  </si>
  <si>
    <t>DUMMY CHEMICAL SUBSTANCE 221510615</t>
  </si>
  <si>
    <t>Malic Acid</t>
  </si>
  <si>
    <t>DUMMY CHEMICAL SUBSTANCE 210111001</t>
  </si>
  <si>
    <t>Padimate O</t>
  </si>
  <si>
    <t>Androstanalone</t>
  </si>
  <si>
    <t>DUMMY CHEMICAL SUBSTANCE 232553025</t>
  </si>
  <si>
    <t>Talc Purified</t>
  </si>
  <si>
    <t>Hexylresorcinol &amp; Benzalkonium Chloride</t>
  </si>
  <si>
    <t>Other Alcohol, Wine &amp; Spirit Preps</t>
  </si>
  <si>
    <t>Gluten Free/Wheat Free Meals</t>
  </si>
  <si>
    <t>DUMMY CHEMICAL SUBSTANCE 223047530</t>
  </si>
  <si>
    <t>DUMMY CHEMICAL SUBSTANCE 210106001</t>
  </si>
  <si>
    <t>DUMMY CHEMICAL SUBSTANCE 231035310</t>
  </si>
  <si>
    <t>DUMMY CHEMICAL SUBSTANCE 226031860</t>
  </si>
  <si>
    <t>Erlotinib</t>
  </si>
  <si>
    <t>DUMMY CHEMICAL SUBSTANCE 232059020</t>
  </si>
  <si>
    <t>Ciprofloxacin/Fluocinolone</t>
  </si>
  <si>
    <t>Other Vitamin E Preps 0906050</t>
  </si>
  <si>
    <t>DUMMY CHEMICAL SUBSTANCE 234543045</t>
  </si>
  <si>
    <t>DUMMY CHEMICAL SUBSTANCE 232534502</t>
  </si>
  <si>
    <t>Povidone-Iodine</t>
  </si>
  <si>
    <t>Atazanavir</t>
  </si>
  <si>
    <t>Piperaquine Phosphate/Artenimol</t>
  </si>
  <si>
    <t>DUMMY CHEMICAL SUBSTANCE 210103001</t>
  </si>
  <si>
    <t>Other Vitamin D Preps</t>
  </si>
  <si>
    <t>Influenza H1N1(Split viron,inact,adjuv)</t>
  </si>
  <si>
    <t>Homatropine Hydrobromide</t>
  </si>
  <si>
    <t>Other Individ Form Prepared Extemp Preps</t>
  </si>
  <si>
    <t>DUMMY CHEMICAL SUBSTANCE 210110006</t>
  </si>
  <si>
    <t>DUMMY CHEMICAL SUBSTANCE 238033280</t>
  </si>
  <si>
    <t>DUMMY CHEMICAL SUBSTANCE 200502004</t>
  </si>
  <si>
    <t>DUMMY CHEMICAL SUBSTANCE 222012520</t>
  </si>
  <si>
    <t>Zaleplon</t>
  </si>
  <si>
    <t>Magnesium Sulphate</t>
  </si>
  <si>
    <t>DUMMY CHEMICAL SUBSTANCE 210111002</t>
  </si>
  <si>
    <t>DUMMY CHEMICAL SUBSTANCE 238009580</t>
  </si>
  <si>
    <t>Povidone K 25</t>
  </si>
  <si>
    <t>DUMMY CHEMICAL SUBSTANCE 210108003</t>
  </si>
  <si>
    <t>Atracurium Besilate</t>
  </si>
  <si>
    <t>Other Riboflavine (B2) Preps</t>
  </si>
  <si>
    <t>Ibuprofen/Pseudoephed HCl</t>
  </si>
  <si>
    <t>UK Brand</t>
  </si>
  <si>
    <t>US Brand</t>
  </si>
  <si>
    <t>Both Brand?</t>
  </si>
  <si>
    <t>Eliquis</t>
  </si>
  <si>
    <t>Xarelto</t>
  </si>
  <si>
    <t>Januvia</t>
  </si>
  <si>
    <t>Vesicare</t>
  </si>
  <si>
    <t>Tradjenta</t>
  </si>
  <si>
    <t>Victoza</t>
  </si>
  <si>
    <t>Forxiga</t>
  </si>
  <si>
    <t>Farxiga</t>
  </si>
  <si>
    <t>Prostap</t>
  </si>
  <si>
    <t>Lupron Depot</t>
  </si>
  <si>
    <t>Zoladex</t>
  </si>
  <si>
    <t>Jardiance</t>
  </si>
  <si>
    <t>Betmiga</t>
  </si>
  <si>
    <t>Myrbetriq</t>
  </si>
  <si>
    <t>Brilique</t>
  </si>
  <si>
    <t>Brilinta</t>
  </si>
  <si>
    <t>Trulicity</t>
  </si>
  <si>
    <t>Pradaxa</t>
  </si>
  <si>
    <t>Incruse Ellipta</t>
  </si>
  <si>
    <t>Invokana</t>
  </si>
  <si>
    <t>Neupro</t>
  </si>
  <si>
    <t>Lixiana</t>
  </si>
  <si>
    <t>Savaysa</t>
  </si>
  <si>
    <t>Ranexa</t>
  </si>
  <si>
    <t>Fragmin</t>
  </si>
  <si>
    <t>Vimpat</t>
  </si>
  <si>
    <t>Eklira Genuair</t>
  </si>
  <si>
    <t>Tudorza Pressair</t>
  </si>
  <si>
    <t>Champix</t>
  </si>
  <si>
    <t>Chantix</t>
  </si>
  <si>
    <t>Nebido</t>
  </si>
  <si>
    <t>Aveed</t>
  </si>
  <si>
    <t>Xifaxanta/Targaxan</t>
  </si>
  <si>
    <t>Xifaxan</t>
  </si>
  <si>
    <t>Onglyza</t>
  </si>
  <si>
    <t>Nucynta</t>
  </si>
  <si>
    <t>Toviaz</t>
  </si>
  <si>
    <t>Janumet</t>
  </si>
  <si>
    <t>Prolia</t>
  </si>
  <si>
    <t>Xgeva</t>
  </si>
  <si>
    <t>Xgeva_Inj 70mg/ml 1.7ml Vl</t>
  </si>
  <si>
    <t>Prolia_Inj 60mg/1ml Pfs</t>
  </si>
  <si>
    <t>Sirdupla</t>
  </si>
  <si>
    <t>Braltus</t>
  </si>
  <si>
    <t xml:space="preserve">Salbutamol Easyhaler  </t>
  </si>
  <si>
    <t>Budesonide Easyhaler and DuoResp Spiromax</t>
  </si>
  <si>
    <t>Soltel and Neovent</t>
  </si>
  <si>
    <t>Novolog</t>
  </si>
  <si>
    <t>Novolog FlexPen</t>
  </si>
  <si>
    <t>Novorapid</t>
  </si>
  <si>
    <t>Novorapid FlexPen</t>
  </si>
  <si>
    <t>Fiasp</t>
  </si>
  <si>
    <t>Fiasp Flextouch</t>
  </si>
  <si>
    <t>Fiasp Pen</t>
  </si>
  <si>
    <t xml:space="preserve">Novorapid </t>
  </si>
  <si>
    <t xml:space="preserve"> Novorapid Pen</t>
  </si>
  <si>
    <t>Biosimiar: Abasaglar</t>
  </si>
  <si>
    <t>Exclude Flextouch (no Medicare data)</t>
  </si>
  <si>
    <t>Novomix Pen</t>
  </si>
  <si>
    <t xml:space="preserve">Novomix  </t>
  </si>
  <si>
    <t>Novolog Mix 70-30</t>
  </si>
  <si>
    <t>Novolog Mix 70-30 Flexpen</t>
  </si>
  <si>
    <t>Levemir</t>
  </si>
  <si>
    <t>Levemir Flextouch</t>
  </si>
  <si>
    <t>Exclude Innolet</t>
  </si>
  <si>
    <t xml:space="preserve">Levemir </t>
  </si>
  <si>
    <t>Levemir Flexpen</t>
  </si>
  <si>
    <t>Biosimiar: Sanofi Lispro</t>
  </si>
  <si>
    <t>Humalog Mix 50-50</t>
  </si>
  <si>
    <t>Humalog Mix 50-50 Kwikpen</t>
  </si>
  <si>
    <t>Humalog Mix 75-25</t>
  </si>
  <si>
    <t>Humalog Mix 75-25 Kwikpen</t>
  </si>
  <si>
    <t>Biosimiar: Omnitrope</t>
  </si>
  <si>
    <t>Nexplanon</t>
  </si>
  <si>
    <t>Humulin M3</t>
  </si>
  <si>
    <t>Humulin 70-30</t>
  </si>
  <si>
    <t>Humulin 70/30 Kwikpen</t>
  </si>
  <si>
    <t>Humulin M3 Kwikpen</t>
  </si>
  <si>
    <t>Ins Humulin M3</t>
  </si>
  <si>
    <t>Ins Humulin M3 KwikPen</t>
  </si>
  <si>
    <t>Humulin I</t>
  </si>
  <si>
    <t>Humulin I Kwikpen</t>
  </si>
  <si>
    <t>Ins Humulin I</t>
  </si>
  <si>
    <t>Ins Humulin I Kwikpen</t>
  </si>
  <si>
    <t>Tresiba Flextouch U-100</t>
  </si>
  <si>
    <t>Tresiba Flextouch U-200</t>
  </si>
  <si>
    <t>Ins Tresiba Flextouch 100</t>
  </si>
  <si>
    <t>Ins Tresiba Flextouch 200</t>
  </si>
  <si>
    <t>Bydureon</t>
  </si>
  <si>
    <t>Byetta</t>
  </si>
  <si>
    <t>Byetta_Inj 5mcg/0.02ml + Byetta_Inj 10mcg/0.04ml</t>
  </si>
  <si>
    <t>Bydureon_Inj 2mg Pdr + Pen</t>
  </si>
  <si>
    <t>Entresto</t>
  </si>
  <si>
    <t>Sensipar</t>
  </si>
  <si>
    <t>Mimpara</t>
  </si>
  <si>
    <t>Utibron Neohaler</t>
  </si>
  <si>
    <t>Ultibro Breezhaler </t>
  </si>
  <si>
    <t>Vyvanse</t>
  </si>
  <si>
    <t>Elvanse</t>
  </si>
  <si>
    <t>Palexia</t>
  </si>
  <si>
    <t>Apokyn</t>
  </si>
  <si>
    <t>APO-Go</t>
  </si>
  <si>
    <t>Fycompa</t>
  </si>
  <si>
    <t>Pulmozyme</t>
  </si>
  <si>
    <t>Stiolto Respimat</t>
  </si>
  <si>
    <t>Somatuline Depot</t>
  </si>
  <si>
    <t>Somatuline</t>
  </si>
  <si>
    <t>Adlyxin</t>
  </si>
  <si>
    <t>Lyxumia</t>
  </si>
  <si>
    <t>Ins Biphasic Lispro 25/75</t>
  </si>
  <si>
    <t>Ins Biphasic Lispro 25/75 Kwikpen</t>
  </si>
  <si>
    <t>Ins Biphasic Lispro 50/50</t>
  </si>
  <si>
    <t>Ins Biphasic Lispro 50/50 Kwikpen</t>
  </si>
  <si>
    <t>Apidra</t>
  </si>
  <si>
    <t>Apidra Solostar</t>
  </si>
  <si>
    <t>Anoro Ellipta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</si>
</sst>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2"/>
      <color rgb="FF222222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58"/>
  <sheetViews>
    <sheetView tabSelected="1" zoomScale="91" zoomScaleNormal="113" workbookViewId="0">
      <selection activeCell="F386" sqref="F386"/>
    </sheetView>
  </sheetViews>
  <sheetFormatPr baseColWidth="10" defaultColWidth="8.83203125" defaultRowHeight="16" x14ac:dyDescent="0.2"/>
  <cols>
    <col min="1" max="1" width="9" style="11" bestFit="1" customWidth="1"/>
    <col min="2" max="2" width="12.6640625" style="11" customWidth="1"/>
    <col min="3" max="3" width="15.33203125" style="11" customWidth="1"/>
    <col min="4" max="4" width="52.83203125" style="11" customWidth="1"/>
    <col min="5" max="5" width="16.5" style="11" customWidth="1"/>
    <col min="6" max="6" width="16.1640625" style="11" customWidth="1"/>
    <col min="7" max="7" width="16" style="11" customWidth="1"/>
    <col min="8" max="8" width="31.1640625" style="11" customWidth="1"/>
    <col min="9" max="9" width="27.33203125" style="11" customWidth="1"/>
    <col min="10" max="10" width="22.1640625" style="11" customWidth="1"/>
    <col min="11" max="11" width="41.83203125" style="11" customWidth="1"/>
    <col min="12" max="16384" width="8.83203125" style="11"/>
  </cols>
  <sheetData>
    <row r="1" spans="1:11" x14ac:dyDescent="0.2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4870</v>
      </c>
      <c r="I1" s="2" t="s">
        <v>4871</v>
      </c>
      <c r="J1" s="2" t="s">
        <v>4872</v>
      </c>
      <c r="K1" s="3">
        <f>SUM(J2:J1024)</f>
        <v>50</v>
      </c>
    </row>
    <row r="2" spans="1:11" x14ac:dyDescent="0.2">
      <c r="A2" s="2">
        <v>0</v>
      </c>
      <c r="B2" s="3">
        <v>1173</v>
      </c>
      <c r="C2" s="3" t="s">
        <v>6</v>
      </c>
      <c r="D2" s="3" t="s">
        <v>2539</v>
      </c>
      <c r="E2" s="3">
        <v>228431195.48542961</v>
      </c>
      <c r="F2" s="3">
        <v>3872902</v>
      </c>
      <c r="G2" s="3">
        <v>19163525531</v>
      </c>
      <c r="H2" s="4"/>
      <c r="I2" s="4"/>
      <c r="J2" s="4">
        <v>0</v>
      </c>
      <c r="K2" s="3"/>
    </row>
    <row r="3" spans="1:11" x14ac:dyDescent="0.2">
      <c r="A3" s="2">
        <v>1</v>
      </c>
      <c r="B3" s="3">
        <v>321</v>
      </c>
      <c r="C3" s="3" t="s">
        <v>7</v>
      </c>
      <c r="D3" s="3" t="s">
        <v>2540</v>
      </c>
      <c r="E3" s="3">
        <v>214352320.7923702</v>
      </c>
      <c r="F3" s="3">
        <v>10653368</v>
      </c>
      <c r="G3" s="3">
        <v>12552913</v>
      </c>
      <c r="H3" s="4"/>
      <c r="I3" s="4"/>
      <c r="J3" s="4">
        <v>0</v>
      </c>
      <c r="K3" s="3"/>
    </row>
    <row r="4" spans="1:11" x14ac:dyDescent="0.2">
      <c r="A4" s="2">
        <v>2</v>
      </c>
      <c r="B4" s="3">
        <v>266</v>
      </c>
      <c r="C4" s="3" t="s">
        <v>8</v>
      </c>
      <c r="D4" s="3" t="s">
        <v>2541</v>
      </c>
      <c r="E4" s="3">
        <v>206904582.45227009</v>
      </c>
      <c r="F4" s="3">
        <v>4560045</v>
      </c>
      <c r="G4" s="3">
        <v>234467170</v>
      </c>
      <c r="H4" s="3" t="s">
        <v>4873</v>
      </c>
      <c r="I4" s="3" t="s">
        <v>4873</v>
      </c>
      <c r="J4" s="5">
        <v>1</v>
      </c>
      <c r="K4" s="3"/>
    </row>
    <row r="5" spans="1:11" x14ac:dyDescent="0.2">
      <c r="A5" s="2">
        <v>3</v>
      </c>
      <c r="B5" s="3">
        <v>323</v>
      </c>
      <c r="C5" s="3" t="s">
        <v>9</v>
      </c>
      <c r="D5" s="3" t="s">
        <v>2542</v>
      </c>
      <c r="E5" s="3">
        <v>199431627.93758991</v>
      </c>
      <c r="F5" s="3">
        <v>5155648</v>
      </c>
      <c r="G5" s="3">
        <v>6616076</v>
      </c>
      <c r="H5" s="4"/>
      <c r="I5" s="4"/>
      <c r="J5" s="4">
        <v>0</v>
      </c>
      <c r="K5" s="3" t="s">
        <v>4915</v>
      </c>
    </row>
    <row r="6" spans="1:11" x14ac:dyDescent="0.2">
      <c r="A6" s="2">
        <v>4</v>
      </c>
      <c r="B6" s="3">
        <v>265</v>
      </c>
      <c r="C6" s="3" t="s">
        <v>10</v>
      </c>
      <c r="D6" s="3" t="s">
        <v>2543</v>
      </c>
      <c r="E6" s="3">
        <v>180187459.84661999</v>
      </c>
      <c r="F6" s="3">
        <v>3912605</v>
      </c>
      <c r="G6" s="3">
        <v>107997262</v>
      </c>
      <c r="H6" s="3" t="s">
        <v>4874</v>
      </c>
      <c r="I6" s="3" t="s">
        <v>4874</v>
      </c>
      <c r="J6" s="5">
        <v>1</v>
      </c>
      <c r="K6" s="3"/>
    </row>
    <row r="7" spans="1:11" x14ac:dyDescent="0.2">
      <c r="A7" s="2">
        <v>5</v>
      </c>
      <c r="B7" s="3">
        <v>850</v>
      </c>
      <c r="C7" s="3" t="s">
        <v>11</v>
      </c>
      <c r="D7" s="3" t="s">
        <v>2544</v>
      </c>
      <c r="E7" s="3">
        <v>157308786.98199001</v>
      </c>
      <c r="F7" s="3">
        <v>6928124</v>
      </c>
      <c r="G7" s="3">
        <v>710234267</v>
      </c>
      <c r="H7" s="4"/>
      <c r="I7" s="4"/>
      <c r="J7" s="4">
        <v>0</v>
      </c>
      <c r="K7" s="3"/>
    </row>
    <row r="8" spans="1:11" x14ac:dyDescent="0.2">
      <c r="A8" s="2">
        <v>6</v>
      </c>
      <c r="B8" s="3">
        <v>322</v>
      </c>
      <c r="C8" s="3" t="s">
        <v>12</v>
      </c>
      <c r="D8" s="3" t="s">
        <v>2545</v>
      </c>
      <c r="E8" s="3">
        <v>128968230.7619499</v>
      </c>
      <c r="F8" s="3">
        <v>3829373</v>
      </c>
      <c r="G8" s="3">
        <v>6439597</v>
      </c>
      <c r="H8" s="4"/>
      <c r="I8" s="4"/>
      <c r="J8" s="4">
        <v>0</v>
      </c>
      <c r="K8" s="3" t="s">
        <v>4918</v>
      </c>
    </row>
    <row r="9" spans="1:11" x14ac:dyDescent="0.2">
      <c r="A9" s="2">
        <v>7</v>
      </c>
      <c r="B9" s="3">
        <v>309</v>
      </c>
      <c r="C9" s="3" t="s">
        <v>13</v>
      </c>
      <c r="D9" s="3" t="s">
        <v>2546</v>
      </c>
      <c r="E9" s="3">
        <v>127960639.12452</v>
      </c>
      <c r="F9" s="3">
        <v>4204711</v>
      </c>
      <c r="G9" s="3">
        <v>116160349</v>
      </c>
      <c r="H9" s="4"/>
      <c r="I9" s="4"/>
      <c r="J9" s="4">
        <v>0</v>
      </c>
      <c r="K9" s="3" t="s">
        <v>4916</v>
      </c>
    </row>
    <row r="10" spans="1:11" x14ac:dyDescent="0.2">
      <c r="A10" s="2">
        <v>8</v>
      </c>
      <c r="B10" s="3">
        <v>1131</v>
      </c>
      <c r="C10" s="3" t="s">
        <v>14</v>
      </c>
      <c r="D10" s="3" t="s">
        <v>2547</v>
      </c>
      <c r="E10" s="3">
        <v>91230960.030669898</v>
      </c>
      <c r="F10" s="3">
        <v>979323</v>
      </c>
      <c r="G10" s="3">
        <v>3045101480</v>
      </c>
      <c r="H10" s="4"/>
      <c r="I10" s="4"/>
      <c r="J10" s="4">
        <v>0</v>
      </c>
      <c r="K10" s="3"/>
    </row>
    <row r="11" spans="1:11" x14ac:dyDescent="0.2">
      <c r="A11" s="2">
        <v>9</v>
      </c>
      <c r="B11" s="3">
        <v>1226</v>
      </c>
      <c r="C11" s="3" t="s">
        <v>15</v>
      </c>
      <c r="D11" s="3" t="s">
        <v>2548</v>
      </c>
      <c r="E11" s="3">
        <v>87049934.722830072</v>
      </c>
      <c r="F11" s="3">
        <v>23568479</v>
      </c>
      <c r="G11" s="3">
        <v>1167858370</v>
      </c>
      <c r="H11" s="4"/>
      <c r="I11" s="4"/>
      <c r="J11" s="4">
        <v>0</v>
      </c>
      <c r="K11" s="3"/>
    </row>
    <row r="12" spans="1:11" x14ac:dyDescent="0.2">
      <c r="A12" s="2">
        <v>10</v>
      </c>
      <c r="B12" s="3">
        <v>815</v>
      </c>
      <c r="C12" s="3" t="s">
        <v>16</v>
      </c>
      <c r="D12" s="3" t="s">
        <v>2549</v>
      </c>
      <c r="E12" s="3">
        <v>85769466.697559968</v>
      </c>
      <c r="F12" s="3">
        <v>21783537</v>
      </c>
      <c r="G12" s="3">
        <v>1960102946</v>
      </c>
      <c r="H12" s="4"/>
      <c r="I12" s="4"/>
      <c r="J12" s="4">
        <v>0</v>
      </c>
      <c r="K12" s="3"/>
    </row>
    <row r="13" spans="1:11" x14ac:dyDescent="0.2">
      <c r="A13" s="2">
        <v>11</v>
      </c>
      <c r="B13" s="3">
        <v>844</v>
      </c>
      <c r="C13" s="3" t="s">
        <v>17</v>
      </c>
      <c r="D13" s="3" t="s">
        <v>2550</v>
      </c>
      <c r="E13" s="3">
        <v>85744111.75617002</v>
      </c>
      <c r="F13" s="3">
        <v>2537251</v>
      </c>
      <c r="G13" s="3">
        <v>77713778</v>
      </c>
      <c r="H13" s="3" t="s">
        <v>4875</v>
      </c>
      <c r="I13" s="3" t="s">
        <v>4875</v>
      </c>
      <c r="J13" s="5">
        <v>1</v>
      </c>
      <c r="K13" s="3"/>
    </row>
    <row r="14" spans="1:11" x14ac:dyDescent="0.2">
      <c r="A14" s="2">
        <v>12</v>
      </c>
      <c r="B14" s="3">
        <v>1728</v>
      </c>
      <c r="C14" s="3" t="s">
        <v>18</v>
      </c>
      <c r="D14" s="3" t="s">
        <v>2551</v>
      </c>
      <c r="E14" s="3">
        <v>84980272.852250025</v>
      </c>
      <c r="F14" s="3">
        <v>10289224</v>
      </c>
      <c r="G14" s="3">
        <v>10291128</v>
      </c>
      <c r="H14" s="4"/>
      <c r="I14" s="4"/>
      <c r="J14" s="4">
        <v>0</v>
      </c>
      <c r="K14" s="3"/>
    </row>
    <row r="15" spans="1:11" x14ac:dyDescent="0.2">
      <c r="A15" s="2">
        <v>13</v>
      </c>
      <c r="B15" s="3">
        <v>795</v>
      </c>
      <c r="C15" s="3" t="s">
        <v>19</v>
      </c>
      <c r="D15" s="3" t="s">
        <v>2552</v>
      </c>
      <c r="E15" s="3">
        <v>77190037.963880017</v>
      </c>
      <c r="F15" s="3">
        <v>1818044</v>
      </c>
      <c r="G15" s="3">
        <v>13654223</v>
      </c>
      <c r="H15" s="3"/>
      <c r="I15" s="3"/>
      <c r="J15" s="5">
        <v>1</v>
      </c>
      <c r="K15" s="3" t="s">
        <v>4930</v>
      </c>
    </row>
    <row r="16" spans="1:11" x14ac:dyDescent="0.2">
      <c r="A16" s="2"/>
      <c r="B16" s="3"/>
      <c r="C16" s="3"/>
      <c r="D16" s="3" t="s">
        <v>4927</v>
      </c>
      <c r="E16" s="3">
        <f>SUM(7653834.42327999+2699958.07922999+493806.11937+221777.21768+27599130.8621899+18164.7171499999)</f>
        <v>38686671.418899886</v>
      </c>
      <c r="F16" s="3">
        <f>SUM(146677+64110+10484+4028+630240+393)</f>
        <v>855932</v>
      </c>
      <c r="G16" s="3">
        <f>SUM(585742+963283+9397+16967+5252038+6481)</f>
        <v>6833908</v>
      </c>
      <c r="H16" s="3" t="s">
        <v>4922</v>
      </c>
      <c r="I16" s="3" t="s">
        <v>4920</v>
      </c>
      <c r="J16" s="5"/>
      <c r="K16" s="3"/>
    </row>
    <row r="17" spans="1:11" x14ac:dyDescent="0.2">
      <c r="A17" s="2"/>
      <c r="B17" s="3"/>
      <c r="C17" s="3"/>
      <c r="D17" s="3" t="s">
        <v>4928</v>
      </c>
      <c r="E17" s="3">
        <f>SUM(184862.588609999+35645258.8291)</f>
        <v>35830121.417709999</v>
      </c>
      <c r="F17" s="3">
        <f>SUM(4544+892101)</f>
        <v>896645</v>
      </c>
      <c r="G17" s="3">
        <f>SUM(32534+6274730)</f>
        <v>6307264</v>
      </c>
      <c r="H17" s="3" t="s">
        <v>4923</v>
      </c>
      <c r="I17" s="3" t="s">
        <v>4921</v>
      </c>
      <c r="J17" s="5"/>
      <c r="K17" s="3"/>
    </row>
    <row r="18" spans="1:11" x14ac:dyDescent="0.2">
      <c r="A18" s="2"/>
      <c r="B18" s="3"/>
      <c r="C18" s="3"/>
      <c r="D18" s="3" t="s">
        <v>4924</v>
      </c>
      <c r="E18" s="3">
        <f>SUM(312369.864269999+348374.27014)</f>
        <v>660744.13440999901</v>
      </c>
      <c r="F18" s="3">
        <f>SUM(8614+7140)</f>
        <v>15754</v>
      </c>
      <c r="G18" s="3">
        <f>SUM(59430+26658)</f>
        <v>86088</v>
      </c>
      <c r="H18" s="3" t="s">
        <v>4924</v>
      </c>
      <c r="I18" s="6" t="s">
        <v>4924</v>
      </c>
      <c r="J18" s="5"/>
      <c r="K18" s="3"/>
    </row>
    <row r="19" spans="1:11" x14ac:dyDescent="0.2">
      <c r="A19" s="2"/>
      <c r="B19" s="3"/>
      <c r="C19" s="3"/>
      <c r="D19" s="3" t="s">
        <v>4926</v>
      </c>
      <c r="E19" s="1">
        <v>596051.94062999997</v>
      </c>
      <c r="F19" s="1">
        <v>17027</v>
      </c>
      <c r="G19" s="1">
        <v>104909</v>
      </c>
      <c r="H19" s="3" t="s">
        <v>4925</v>
      </c>
      <c r="I19" s="6" t="s">
        <v>4925</v>
      </c>
      <c r="J19" s="5"/>
      <c r="K19" s="3"/>
    </row>
    <row r="20" spans="1:11" x14ac:dyDescent="0.2">
      <c r="A20" s="2">
        <v>14</v>
      </c>
      <c r="B20" s="3">
        <v>51</v>
      </c>
      <c r="C20" s="3" t="s">
        <v>20</v>
      </c>
      <c r="D20" s="3" t="s">
        <v>2553</v>
      </c>
      <c r="E20" s="3">
        <v>75251062.771209985</v>
      </c>
      <c r="F20" s="3">
        <v>1438924</v>
      </c>
      <c r="G20" s="3">
        <v>179916853</v>
      </c>
      <c r="H20" s="4"/>
      <c r="I20" s="4"/>
      <c r="J20" s="4">
        <v>0</v>
      </c>
      <c r="K20" s="3"/>
    </row>
    <row r="21" spans="1:11" x14ac:dyDescent="0.2">
      <c r="A21" s="2">
        <v>15</v>
      </c>
      <c r="B21" s="3">
        <v>805</v>
      </c>
      <c r="C21" s="3" t="s">
        <v>21</v>
      </c>
      <c r="D21" s="3" t="s">
        <v>2554</v>
      </c>
      <c r="E21" s="3">
        <v>72516034.630220026</v>
      </c>
      <c r="F21" s="3">
        <v>1522420</v>
      </c>
      <c r="G21" s="3">
        <v>9592822</v>
      </c>
      <c r="H21" s="4"/>
      <c r="I21" s="4"/>
      <c r="J21" s="4">
        <v>0</v>
      </c>
      <c r="K21" s="3" t="s">
        <v>4929</v>
      </c>
    </row>
    <row r="22" spans="1:11" x14ac:dyDescent="0.2">
      <c r="A22" s="2">
        <v>16</v>
      </c>
      <c r="B22" s="3">
        <v>987</v>
      </c>
      <c r="C22" s="3" t="s">
        <v>22</v>
      </c>
      <c r="D22" s="3" t="s">
        <v>2555</v>
      </c>
      <c r="E22" s="3">
        <v>69022479.820620045</v>
      </c>
      <c r="F22" s="3">
        <v>2390489</v>
      </c>
      <c r="G22" s="3">
        <v>72412257</v>
      </c>
      <c r="H22" s="8" t="s">
        <v>4876</v>
      </c>
      <c r="I22" s="8" t="s">
        <v>4876</v>
      </c>
      <c r="J22" s="5">
        <v>1</v>
      </c>
      <c r="K22" s="3"/>
    </row>
    <row r="23" spans="1:11" x14ac:dyDescent="0.2">
      <c r="A23" s="2">
        <v>17</v>
      </c>
      <c r="B23" s="3">
        <v>856</v>
      </c>
      <c r="C23" s="3" t="s">
        <v>23</v>
      </c>
      <c r="D23" s="3" t="s">
        <v>2556</v>
      </c>
      <c r="E23" s="3">
        <v>62650764.36513</v>
      </c>
      <c r="F23" s="3">
        <v>32158560</v>
      </c>
      <c r="G23" s="3">
        <v>1192270553</v>
      </c>
      <c r="H23" s="4"/>
      <c r="I23" s="4"/>
      <c r="J23" s="4">
        <v>0</v>
      </c>
      <c r="K23" s="3"/>
    </row>
    <row r="24" spans="1:11" x14ac:dyDescent="0.2">
      <c r="A24" s="2">
        <v>18</v>
      </c>
      <c r="B24" s="3">
        <v>518</v>
      </c>
      <c r="C24" s="3" t="s">
        <v>24</v>
      </c>
      <c r="D24" s="3" t="s">
        <v>2557</v>
      </c>
      <c r="E24" s="3">
        <v>61622626.257349998</v>
      </c>
      <c r="F24" s="3">
        <v>15134341</v>
      </c>
      <c r="G24" s="3">
        <v>1735120696</v>
      </c>
      <c r="H24" s="4"/>
      <c r="I24" s="4"/>
      <c r="J24" s="4">
        <v>0</v>
      </c>
      <c r="K24" s="3"/>
    </row>
    <row r="25" spans="1:11" x14ac:dyDescent="0.2">
      <c r="A25" s="2">
        <v>19</v>
      </c>
      <c r="B25" s="3">
        <v>821</v>
      </c>
      <c r="C25" s="3" t="s">
        <v>25</v>
      </c>
      <c r="D25" s="3" t="s">
        <v>2558</v>
      </c>
      <c r="E25" s="3">
        <v>54757525.425580047</v>
      </c>
      <c r="F25" s="3">
        <v>1871752</v>
      </c>
      <c r="G25" s="3">
        <v>49610622</v>
      </c>
      <c r="H25" s="3" t="s">
        <v>4877</v>
      </c>
      <c r="I25" s="3" t="s">
        <v>4877</v>
      </c>
      <c r="J25" s="5">
        <v>1</v>
      </c>
      <c r="K25" s="3"/>
    </row>
    <row r="26" spans="1:11" x14ac:dyDescent="0.2">
      <c r="A26" s="2">
        <v>20</v>
      </c>
      <c r="B26" s="3">
        <v>412</v>
      </c>
      <c r="C26" s="3" t="s">
        <v>26</v>
      </c>
      <c r="D26" s="3" t="s">
        <v>2559</v>
      </c>
      <c r="E26" s="3">
        <v>54710644.236529991</v>
      </c>
      <c r="F26" s="3">
        <v>3415219</v>
      </c>
      <c r="G26" s="3">
        <v>121841219</v>
      </c>
      <c r="H26" s="4"/>
      <c r="I26" s="4"/>
      <c r="J26" s="4">
        <v>0</v>
      </c>
      <c r="K26" s="3"/>
    </row>
    <row r="27" spans="1:11" x14ac:dyDescent="0.2">
      <c r="A27" s="2">
        <v>21</v>
      </c>
      <c r="B27" s="3">
        <v>562</v>
      </c>
      <c r="C27" s="3" t="s">
        <v>27</v>
      </c>
      <c r="D27" s="3" t="s">
        <v>2560</v>
      </c>
      <c r="E27" s="3">
        <v>52993579.53916999</v>
      </c>
      <c r="F27" s="3">
        <v>2198493</v>
      </c>
      <c r="G27" s="3">
        <v>196749622</v>
      </c>
      <c r="H27" s="4"/>
      <c r="I27" s="4"/>
      <c r="J27" s="4">
        <v>0</v>
      </c>
      <c r="K27" s="3"/>
    </row>
    <row r="28" spans="1:11" x14ac:dyDescent="0.2">
      <c r="A28" s="2">
        <v>22</v>
      </c>
      <c r="B28" s="3">
        <v>302</v>
      </c>
      <c r="C28" s="3" t="s">
        <v>28</v>
      </c>
      <c r="D28" s="3" t="s">
        <v>2561</v>
      </c>
      <c r="E28" s="3">
        <v>52393864.732800007</v>
      </c>
      <c r="F28" s="3">
        <v>21542393</v>
      </c>
      <c r="G28" s="3">
        <v>66370958</v>
      </c>
      <c r="H28" s="4"/>
      <c r="I28" s="4"/>
      <c r="J28" s="4">
        <v>0</v>
      </c>
      <c r="K28" s="3" t="s">
        <v>4917</v>
      </c>
    </row>
    <row r="29" spans="1:11" x14ac:dyDescent="0.2">
      <c r="A29" s="2">
        <v>23</v>
      </c>
      <c r="B29" s="3">
        <v>818</v>
      </c>
      <c r="C29" s="3" t="s">
        <v>29</v>
      </c>
      <c r="D29" s="3" t="s">
        <v>2562</v>
      </c>
      <c r="E29" s="3">
        <v>50175200.80717995</v>
      </c>
      <c r="F29" s="3">
        <v>501997</v>
      </c>
      <c r="G29" s="3">
        <v>1377625</v>
      </c>
      <c r="H29" s="3" t="s">
        <v>4878</v>
      </c>
      <c r="I29" s="3" t="s">
        <v>4878</v>
      </c>
      <c r="J29" s="5">
        <v>1</v>
      </c>
      <c r="K29" s="3"/>
    </row>
    <row r="30" spans="1:11" x14ac:dyDescent="0.2">
      <c r="A30" s="2">
        <v>24</v>
      </c>
      <c r="B30" s="3">
        <v>286</v>
      </c>
      <c r="C30" s="3" t="s">
        <v>30</v>
      </c>
      <c r="D30" s="3" t="s">
        <v>2563</v>
      </c>
      <c r="E30" s="3">
        <v>48802362.495609976</v>
      </c>
      <c r="F30" s="3">
        <v>41785033</v>
      </c>
      <c r="G30" s="3">
        <v>1352844327</v>
      </c>
      <c r="H30" s="4"/>
      <c r="I30" s="4"/>
      <c r="J30" s="4">
        <v>0</v>
      </c>
      <c r="K30" s="3"/>
    </row>
    <row r="31" spans="1:11" x14ac:dyDescent="0.2">
      <c r="A31" s="2">
        <v>25</v>
      </c>
      <c r="B31" s="3">
        <v>1581</v>
      </c>
      <c r="C31" s="3" t="s">
        <v>31</v>
      </c>
      <c r="D31" s="3" t="s">
        <v>2564</v>
      </c>
      <c r="E31" s="3">
        <v>46745476.369919948</v>
      </c>
      <c r="F31" s="3">
        <v>1048714</v>
      </c>
      <c r="G31" s="3">
        <v>90750472</v>
      </c>
      <c r="H31" s="4"/>
      <c r="I31" s="4"/>
      <c r="J31" s="4">
        <v>0</v>
      </c>
      <c r="K31" s="3"/>
    </row>
    <row r="32" spans="1:11" x14ac:dyDescent="0.2">
      <c r="A32" s="2">
        <v>26</v>
      </c>
      <c r="B32" s="3">
        <v>1946</v>
      </c>
      <c r="C32" s="3" t="s">
        <v>32</v>
      </c>
      <c r="D32" s="3" t="s">
        <v>2565</v>
      </c>
      <c r="E32" s="3">
        <v>45952175.026610032</v>
      </c>
      <c r="F32" s="3">
        <v>250715</v>
      </c>
      <c r="G32" s="3">
        <v>956610</v>
      </c>
      <c r="H32" s="4"/>
      <c r="I32" s="4"/>
      <c r="J32" s="4">
        <v>0</v>
      </c>
      <c r="K32" s="3"/>
    </row>
    <row r="33" spans="1:11" x14ac:dyDescent="0.2">
      <c r="A33" s="2">
        <v>27</v>
      </c>
      <c r="B33" s="3">
        <v>535</v>
      </c>
      <c r="C33" s="3" t="s">
        <v>33</v>
      </c>
      <c r="D33" s="3" t="s">
        <v>2566</v>
      </c>
      <c r="E33" s="3">
        <v>44173477.628280044</v>
      </c>
      <c r="F33" s="3">
        <v>2221106</v>
      </c>
      <c r="G33" s="3">
        <v>15216322</v>
      </c>
      <c r="H33" s="4"/>
      <c r="I33" s="4"/>
      <c r="J33" s="4">
        <v>0</v>
      </c>
      <c r="K33" s="3"/>
    </row>
    <row r="34" spans="1:11" x14ac:dyDescent="0.2">
      <c r="A34" s="2">
        <v>28</v>
      </c>
      <c r="B34" s="3">
        <v>1523</v>
      </c>
      <c r="C34" s="3" t="s">
        <v>34</v>
      </c>
      <c r="D34" s="3" t="s">
        <v>2567</v>
      </c>
      <c r="E34" s="3">
        <v>43825267.228089988</v>
      </c>
      <c r="F34" s="3">
        <v>6691839</v>
      </c>
      <c r="G34" s="3">
        <v>3482855386</v>
      </c>
      <c r="H34" s="4"/>
      <c r="I34" s="4"/>
      <c r="J34" s="4">
        <v>0</v>
      </c>
      <c r="K34" s="3"/>
    </row>
    <row r="35" spans="1:11" x14ac:dyDescent="0.2">
      <c r="A35" s="2">
        <v>29</v>
      </c>
      <c r="B35" s="3">
        <v>530</v>
      </c>
      <c r="C35" s="3" t="s">
        <v>35</v>
      </c>
      <c r="D35" s="3" t="s">
        <v>2568</v>
      </c>
      <c r="E35" s="3">
        <v>43494695.031260014</v>
      </c>
      <c r="F35" s="3">
        <v>1114873</v>
      </c>
      <c r="G35" s="3">
        <v>11088631</v>
      </c>
      <c r="H35" s="4"/>
      <c r="I35" s="4"/>
      <c r="J35" s="4">
        <v>0</v>
      </c>
      <c r="K35" s="3"/>
    </row>
    <row r="36" spans="1:11" x14ac:dyDescent="0.2">
      <c r="A36" s="2">
        <v>30</v>
      </c>
      <c r="B36" s="3">
        <v>577</v>
      </c>
      <c r="C36" s="3" t="s">
        <v>36</v>
      </c>
      <c r="D36" s="3" t="s">
        <v>2569</v>
      </c>
      <c r="E36" s="3">
        <v>43189704.669179998</v>
      </c>
      <c r="F36" s="3">
        <v>7348298</v>
      </c>
      <c r="G36" s="3">
        <v>775814390</v>
      </c>
      <c r="H36" s="4"/>
      <c r="I36" s="4"/>
      <c r="J36" s="4">
        <v>0</v>
      </c>
      <c r="K36" s="3"/>
    </row>
    <row r="37" spans="1:11" x14ac:dyDescent="0.2">
      <c r="A37" s="2">
        <v>31</v>
      </c>
      <c r="B37" s="3">
        <v>532</v>
      </c>
      <c r="C37" s="3" t="s">
        <v>37</v>
      </c>
      <c r="D37" s="3" t="s">
        <v>2570</v>
      </c>
      <c r="E37" s="3">
        <v>43058174.199410044</v>
      </c>
      <c r="F37" s="3">
        <v>1716055</v>
      </c>
      <c r="G37" s="3">
        <v>177235618</v>
      </c>
      <c r="H37" s="4"/>
      <c r="I37" s="4"/>
      <c r="J37" s="4">
        <v>0</v>
      </c>
      <c r="K37" s="3"/>
    </row>
    <row r="38" spans="1:11" x14ac:dyDescent="0.2">
      <c r="A38" s="2">
        <v>32</v>
      </c>
      <c r="B38" s="3">
        <v>42</v>
      </c>
      <c r="C38" s="3" t="s">
        <v>38</v>
      </c>
      <c r="D38" s="3" t="s">
        <v>2571</v>
      </c>
      <c r="E38" s="3">
        <v>42254127.578390002</v>
      </c>
      <c r="F38" s="3">
        <v>30970698</v>
      </c>
      <c r="G38" s="3">
        <v>1191024043</v>
      </c>
      <c r="H38" s="4"/>
      <c r="I38" s="4"/>
      <c r="J38" s="4">
        <v>0</v>
      </c>
      <c r="K38" s="3"/>
    </row>
    <row r="39" spans="1:11" x14ac:dyDescent="0.2">
      <c r="A39" s="2">
        <v>33</v>
      </c>
      <c r="B39" s="3">
        <v>519</v>
      </c>
      <c r="C39" s="3" t="s">
        <v>39</v>
      </c>
      <c r="D39" s="3" t="s">
        <v>2572</v>
      </c>
      <c r="E39" s="3">
        <v>41165753.138590023</v>
      </c>
      <c r="F39" s="3">
        <v>18473109</v>
      </c>
      <c r="G39" s="3">
        <v>2667408484</v>
      </c>
      <c r="H39" s="4"/>
      <c r="I39" s="4"/>
      <c r="J39" s="4">
        <v>0</v>
      </c>
      <c r="K39" s="3"/>
    </row>
    <row r="40" spans="1:11" x14ac:dyDescent="0.2">
      <c r="A40" s="2">
        <v>34</v>
      </c>
      <c r="B40" s="3">
        <v>806</v>
      </c>
      <c r="C40" s="3" t="s">
        <v>40</v>
      </c>
      <c r="D40" s="3" t="s">
        <v>2573</v>
      </c>
      <c r="E40" s="3">
        <v>40998473.170659997</v>
      </c>
      <c r="F40" s="3">
        <v>836511</v>
      </c>
      <c r="G40" s="3">
        <v>7449287</v>
      </c>
      <c r="H40" s="3"/>
      <c r="I40" s="3"/>
      <c r="J40" s="5">
        <v>1</v>
      </c>
      <c r="K40" s="3"/>
    </row>
    <row r="41" spans="1:11" x14ac:dyDescent="0.2">
      <c r="A41" s="2"/>
      <c r="B41" s="3"/>
      <c r="C41" s="3"/>
      <c r="D41" s="3" t="s">
        <v>4932</v>
      </c>
      <c r="E41" s="3">
        <f>SUM(8698507.90260999+721.52469)</f>
        <v>8699229.4272999913</v>
      </c>
      <c r="F41" s="3">
        <f>SUM(150093+17)</f>
        <v>150110</v>
      </c>
      <c r="G41" s="3">
        <f>SUM(1627843+135)</f>
        <v>1627978</v>
      </c>
      <c r="H41" s="3" t="s">
        <v>4932</v>
      </c>
      <c r="I41" s="3" t="s">
        <v>4933</v>
      </c>
      <c r="J41" s="5"/>
      <c r="K41" s="3"/>
    </row>
    <row r="42" spans="1:11" x14ac:dyDescent="0.2">
      <c r="A42" s="2"/>
      <c r="B42" s="3"/>
      <c r="C42" s="3"/>
      <c r="D42" s="3" t="s">
        <v>4931</v>
      </c>
      <c r="E42" s="3">
        <f>SUM(10225.89964+32289017.84372)</f>
        <v>32299243.743360002</v>
      </c>
      <c r="F42" s="3">
        <f>SUM(220+686181)</f>
        <v>686401</v>
      </c>
      <c r="G42" s="3">
        <f>SUM(1843+5819466)</f>
        <v>5821309</v>
      </c>
      <c r="H42" s="3" t="s">
        <v>4931</v>
      </c>
      <c r="I42" s="3" t="s">
        <v>4934</v>
      </c>
      <c r="J42" s="5"/>
      <c r="K42" s="3"/>
    </row>
    <row r="43" spans="1:11" x14ac:dyDescent="0.2">
      <c r="A43" s="2">
        <v>35</v>
      </c>
      <c r="B43" s="3">
        <v>197</v>
      </c>
      <c r="C43" s="3" t="s">
        <v>41</v>
      </c>
      <c r="D43" s="3" t="s">
        <v>2574</v>
      </c>
      <c r="E43" s="3">
        <v>39040549.077609994</v>
      </c>
      <c r="F43" s="3">
        <v>28580631</v>
      </c>
      <c r="G43" s="3">
        <v>998706539</v>
      </c>
      <c r="H43" s="4"/>
      <c r="I43" s="4"/>
      <c r="J43" s="4">
        <v>0</v>
      </c>
      <c r="K43" s="3"/>
    </row>
    <row r="44" spans="1:11" x14ac:dyDescent="0.2">
      <c r="A44" s="2">
        <v>36</v>
      </c>
      <c r="B44" s="3">
        <v>290</v>
      </c>
      <c r="C44" s="3" t="s">
        <v>42</v>
      </c>
      <c r="D44" s="3" t="s">
        <v>2575</v>
      </c>
      <c r="E44" s="3">
        <v>38734968.679879971</v>
      </c>
      <c r="F44" s="3">
        <v>1772826</v>
      </c>
      <c r="G44" s="3">
        <v>57237904</v>
      </c>
      <c r="H44" s="4"/>
      <c r="I44" s="4"/>
      <c r="J44" s="4">
        <v>0</v>
      </c>
      <c r="K44" s="3"/>
    </row>
    <row r="45" spans="1:11" x14ac:dyDescent="0.2">
      <c r="A45" s="2">
        <v>37</v>
      </c>
      <c r="B45" s="3">
        <v>223</v>
      </c>
      <c r="C45" s="3" t="s">
        <v>43</v>
      </c>
      <c r="D45" s="3" t="s">
        <v>2576</v>
      </c>
      <c r="E45" s="3">
        <v>38606078.933120012</v>
      </c>
      <c r="F45" s="3">
        <v>29027041</v>
      </c>
      <c r="G45" s="3">
        <v>1000395321</v>
      </c>
      <c r="H45" s="4"/>
      <c r="I45" s="4"/>
      <c r="J45" s="4">
        <v>0</v>
      </c>
      <c r="K45" s="3"/>
    </row>
    <row r="46" spans="1:11" x14ac:dyDescent="0.2">
      <c r="A46" s="2">
        <v>38</v>
      </c>
      <c r="B46" s="3">
        <v>823</v>
      </c>
      <c r="C46" s="3" t="s">
        <v>44</v>
      </c>
      <c r="D46" s="3" t="s">
        <v>2577</v>
      </c>
      <c r="E46" s="3">
        <v>38308408.987929977</v>
      </c>
      <c r="F46" s="3">
        <v>971116</v>
      </c>
      <c r="G46" s="3">
        <v>31568727</v>
      </c>
      <c r="H46" s="3" t="s">
        <v>4879</v>
      </c>
      <c r="I46" s="3" t="s">
        <v>4880</v>
      </c>
      <c r="J46" s="5">
        <v>1</v>
      </c>
      <c r="K46" s="3"/>
    </row>
    <row r="47" spans="1:11" x14ac:dyDescent="0.2">
      <c r="A47" s="2">
        <v>39</v>
      </c>
      <c r="B47" s="3">
        <v>81</v>
      </c>
      <c r="C47" s="3" t="s">
        <v>45</v>
      </c>
      <c r="D47" s="3" t="s">
        <v>2578</v>
      </c>
      <c r="E47" s="3">
        <v>37321565.478670001</v>
      </c>
      <c r="F47" s="3">
        <v>6196671</v>
      </c>
      <c r="G47" s="3">
        <v>308390656</v>
      </c>
      <c r="H47" s="4"/>
      <c r="I47" s="4"/>
      <c r="J47" s="4">
        <v>0</v>
      </c>
      <c r="K47" s="3"/>
    </row>
    <row r="48" spans="1:11" x14ac:dyDescent="0.2">
      <c r="A48" s="2">
        <v>40</v>
      </c>
      <c r="B48" s="3">
        <v>807</v>
      </c>
      <c r="C48" s="3" t="s">
        <v>46</v>
      </c>
      <c r="D48" s="3" t="s">
        <v>2579</v>
      </c>
      <c r="E48" s="3">
        <v>36492532.107249931</v>
      </c>
      <c r="F48" s="3">
        <v>649100</v>
      </c>
      <c r="G48" s="3">
        <v>4676960</v>
      </c>
      <c r="H48" s="3"/>
      <c r="I48" s="3"/>
      <c r="J48" s="5">
        <v>1</v>
      </c>
      <c r="K48" s="3" t="s">
        <v>4937</v>
      </c>
    </row>
    <row r="49" spans="1:11" x14ac:dyDescent="0.2">
      <c r="A49" s="2"/>
      <c r="B49" s="3"/>
      <c r="C49" s="3"/>
      <c r="D49" s="3" t="s">
        <v>4938</v>
      </c>
      <c r="E49" s="9">
        <f>SUM(12083957.2919199+1039054.7276)</f>
        <v>13123012.019519901</v>
      </c>
      <c r="F49" s="1">
        <f>SUM(199484+16341)</f>
        <v>215825</v>
      </c>
      <c r="G49" s="1">
        <f>SUM(1550139+133292)</f>
        <v>1683431</v>
      </c>
      <c r="H49" s="3" t="s">
        <v>4938</v>
      </c>
      <c r="I49" s="8" t="s">
        <v>4935</v>
      </c>
      <c r="J49" s="5"/>
      <c r="K49" s="3"/>
    </row>
    <row r="50" spans="1:11" x14ac:dyDescent="0.2">
      <c r="A50" s="2"/>
      <c r="B50" s="3"/>
      <c r="C50" s="3"/>
      <c r="D50" s="3" t="s">
        <v>4939</v>
      </c>
      <c r="E50" s="9">
        <f>SUM(21879250.5710599+997507.62094)</f>
        <v>22876758.191999901</v>
      </c>
      <c r="F50" s="1">
        <f>SUM(406460+18143)</f>
        <v>424603</v>
      </c>
      <c r="G50" s="1">
        <f>SUM(2806396+127943)</f>
        <v>2934339</v>
      </c>
      <c r="H50" s="3" t="s">
        <v>4939</v>
      </c>
      <c r="I50" s="8" t="s">
        <v>4936</v>
      </c>
      <c r="J50" s="5"/>
      <c r="K50" s="3"/>
    </row>
    <row r="51" spans="1:11" x14ac:dyDescent="0.2">
      <c r="A51" s="2">
        <v>41</v>
      </c>
      <c r="B51" s="3">
        <v>1077</v>
      </c>
      <c r="C51" s="3" t="s">
        <v>47</v>
      </c>
      <c r="D51" s="3" t="s">
        <v>2580</v>
      </c>
      <c r="E51" s="3">
        <v>36343201.321150027</v>
      </c>
      <c r="F51" s="3">
        <v>202884</v>
      </c>
      <c r="G51" s="3">
        <v>205526</v>
      </c>
      <c r="H51" s="3" t="s">
        <v>4881</v>
      </c>
      <c r="I51" s="3" t="s">
        <v>4882</v>
      </c>
      <c r="J51" s="5">
        <v>1</v>
      </c>
      <c r="K51" s="3"/>
    </row>
    <row r="52" spans="1:11" x14ac:dyDescent="0.2">
      <c r="A52" s="2">
        <v>42</v>
      </c>
      <c r="B52" s="3">
        <v>566</v>
      </c>
      <c r="C52" s="3" t="s">
        <v>48</v>
      </c>
      <c r="D52" s="3" t="s">
        <v>2581</v>
      </c>
      <c r="E52" s="3">
        <v>35827277.696290031</v>
      </c>
      <c r="F52" s="3">
        <v>6958636</v>
      </c>
      <c r="G52" s="3">
        <v>347331423</v>
      </c>
      <c r="H52" s="4"/>
      <c r="I52" s="4"/>
      <c r="J52" s="4">
        <v>0</v>
      </c>
      <c r="K52" s="3"/>
    </row>
    <row r="53" spans="1:11" x14ac:dyDescent="0.2">
      <c r="A53" s="2">
        <v>43</v>
      </c>
      <c r="B53" s="3">
        <v>1076</v>
      </c>
      <c r="C53" s="3" t="s">
        <v>49</v>
      </c>
      <c r="D53" s="3" t="s">
        <v>2582</v>
      </c>
      <c r="E53" s="3">
        <v>35657141.229740001</v>
      </c>
      <c r="F53" s="3">
        <v>225463</v>
      </c>
      <c r="G53" s="3">
        <v>230292</v>
      </c>
      <c r="H53" s="3" t="s">
        <v>4883</v>
      </c>
      <c r="I53" s="3" t="s">
        <v>4883</v>
      </c>
      <c r="J53" s="5">
        <v>1</v>
      </c>
      <c r="K53" s="3"/>
    </row>
    <row r="54" spans="1:11" x14ac:dyDescent="0.2">
      <c r="A54" s="2">
        <v>44</v>
      </c>
      <c r="B54" s="3">
        <v>718</v>
      </c>
      <c r="C54" s="3" t="s">
        <v>50</v>
      </c>
      <c r="D54" s="3" t="s">
        <v>2583</v>
      </c>
      <c r="E54" s="3">
        <v>34884006.636310011</v>
      </c>
      <c r="F54" s="3">
        <v>3973444</v>
      </c>
      <c r="G54" s="3">
        <v>61652960</v>
      </c>
      <c r="H54" s="4"/>
      <c r="I54" s="4"/>
      <c r="J54" s="4">
        <v>0</v>
      </c>
      <c r="K54" s="3"/>
    </row>
    <row r="55" spans="1:11" x14ac:dyDescent="0.2">
      <c r="A55" s="2">
        <v>45</v>
      </c>
      <c r="B55" s="3">
        <v>578</v>
      </c>
      <c r="C55" s="3" t="s">
        <v>51</v>
      </c>
      <c r="D55" s="3" t="s">
        <v>2584</v>
      </c>
      <c r="E55" s="3">
        <v>33331295.556069981</v>
      </c>
      <c r="F55" s="3">
        <v>2733032</v>
      </c>
      <c r="G55" s="3">
        <v>157572705</v>
      </c>
      <c r="H55" s="4"/>
      <c r="I55" s="4"/>
      <c r="J55" s="4">
        <v>0</v>
      </c>
      <c r="K55" s="3"/>
    </row>
    <row r="56" spans="1:11" x14ac:dyDescent="0.2">
      <c r="A56" s="2">
        <v>46</v>
      </c>
      <c r="B56" s="3">
        <v>830</v>
      </c>
      <c r="C56" s="3" t="s">
        <v>52</v>
      </c>
      <c r="D56" s="3" t="s">
        <v>2585</v>
      </c>
      <c r="E56" s="3">
        <v>32440734.829270031</v>
      </c>
      <c r="F56" s="3">
        <v>845929</v>
      </c>
      <c r="G56" s="3">
        <v>26736487</v>
      </c>
      <c r="H56" s="3" t="s">
        <v>4884</v>
      </c>
      <c r="I56" s="3" t="s">
        <v>4884</v>
      </c>
      <c r="J56" s="5">
        <v>1</v>
      </c>
      <c r="K56" s="3"/>
    </row>
    <row r="57" spans="1:11" x14ac:dyDescent="0.2">
      <c r="A57" s="2">
        <v>47</v>
      </c>
      <c r="B57" s="3">
        <v>326</v>
      </c>
      <c r="C57" s="3" t="s">
        <v>53</v>
      </c>
      <c r="D57" s="3" t="s">
        <v>2586</v>
      </c>
      <c r="E57" s="3">
        <v>32439298.250830092</v>
      </c>
      <c r="F57" s="3">
        <v>1157521</v>
      </c>
      <c r="G57" s="3">
        <v>1340324</v>
      </c>
      <c r="H57" s="4"/>
      <c r="I57" s="4"/>
      <c r="J57" s="4">
        <v>0</v>
      </c>
      <c r="K57" s="3"/>
    </row>
    <row r="58" spans="1:11" x14ac:dyDescent="0.2">
      <c r="A58" s="2">
        <v>48</v>
      </c>
      <c r="B58" s="3">
        <v>543</v>
      </c>
      <c r="C58" s="3" t="s">
        <v>54</v>
      </c>
      <c r="D58" s="3" t="s">
        <v>2587</v>
      </c>
      <c r="E58" s="3">
        <v>32098406.454229999</v>
      </c>
      <c r="F58" s="3">
        <v>4992660</v>
      </c>
      <c r="G58" s="3">
        <v>792281870</v>
      </c>
      <c r="H58" s="4"/>
      <c r="I58" s="4"/>
      <c r="J58" s="4">
        <v>0</v>
      </c>
      <c r="K58" s="3"/>
    </row>
    <row r="59" spans="1:11" x14ac:dyDescent="0.2">
      <c r="A59" s="2">
        <v>49</v>
      </c>
      <c r="B59" s="3">
        <v>1990</v>
      </c>
      <c r="C59" s="3" t="s">
        <v>55</v>
      </c>
      <c r="D59" s="3" t="s">
        <v>2588</v>
      </c>
      <c r="E59" s="3">
        <v>31724659.08732</v>
      </c>
      <c r="F59" s="3">
        <v>6312600</v>
      </c>
      <c r="G59" s="3">
        <v>2102441984</v>
      </c>
      <c r="H59" s="4"/>
      <c r="I59" s="4"/>
      <c r="J59" s="4">
        <v>0</v>
      </c>
      <c r="K59" s="3"/>
    </row>
    <row r="60" spans="1:11" x14ac:dyDescent="0.2">
      <c r="A60" s="2">
        <v>50</v>
      </c>
      <c r="B60" s="3">
        <v>484</v>
      </c>
      <c r="C60" s="3" t="s">
        <v>56</v>
      </c>
      <c r="D60" s="3" t="s">
        <v>2589</v>
      </c>
      <c r="E60" s="3">
        <v>31715832.652150001</v>
      </c>
      <c r="F60" s="3">
        <v>995542</v>
      </c>
      <c r="G60" s="3">
        <v>40161396</v>
      </c>
      <c r="H60" s="4"/>
      <c r="I60" s="4"/>
      <c r="J60" s="4">
        <v>0</v>
      </c>
      <c r="K60" s="3"/>
    </row>
    <row r="61" spans="1:11" x14ac:dyDescent="0.2">
      <c r="A61" s="2">
        <v>51</v>
      </c>
      <c r="B61" s="3">
        <v>554</v>
      </c>
      <c r="C61" s="3" t="s">
        <v>57</v>
      </c>
      <c r="D61" s="3" t="s">
        <v>2590</v>
      </c>
      <c r="E61" s="3">
        <v>31442333.33569999</v>
      </c>
      <c r="F61" s="3">
        <v>1672220</v>
      </c>
      <c r="G61" s="3">
        <v>15925782</v>
      </c>
      <c r="H61" s="4"/>
      <c r="I61" s="4"/>
      <c r="J61" s="4">
        <v>0</v>
      </c>
      <c r="K61" s="3"/>
    </row>
    <row r="62" spans="1:11" x14ac:dyDescent="0.2">
      <c r="A62" s="2">
        <v>52</v>
      </c>
      <c r="B62" s="3">
        <v>109</v>
      </c>
      <c r="C62" s="3" t="s">
        <v>58</v>
      </c>
      <c r="D62" s="3" t="s">
        <v>2591</v>
      </c>
      <c r="E62" s="3">
        <v>30985478.254390001</v>
      </c>
      <c r="F62" s="3">
        <v>561924</v>
      </c>
      <c r="G62" s="3">
        <v>137067455</v>
      </c>
      <c r="H62" s="4"/>
      <c r="I62" s="4"/>
      <c r="J62" s="4">
        <v>0</v>
      </c>
      <c r="K62" s="3"/>
    </row>
    <row r="63" spans="1:11" x14ac:dyDescent="0.2">
      <c r="A63" s="2">
        <v>53</v>
      </c>
      <c r="B63" s="3">
        <v>990</v>
      </c>
      <c r="C63" s="3" t="s">
        <v>59</v>
      </c>
      <c r="D63" s="3" t="s">
        <v>2592</v>
      </c>
      <c r="E63" s="3">
        <v>30691691.931009971</v>
      </c>
      <c r="F63" s="3">
        <v>1191251</v>
      </c>
      <c r="G63" s="3">
        <v>34140270</v>
      </c>
      <c r="H63" s="3" t="s">
        <v>4885</v>
      </c>
      <c r="I63" s="3" t="s">
        <v>4886</v>
      </c>
      <c r="J63" s="5">
        <v>1</v>
      </c>
      <c r="K63" s="3"/>
    </row>
    <row r="64" spans="1:11" x14ac:dyDescent="0.2">
      <c r="A64" s="2">
        <v>54</v>
      </c>
      <c r="B64" s="3">
        <v>584</v>
      </c>
      <c r="C64" s="3" t="s">
        <v>60</v>
      </c>
      <c r="D64" s="3" t="s">
        <v>2593</v>
      </c>
      <c r="E64" s="3">
        <v>30322744.227650009</v>
      </c>
      <c r="F64" s="3">
        <v>2523938</v>
      </c>
      <c r="G64" s="3">
        <v>351864091</v>
      </c>
      <c r="H64" s="4"/>
      <c r="I64" s="4"/>
      <c r="J64" s="4">
        <v>0</v>
      </c>
      <c r="K64" s="3"/>
    </row>
    <row r="65" spans="1:11" x14ac:dyDescent="0.2">
      <c r="A65" s="2">
        <v>55</v>
      </c>
      <c r="B65" s="3">
        <v>384</v>
      </c>
      <c r="C65" s="3" t="s">
        <v>61</v>
      </c>
      <c r="D65" s="3" t="s">
        <v>2594</v>
      </c>
      <c r="E65" s="3">
        <v>29768149.646820061</v>
      </c>
      <c r="F65" s="3">
        <v>898534</v>
      </c>
      <c r="G65" s="3">
        <v>59495131</v>
      </c>
      <c r="H65" s="4"/>
      <c r="I65" s="4"/>
      <c r="J65" s="4">
        <v>0</v>
      </c>
      <c r="K65" s="3"/>
    </row>
    <row r="66" spans="1:11" x14ac:dyDescent="0.2">
      <c r="A66" s="2">
        <v>56</v>
      </c>
      <c r="B66" s="3">
        <v>983</v>
      </c>
      <c r="C66" s="3" t="s">
        <v>62</v>
      </c>
      <c r="D66" s="3" t="s">
        <v>2595</v>
      </c>
      <c r="E66" s="3">
        <v>29074166.94145</v>
      </c>
      <c r="F66" s="3">
        <v>7180027</v>
      </c>
      <c r="G66" s="3">
        <v>232498416</v>
      </c>
      <c r="H66" s="4"/>
      <c r="I66" s="4"/>
      <c r="J66" s="4">
        <v>0</v>
      </c>
      <c r="K66" s="3"/>
    </row>
    <row r="67" spans="1:11" x14ac:dyDescent="0.2">
      <c r="A67" s="2">
        <v>57</v>
      </c>
      <c r="B67" s="3">
        <v>871</v>
      </c>
      <c r="C67" s="3" t="s">
        <v>63</v>
      </c>
      <c r="D67" s="3" t="s">
        <v>2596</v>
      </c>
      <c r="E67" s="3">
        <v>29060648.405520018</v>
      </c>
      <c r="F67" s="3">
        <v>421049</v>
      </c>
      <c r="G67" s="3">
        <v>28809775</v>
      </c>
      <c r="H67" s="4"/>
      <c r="I67" s="4"/>
      <c r="J67" s="4">
        <v>0</v>
      </c>
      <c r="K67" s="3"/>
    </row>
    <row r="68" spans="1:11" x14ac:dyDescent="0.2">
      <c r="A68" s="2">
        <v>58</v>
      </c>
      <c r="B68" s="3">
        <v>2024</v>
      </c>
      <c r="C68" s="3" t="s">
        <v>64</v>
      </c>
      <c r="D68" s="3" t="s">
        <v>2597</v>
      </c>
      <c r="E68" s="3">
        <v>28912929.82478999</v>
      </c>
      <c r="F68" s="3">
        <v>3000133</v>
      </c>
      <c r="G68" s="3">
        <v>19547719</v>
      </c>
      <c r="H68" s="4"/>
      <c r="I68" s="4"/>
      <c r="J68" s="4">
        <v>0</v>
      </c>
      <c r="K68" s="3"/>
    </row>
    <row r="69" spans="1:11" x14ac:dyDescent="0.2">
      <c r="A69" s="2">
        <v>59</v>
      </c>
      <c r="B69" s="3">
        <v>915</v>
      </c>
      <c r="C69" s="3" t="s">
        <v>65</v>
      </c>
      <c r="D69" s="3" t="s">
        <v>2598</v>
      </c>
      <c r="E69" s="3">
        <v>28552890.878389999</v>
      </c>
      <c r="F69" s="3">
        <v>56832</v>
      </c>
      <c r="G69" s="3">
        <v>398818</v>
      </c>
      <c r="H69" s="4"/>
      <c r="I69" s="4"/>
      <c r="J69" s="4">
        <v>0</v>
      </c>
      <c r="K69" s="3" t="s">
        <v>4945</v>
      </c>
    </row>
    <row r="70" spans="1:11" x14ac:dyDescent="0.2">
      <c r="A70" s="2">
        <v>60</v>
      </c>
      <c r="B70" s="3">
        <v>1408</v>
      </c>
      <c r="C70" s="3" t="s">
        <v>66</v>
      </c>
      <c r="D70" s="3" t="s">
        <v>2599</v>
      </c>
      <c r="E70" s="3">
        <v>28123388.962440059</v>
      </c>
      <c r="F70" s="3">
        <v>2661903</v>
      </c>
      <c r="G70" s="3">
        <v>24158108</v>
      </c>
      <c r="H70" s="4"/>
      <c r="I70" s="4"/>
      <c r="J70" s="4">
        <v>0</v>
      </c>
      <c r="K70" s="3"/>
    </row>
    <row r="71" spans="1:11" x14ac:dyDescent="0.2">
      <c r="A71" s="2">
        <v>61</v>
      </c>
      <c r="B71" s="3">
        <v>41</v>
      </c>
      <c r="C71" s="3" t="s">
        <v>67</v>
      </c>
      <c r="D71" s="3" t="s">
        <v>2600</v>
      </c>
      <c r="E71" s="3">
        <v>27957241.821229991</v>
      </c>
      <c r="F71" s="3">
        <v>25415939</v>
      </c>
      <c r="G71" s="3">
        <v>834441015</v>
      </c>
      <c r="H71" s="4"/>
      <c r="I71" s="4"/>
      <c r="J71" s="4">
        <v>0</v>
      </c>
      <c r="K71" s="3"/>
    </row>
    <row r="72" spans="1:11" x14ac:dyDescent="0.2">
      <c r="A72" s="2">
        <v>62</v>
      </c>
      <c r="B72" s="3">
        <v>273</v>
      </c>
      <c r="C72" s="3" t="s">
        <v>68</v>
      </c>
      <c r="D72" s="3" t="s">
        <v>2601</v>
      </c>
      <c r="E72" s="3">
        <v>27826814.724210009</v>
      </c>
      <c r="F72" s="3">
        <v>551935</v>
      </c>
      <c r="G72" s="3">
        <v>30740826</v>
      </c>
      <c r="H72" s="3" t="s">
        <v>4887</v>
      </c>
      <c r="I72" s="6" t="s">
        <v>4888</v>
      </c>
      <c r="J72" s="5">
        <v>1</v>
      </c>
      <c r="K72" s="3"/>
    </row>
    <row r="73" spans="1:11" x14ac:dyDescent="0.2">
      <c r="A73" s="2">
        <v>63</v>
      </c>
      <c r="B73" s="3">
        <v>477</v>
      </c>
      <c r="C73" s="3" t="s">
        <v>69</v>
      </c>
      <c r="D73" s="3" t="s">
        <v>2602</v>
      </c>
      <c r="E73" s="3">
        <v>27456712.66537001</v>
      </c>
      <c r="F73" s="3">
        <v>4364691</v>
      </c>
      <c r="G73" s="3">
        <v>160551823</v>
      </c>
      <c r="H73" s="4"/>
      <c r="I73" s="4"/>
      <c r="J73" s="4">
        <v>0</v>
      </c>
      <c r="K73" s="3"/>
    </row>
    <row r="74" spans="1:11" x14ac:dyDescent="0.2">
      <c r="A74" s="2">
        <v>64</v>
      </c>
      <c r="B74" s="3">
        <v>410</v>
      </c>
      <c r="C74" s="3" t="s">
        <v>70</v>
      </c>
      <c r="D74" s="3" t="s">
        <v>2603</v>
      </c>
      <c r="E74" s="3">
        <v>27266526.317869999</v>
      </c>
      <c r="F74" s="3">
        <v>2380179</v>
      </c>
      <c r="G74" s="3">
        <v>56359239</v>
      </c>
      <c r="H74" s="4"/>
      <c r="I74" s="4"/>
      <c r="J74" s="4">
        <v>0</v>
      </c>
      <c r="K74" s="3"/>
    </row>
    <row r="75" spans="1:11" x14ac:dyDescent="0.2">
      <c r="A75" s="2">
        <v>65</v>
      </c>
      <c r="B75" s="3">
        <v>827</v>
      </c>
      <c r="C75" s="3" t="s">
        <v>71</v>
      </c>
      <c r="D75" s="3" t="s">
        <v>2604</v>
      </c>
      <c r="E75" s="3">
        <v>27014849.938669998</v>
      </c>
      <c r="F75" s="3">
        <v>996770</v>
      </c>
      <c r="G75" s="3">
        <v>30620472</v>
      </c>
      <c r="H75" s="4"/>
      <c r="I75" s="4"/>
      <c r="J75" s="4">
        <v>0</v>
      </c>
      <c r="K75" s="3"/>
    </row>
    <row r="76" spans="1:11" x14ac:dyDescent="0.2">
      <c r="A76" s="2">
        <v>66</v>
      </c>
      <c r="B76" s="3">
        <v>448</v>
      </c>
      <c r="C76" s="3" t="s">
        <v>72</v>
      </c>
      <c r="D76" s="3" t="s">
        <v>2605</v>
      </c>
      <c r="E76" s="3">
        <v>26527658.991769981</v>
      </c>
      <c r="F76" s="3">
        <v>13507053</v>
      </c>
      <c r="G76" s="3">
        <v>664827189</v>
      </c>
      <c r="H76" s="4"/>
      <c r="I76" s="4"/>
      <c r="J76" s="4">
        <v>0</v>
      </c>
      <c r="K76" s="3"/>
    </row>
    <row r="77" spans="1:11" x14ac:dyDescent="0.2">
      <c r="A77" s="2">
        <v>67</v>
      </c>
      <c r="B77" s="3">
        <v>2368</v>
      </c>
      <c r="C77" s="3" t="s">
        <v>73</v>
      </c>
      <c r="D77" s="3" t="s">
        <v>2606</v>
      </c>
      <c r="E77" s="3">
        <v>26508058.82870999</v>
      </c>
      <c r="F77" s="3">
        <v>188691</v>
      </c>
      <c r="G77" s="3">
        <v>7345628</v>
      </c>
      <c r="H77" s="4"/>
      <c r="I77" s="4"/>
      <c r="J77" s="4">
        <v>0</v>
      </c>
      <c r="K77" s="3"/>
    </row>
    <row r="78" spans="1:11" x14ac:dyDescent="0.2">
      <c r="A78" s="2">
        <v>68</v>
      </c>
      <c r="B78" s="3">
        <v>832</v>
      </c>
      <c r="C78" s="3" t="s">
        <v>74</v>
      </c>
      <c r="D78" s="3" t="s">
        <v>2607</v>
      </c>
      <c r="E78" s="3">
        <v>26338493.104209941</v>
      </c>
      <c r="F78" s="3">
        <v>354333</v>
      </c>
      <c r="G78" s="3">
        <v>1549755</v>
      </c>
      <c r="H78" s="3" t="s">
        <v>4889</v>
      </c>
      <c r="I78" s="3" t="s">
        <v>4889</v>
      </c>
      <c r="J78" s="5">
        <v>1</v>
      </c>
      <c r="K78" s="3"/>
    </row>
    <row r="79" spans="1:11" x14ac:dyDescent="0.2">
      <c r="A79" s="2">
        <v>69</v>
      </c>
      <c r="B79" s="3">
        <v>1279</v>
      </c>
      <c r="C79" s="3" t="s">
        <v>75</v>
      </c>
      <c r="D79" s="3" t="s">
        <v>2608</v>
      </c>
      <c r="E79" s="3">
        <v>26328681.60296002</v>
      </c>
      <c r="F79" s="3">
        <v>7077485</v>
      </c>
      <c r="G79" s="3">
        <v>382515382</v>
      </c>
      <c r="H79" s="4"/>
      <c r="I79" s="4"/>
      <c r="J79" s="4">
        <v>0</v>
      </c>
      <c r="K79" s="3"/>
    </row>
    <row r="80" spans="1:11" x14ac:dyDescent="0.2">
      <c r="A80" s="2">
        <v>70</v>
      </c>
      <c r="B80" s="3">
        <v>225</v>
      </c>
      <c r="C80" s="3" t="s">
        <v>76</v>
      </c>
      <c r="D80" s="3" t="s">
        <v>2609</v>
      </c>
      <c r="E80" s="3">
        <v>25651120.232239991</v>
      </c>
      <c r="F80" s="3">
        <v>2732545</v>
      </c>
      <c r="G80" s="3">
        <v>115168939</v>
      </c>
      <c r="H80" s="4"/>
      <c r="I80" s="4"/>
      <c r="J80" s="4">
        <v>0</v>
      </c>
      <c r="K80" s="3"/>
    </row>
    <row r="81" spans="1:11" x14ac:dyDescent="0.2">
      <c r="A81" s="2">
        <v>71</v>
      </c>
      <c r="B81" s="3">
        <v>528</v>
      </c>
      <c r="C81" s="3" t="s">
        <v>77</v>
      </c>
      <c r="D81" s="3" t="s">
        <v>2610</v>
      </c>
      <c r="E81" s="3">
        <v>25200332.923409998</v>
      </c>
      <c r="F81" s="3">
        <v>6334560</v>
      </c>
      <c r="G81" s="3">
        <v>605872973</v>
      </c>
      <c r="H81" s="4"/>
      <c r="I81" s="4"/>
      <c r="J81" s="4">
        <v>0</v>
      </c>
      <c r="K81" s="3"/>
    </row>
    <row r="82" spans="1:11" x14ac:dyDescent="0.2">
      <c r="A82" s="2">
        <v>72</v>
      </c>
      <c r="B82" s="3">
        <v>161</v>
      </c>
      <c r="C82" s="3" t="s">
        <v>78</v>
      </c>
      <c r="D82" s="3" t="s">
        <v>2611</v>
      </c>
      <c r="E82" s="3">
        <v>25174413.28019999</v>
      </c>
      <c r="F82" s="3">
        <v>5275746</v>
      </c>
      <c r="G82" s="3">
        <v>312357578</v>
      </c>
      <c r="H82" s="4"/>
      <c r="I82" s="4"/>
      <c r="J82" s="4">
        <v>0</v>
      </c>
      <c r="K82" s="3"/>
    </row>
    <row r="83" spans="1:11" x14ac:dyDescent="0.2">
      <c r="A83" s="2">
        <v>73</v>
      </c>
      <c r="B83" s="3">
        <v>193</v>
      </c>
      <c r="C83" s="3" t="s">
        <v>79</v>
      </c>
      <c r="D83" s="3" t="s">
        <v>2612</v>
      </c>
      <c r="E83" s="3">
        <v>24706134.037879989</v>
      </c>
      <c r="F83" s="3">
        <v>4538234</v>
      </c>
      <c r="G83" s="3">
        <v>160442401</v>
      </c>
      <c r="H83" s="4"/>
      <c r="I83" s="4"/>
      <c r="J83" s="4">
        <v>0</v>
      </c>
      <c r="K83" s="3"/>
    </row>
    <row r="84" spans="1:11" x14ac:dyDescent="0.2">
      <c r="A84" s="2">
        <v>74</v>
      </c>
      <c r="B84" s="3">
        <v>800</v>
      </c>
      <c r="C84" s="3" t="s">
        <v>80</v>
      </c>
      <c r="D84" s="3" t="s">
        <v>2613</v>
      </c>
      <c r="E84" s="3">
        <v>23964846.87525994</v>
      </c>
      <c r="F84" s="3">
        <v>713934</v>
      </c>
      <c r="G84" s="3">
        <v>5923359</v>
      </c>
      <c r="H84" s="3"/>
      <c r="I84" s="3"/>
      <c r="J84" s="5">
        <v>1</v>
      </c>
      <c r="K84" s="3"/>
    </row>
    <row r="85" spans="1:11" x14ac:dyDescent="0.2">
      <c r="A85" s="2"/>
      <c r="B85" s="3"/>
      <c r="C85" s="3"/>
      <c r="D85" s="1" t="s">
        <v>4951</v>
      </c>
      <c r="E85" s="3">
        <f>SUM(877466.266569999+5281803.83106999)</f>
        <v>6159270.0976399891</v>
      </c>
      <c r="F85" s="3">
        <f>SUM(17676+144634)</f>
        <v>162310</v>
      </c>
      <c r="G85" s="3">
        <f>SUM(60301+1491166)</f>
        <v>1551467</v>
      </c>
      <c r="H85" s="3" t="s">
        <v>4947</v>
      </c>
      <c r="I85" s="3" t="s">
        <v>4948</v>
      </c>
      <c r="J85" s="5"/>
      <c r="K85" s="3"/>
    </row>
    <row r="86" spans="1:11" x14ac:dyDescent="0.2">
      <c r="A86" s="2"/>
      <c r="B86" s="3"/>
      <c r="C86" s="3"/>
      <c r="D86" s="1" t="s">
        <v>4952</v>
      </c>
      <c r="E86" s="3">
        <f>SUM(16311897.6780199+1964.92434)</f>
        <v>16313862.6023599</v>
      </c>
      <c r="F86" s="3">
        <f>SUM(49+515081)</f>
        <v>515130</v>
      </c>
      <c r="G86" s="3">
        <f>SUM(4048872+401)</f>
        <v>4049273</v>
      </c>
      <c r="H86" s="3" t="s">
        <v>4950</v>
      </c>
      <c r="I86" s="3" t="s">
        <v>4949</v>
      </c>
      <c r="J86" s="5"/>
      <c r="K86" s="3"/>
    </row>
    <row r="87" spans="1:11" x14ac:dyDescent="0.2">
      <c r="A87" s="2">
        <v>75</v>
      </c>
      <c r="B87" s="3">
        <v>2285</v>
      </c>
      <c r="C87" s="3" t="s">
        <v>81</v>
      </c>
      <c r="D87" s="3" t="s">
        <v>2614</v>
      </c>
      <c r="E87" s="3">
        <v>23650888.171800021</v>
      </c>
      <c r="F87" s="3">
        <v>119862</v>
      </c>
      <c r="G87" s="3">
        <v>8350909</v>
      </c>
      <c r="H87" s="4"/>
      <c r="I87" s="4"/>
      <c r="J87" s="4">
        <v>0</v>
      </c>
      <c r="K87" s="3"/>
    </row>
    <row r="88" spans="1:11" x14ac:dyDescent="0.2">
      <c r="A88" s="2">
        <v>76</v>
      </c>
      <c r="B88" s="3">
        <v>855</v>
      </c>
      <c r="C88" s="3" t="s">
        <v>82</v>
      </c>
      <c r="D88" s="3" t="s">
        <v>2615</v>
      </c>
      <c r="E88" s="3">
        <v>23648089.378989998</v>
      </c>
      <c r="F88" s="3">
        <v>61112</v>
      </c>
      <c r="G88" s="3">
        <v>3175042</v>
      </c>
      <c r="H88" s="4"/>
      <c r="I88" s="4"/>
      <c r="J88" s="4">
        <v>0</v>
      </c>
      <c r="K88" s="3"/>
    </row>
    <row r="89" spans="1:11" x14ac:dyDescent="0.2">
      <c r="A89" s="2">
        <v>77</v>
      </c>
      <c r="B89" s="3">
        <v>885</v>
      </c>
      <c r="C89" s="3" t="s">
        <v>83</v>
      </c>
      <c r="D89" s="3" t="s">
        <v>2616</v>
      </c>
      <c r="E89" s="3">
        <v>23194820.434510011</v>
      </c>
      <c r="F89" s="3">
        <v>1173419</v>
      </c>
      <c r="G89" s="3">
        <v>83420381</v>
      </c>
      <c r="H89" s="4"/>
      <c r="I89" s="4"/>
      <c r="J89" s="4">
        <v>0</v>
      </c>
      <c r="K89" s="3"/>
    </row>
    <row r="90" spans="1:11" x14ac:dyDescent="0.2">
      <c r="A90" s="2">
        <v>78</v>
      </c>
      <c r="B90" s="3">
        <v>464</v>
      </c>
      <c r="C90" s="3" t="s">
        <v>84</v>
      </c>
      <c r="D90" s="3" t="s">
        <v>2617</v>
      </c>
      <c r="E90" s="3">
        <v>22990258.663399991</v>
      </c>
      <c r="F90" s="3">
        <v>14107644</v>
      </c>
      <c r="G90" s="3">
        <v>463137484</v>
      </c>
      <c r="H90" s="4"/>
      <c r="I90" s="4"/>
      <c r="J90" s="4">
        <v>0</v>
      </c>
      <c r="K90" s="3"/>
    </row>
    <row r="91" spans="1:11" x14ac:dyDescent="0.2">
      <c r="A91" s="2">
        <v>79</v>
      </c>
      <c r="B91" s="3">
        <v>211</v>
      </c>
      <c r="C91" s="3" t="s">
        <v>85</v>
      </c>
      <c r="D91" s="3" t="s">
        <v>2618</v>
      </c>
      <c r="E91" s="3">
        <v>22569318.230149999</v>
      </c>
      <c r="F91" s="3">
        <v>9834673</v>
      </c>
      <c r="G91" s="3">
        <v>345710621</v>
      </c>
      <c r="H91" s="4"/>
      <c r="I91" s="4"/>
      <c r="J91" s="4">
        <v>0</v>
      </c>
      <c r="K91" s="3"/>
    </row>
    <row r="92" spans="1:11" x14ac:dyDescent="0.2">
      <c r="A92" s="2">
        <v>80</v>
      </c>
      <c r="B92" s="3">
        <v>226</v>
      </c>
      <c r="C92" s="3" t="s">
        <v>86</v>
      </c>
      <c r="D92" s="3" t="s">
        <v>2619</v>
      </c>
      <c r="E92" s="3">
        <v>22504923.411809981</v>
      </c>
      <c r="F92" s="3">
        <v>3677775</v>
      </c>
      <c r="G92" s="3">
        <v>130752291</v>
      </c>
      <c r="H92" s="4"/>
      <c r="I92" s="4"/>
      <c r="J92" s="4">
        <v>0</v>
      </c>
      <c r="K92" s="3"/>
    </row>
    <row r="93" spans="1:11" x14ac:dyDescent="0.2">
      <c r="A93" s="2">
        <v>81</v>
      </c>
      <c r="B93" s="3">
        <v>264</v>
      </c>
      <c r="C93" s="3" t="s">
        <v>87</v>
      </c>
      <c r="D93" s="3" t="s">
        <v>2620</v>
      </c>
      <c r="E93" s="3">
        <v>22410554.277499981</v>
      </c>
      <c r="F93" s="3">
        <v>477484</v>
      </c>
      <c r="G93" s="3">
        <v>28378318</v>
      </c>
      <c r="H93" s="3" t="s">
        <v>4890</v>
      </c>
      <c r="I93" s="3" t="s">
        <v>4890</v>
      </c>
      <c r="J93" s="5">
        <v>1</v>
      </c>
      <c r="K93" s="3"/>
    </row>
    <row r="94" spans="1:11" x14ac:dyDescent="0.2">
      <c r="A94" s="2">
        <v>82</v>
      </c>
      <c r="B94" s="3">
        <v>1914</v>
      </c>
      <c r="C94" s="3" t="s">
        <v>88</v>
      </c>
      <c r="D94" s="3" t="s">
        <v>2621</v>
      </c>
      <c r="E94" s="3">
        <v>22401309.458129998</v>
      </c>
      <c r="F94" s="3">
        <v>3050063</v>
      </c>
      <c r="G94" s="3">
        <v>452760155</v>
      </c>
      <c r="H94" s="4"/>
      <c r="I94" s="4"/>
      <c r="J94" s="4">
        <v>0</v>
      </c>
      <c r="K94" s="3"/>
    </row>
    <row r="95" spans="1:11" x14ac:dyDescent="0.2">
      <c r="A95" s="2">
        <v>83</v>
      </c>
      <c r="B95" s="3">
        <v>15</v>
      </c>
      <c r="C95" s="3" t="s">
        <v>89</v>
      </c>
      <c r="D95" s="3" t="s">
        <v>2622</v>
      </c>
      <c r="E95" s="3">
        <v>21264220.710579999</v>
      </c>
      <c r="F95" s="3">
        <v>4225535</v>
      </c>
      <c r="G95" s="3">
        <v>2001962303</v>
      </c>
      <c r="H95" s="4"/>
      <c r="I95" s="4"/>
      <c r="J95" s="4">
        <v>0</v>
      </c>
      <c r="K95" s="3"/>
    </row>
    <row r="96" spans="1:11" x14ac:dyDescent="0.2">
      <c r="A96" s="2">
        <v>84</v>
      </c>
      <c r="B96" s="3">
        <v>297</v>
      </c>
      <c r="C96" s="3" t="s">
        <v>90</v>
      </c>
      <c r="D96" s="3" t="s">
        <v>2623</v>
      </c>
      <c r="E96" s="3">
        <v>21004843.67924</v>
      </c>
      <c r="F96" s="3">
        <v>24284574</v>
      </c>
      <c r="G96" s="3">
        <v>796019288</v>
      </c>
      <c r="H96" s="4"/>
      <c r="I96" s="4"/>
      <c r="J96" s="4">
        <v>0</v>
      </c>
      <c r="K96" s="3"/>
    </row>
    <row r="97" spans="1:11" x14ac:dyDescent="0.2">
      <c r="A97" s="2">
        <v>85</v>
      </c>
      <c r="B97" s="3">
        <v>1757</v>
      </c>
      <c r="C97" s="3" t="s">
        <v>91</v>
      </c>
      <c r="D97" s="3" t="s">
        <v>2624</v>
      </c>
      <c r="E97" s="3">
        <v>19886427.912830029</v>
      </c>
      <c r="F97" s="3">
        <v>1330981</v>
      </c>
      <c r="G97" s="3">
        <v>20237081</v>
      </c>
      <c r="H97" s="4"/>
      <c r="I97" s="4"/>
      <c r="J97" s="4">
        <v>0</v>
      </c>
      <c r="K97" s="3"/>
    </row>
    <row r="98" spans="1:11" x14ac:dyDescent="0.2">
      <c r="A98" s="2">
        <v>86</v>
      </c>
      <c r="B98" s="3">
        <v>812</v>
      </c>
      <c r="C98" s="3" t="s">
        <v>92</v>
      </c>
      <c r="D98" s="3" t="s">
        <v>2625</v>
      </c>
      <c r="E98" s="3">
        <v>19770028.19721001</v>
      </c>
      <c r="F98" s="3">
        <v>7115703</v>
      </c>
      <c r="G98" s="3">
        <v>478761219</v>
      </c>
      <c r="H98" s="4"/>
      <c r="I98" s="4"/>
      <c r="J98" s="4">
        <v>0</v>
      </c>
      <c r="K98" s="3"/>
    </row>
    <row r="99" spans="1:11" x14ac:dyDescent="0.2">
      <c r="A99" s="2">
        <v>87</v>
      </c>
      <c r="B99" s="3">
        <v>796</v>
      </c>
      <c r="C99" s="3" t="s">
        <v>93</v>
      </c>
      <c r="D99" s="3" t="s">
        <v>2626</v>
      </c>
      <c r="E99" s="3">
        <v>19316544.788830008</v>
      </c>
      <c r="F99" s="3">
        <v>419960</v>
      </c>
      <c r="G99" s="3">
        <v>3168542</v>
      </c>
      <c r="H99" s="4"/>
      <c r="I99" s="4"/>
      <c r="J99" s="4">
        <v>0</v>
      </c>
      <c r="K99" s="3" t="s">
        <v>4940</v>
      </c>
    </row>
    <row r="100" spans="1:11" x14ac:dyDescent="0.2">
      <c r="A100" s="2">
        <v>88</v>
      </c>
      <c r="B100" s="3">
        <v>312</v>
      </c>
      <c r="C100" s="3" t="s">
        <v>94</v>
      </c>
      <c r="D100" s="3" t="s">
        <v>2627</v>
      </c>
      <c r="E100" s="3">
        <v>19252622.699900098</v>
      </c>
      <c r="F100" s="3">
        <v>666562</v>
      </c>
      <c r="G100" s="3">
        <v>754225</v>
      </c>
      <c r="H100" s="3" t="s">
        <v>4891</v>
      </c>
      <c r="I100" s="3" t="s">
        <v>4891</v>
      </c>
      <c r="J100" s="5">
        <v>1</v>
      </c>
      <c r="K100" s="3"/>
    </row>
    <row r="101" spans="1:11" x14ac:dyDescent="0.2">
      <c r="A101" s="2">
        <v>89</v>
      </c>
      <c r="B101" s="3">
        <v>801</v>
      </c>
      <c r="C101" s="3" t="s">
        <v>95</v>
      </c>
      <c r="D101" s="3" t="s">
        <v>2628</v>
      </c>
      <c r="E101" s="3">
        <v>18900630.32007001</v>
      </c>
      <c r="F101" s="3">
        <v>338645</v>
      </c>
      <c r="G101" s="3">
        <v>3322579</v>
      </c>
      <c r="H101" s="3"/>
      <c r="I101" s="3"/>
      <c r="J101" s="5">
        <v>1</v>
      </c>
      <c r="K101" s="3"/>
    </row>
    <row r="102" spans="1:11" x14ac:dyDescent="0.2">
      <c r="A102" s="2"/>
      <c r="B102" s="3"/>
      <c r="C102" s="3"/>
      <c r="D102" s="1" t="s">
        <v>4984</v>
      </c>
      <c r="E102" s="3">
        <f>SUM(1692102.15849+279.112179999999)</f>
        <v>1692381.27067</v>
      </c>
      <c r="F102" s="3">
        <f>SUM(25024+11)</f>
        <v>25035</v>
      </c>
      <c r="G102" s="3">
        <f>SUM(309460+51)</f>
        <v>309511</v>
      </c>
      <c r="H102" s="8" t="s">
        <v>4941</v>
      </c>
      <c r="I102" s="8" t="s">
        <v>4941</v>
      </c>
      <c r="J102" s="3"/>
      <c r="K102" s="3"/>
    </row>
    <row r="103" spans="1:11" x14ac:dyDescent="0.2">
      <c r="A103" s="2"/>
      <c r="B103" s="3"/>
      <c r="C103" s="3"/>
      <c r="D103" s="1" t="s">
        <v>4985</v>
      </c>
      <c r="E103" s="3">
        <f>SUM(1408.76956+1121.14535+7618670.13601)</f>
        <v>7621200.0509199994</v>
      </c>
      <c r="F103" s="3">
        <f>SUM(16+9+122131)</f>
        <v>122156</v>
      </c>
      <c r="G103" s="3">
        <f>SUM(235+195+1324910)</f>
        <v>1325340</v>
      </c>
      <c r="H103" s="8" t="s">
        <v>4942</v>
      </c>
      <c r="I103" s="8" t="s">
        <v>4942</v>
      </c>
      <c r="J103" s="3"/>
      <c r="K103" s="3"/>
    </row>
    <row r="104" spans="1:11" x14ac:dyDescent="0.2">
      <c r="A104" s="2"/>
      <c r="B104" s="3"/>
      <c r="C104" s="3"/>
      <c r="D104" s="1" t="s">
        <v>4982</v>
      </c>
      <c r="E104" s="3">
        <f>SUM(5948.95171+96632.33753+3468142.23054999)</f>
        <v>3570723.51978999</v>
      </c>
      <c r="F104" s="3">
        <f>SUM(108+2008+61817)</f>
        <v>63933</v>
      </c>
      <c r="G104" s="3">
        <f>SUM(1088+6269+634238)</f>
        <v>641595</v>
      </c>
      <c r="H104" s="8" t="s">
        <v>4943</v>
      </c>
      <c r="I104" s="8" t="s">
        <v>4943</v>
      </c>
      <c r="J104" s="3"/>
      <c r="K104" s="3"/>
    </row>
    <row r="105" spans="1:11" x14ac:dyDescent="0.2">
      <c r="A105" s="2"/>
      <c r="B105" s="3"/>
      <c r="C105" s="3"/>
      <c r="D105" s="1" t="s">
        <v>4983</v>
      </c>
      <c r="E105" s="3">
        <f>SUM(379.7579+1551.73301+6014393.98778)</f>
        <v>6016325.4786900003</v>
      </c>
      <c r="F105" s="3">
        <f>SUM(9+28+127484)</f>
        <v>127521</v>
      </c>
      <c r="G105" s="3">
        <f>SUM(66+270+1045797)</f>
        <v>1046133</v>
      </c>
      <c r="H105" s="8" t="s">
        <v>4944</v>
      </c>
      <c r="I105" s="8" t="s">
        <v>4944</v>
      </c>
      <c r="J105" s="3"/>
      <c r="K105" s="3"/>
    </row>
    <row r="106" spans="1:11" x14ac:dyDescent="0.2">
      <c r="A106" s="2">
        <v>90</v>
      </c>
      <c r="B106" s="3">
        <v>1778</v>
      </c>
      <c r="C106" s="3" t="s">
        <v>96</v>
      </c>
      <c r="D106" s="3" t="s">
        <v>2629</v>
      </c>
      <c r="E106" s="3">
        <v>18850066.825339999</v>
      </c>
      <c r="F106" s="3">
        <v>574719</v>
      </c>
      <c r="G106" s="3">
        <v>504137916</v>
      </c>
      <c r="H106" s="4"/>
      <c r="I106" s="4"/>
      <c r="J106" s="4">
        <v>0</v>
      </c>
      <c r="K106" s="3"/>
    </row>
    <row r="107" spans="1:11" x14ac:dyDescent="0.2">
      <c r="A107" s="2">
        <v>91</v>
      </c>
      <c r="B107" s="3">
        <v>1397</v>
      </c>
      <c r="C107" s="3" t="s">
        <v>97</v>
      </c>
      <c r="D107" s="3" t="s">
        <v>2630</v>
      </c>
      <c r="E107" s="3">
        <v>18461006.256989989</v>
      </c>
      <c r="F107" s="3">
        <v>1146605</v>
      </c>
      <c r="G107" s="3">
        <v>13273069</v>
      </c>
      <c r="H107" s="4"/>
      <c r="I107" s="4"/>
      <c r="J107" s="4">
        <v>0</v>
      </c>
      <c r="K107" s="3"/>
    </row>
    <row r="108" spans="1:11" x14ac:dyDescent="0.2">
      <c r="A108" s="2">
        <v>92</v>
      </c>
      <c r="B108" s="3">
        <v>1400</v>
      </c>
      <c r="C108" s="3" t="s">
        <v>98</v>
      </c>
      <c r="D108" s="3" t="s">
        <v>2631</v>
      </c>
      <c r="E108" s="3">
        <v>18240202.45750998</v>
      </c>
      <c r="F108" s="3">
        <v>927664</v>
      </c>
      <c r="G108" s="3">
        <v>8024770</v>
      </c>
      <c r="H108" s="4"/>
      <c r="I108" s="4"/>
      <c r="J108" s="4">
        <v>0</v>
      </c>
      <c r="K108" s="3"/>
    </row>
    <row r="109" spans="1:11" x14ac:dyDescent="0.2">
      <c r="A109" s="2">
        <v>93</v>
      </c>
      <c r="B109" s="3">
        <v>960</v>
      </c>
      <c r="C109" s="3" t="s">
        <v>99</v>
      </c>
      <c r="D109" s="3" t="s">
        <v>2632</v>
      </c>
      <c r="E109" s="3">
        <v>18232169.801599979</v>
      </c>
      <c r="F109" s="3">
        <v>3019015</v>
      </c>
      <c r="G109" s="3">
        <v>297467541</v>
      </c>
      <c r="H109" s="4"/>
      <c r="I109" s="4"/>
      <c r="J109" s="4">
        <v>0</v>
      </c>
      <c r="K109" s="3"/>
    </row>
    <row r="110" spans="1:11" x14ac:dyDescent="0.2">
      <c r="A110" s="2">
        <v>94</v>
      </c>
      <c r="B110" s="3">
        <v>1049</v>
      </c>
      <c r="C110" s="3" t="s">
        <v>100</v>
      </c>
      <c r="D110" s="3" t="s">
        <v>2633</v>
      </c>
      <c r="E110" s="3">
        <v>17979473.113219999</v>
      </c>
      <c r="F110" s="3">
        <v>122908</v>
      </c>
      <c r="G110" s="3">
        <v>11258172</v>
      </c>
      <c r="H110" s="4"/>
      <c r="I110" s="4"/>
      <c r="J110" s="4">
        <v>0</v>
      </c>
      <c r="K110" s="3"/>
    </row>
    <row r="111" spans="1:11" x14ac:dyDescent="0.2">
      <c r="A111" s="2">
        <v>95</v>
      </c>
      <c r="B111" s="3">
        <v>1006</v>
      </c>
      <c r="C111" s="3" t="s">
        <v>101</v>
      </c>
      <c r="D111" s="3" t="s">
        <v>2634</v>
      </c>
      <c r="E111" s="3">
        <v>17949296.125889979</v>
      </c>
      <c r="F111" s="3">
        <v>773183</v>
      </c>
      <c r="G111" s="3">
        <v>9643388</v>
      </c>
      <c r="H111" s="4"/>
      <c r="I111" s="4"/>
      <c r="J111" s="4">
        <v>0</v>
      </c>
      <c r="K111" s="3"/>
    </row>
    <row r="112" spans="1:11" x14ac:dyDescent="0.2">
      <c r="A112" s="2">
        <v>96</v>
      </c>
      <c r="B112" s="3">
        <v>1943</v>
      </c>
      <c r="C112" s="3" t="s">
        <v>102</v>
      </c>
      <c r="D112" s="3" t="s">
        <v>2635</v>
      </c>
      <c r="E112" s="3">
        <v>17873754.421059988</v>
      </c>
      <c r="F112" s="3">
        <v>122626</v>
      </c>
      <c r="G112" s="3">
        <v>464719</v>
      </c>
      <c r="H112" s="4"/>
      <c r="I112" s="4"/>
      <c r="J112" s="4">
        <v>0</v>
      </c>
      <c r="K112" s="3"/>
    </row>
    <row r="113" spans="1:11" x14ac:dyDescent="0.2">
      <c r="A113" s="2">
        <v>97</v>
      </c>
      <c r="B113" s="3">
        <v>1825</v>
      </c>
      <c r="C113" s="3" t="s">
        <v>103</v>
      </c>
      <c r="D113" s="3" t="s">
        <v>2636</v>
      </c>
      <c r="E113" s="3">
        <v>17571374.86593001</v>
      </c>
      <c r="F113" s="3">
        <v>413944</v>
      </c>
      <c r="G113" s="3">
        <v>5995650</v>
      </c>
      <c r="H113" s="4"/>
      <c r="I113" s="4"/>
      <c r="J113" s="4">
        <v>0</v>
      </c>
      <c r="K113" s="3"/>
    </row>
    <row r="114" spans="1:11" x14ac:dyDescent="0.2">
      <c r="A114" s="2">
        <v>98</v>
      </c>
      <c r="B114" s="3">
        <v>25</v>
      </c>
      <c r="C114" s="3" t="s">
        <v>104</v>
      </c>
      <c r="D114" s="3" t="s">
        <v>2637</v>
      </c>
      <c r="E114" s="3">
        <v>17544277.17239001</v>
      </c>
      <c r="F114" s="3">
        <v>49795</v>
      </c>
      <c r="G114" s="3">
        <v>12403527</v>
      </c>
      <c r="H114" s="4"/>
      <c r="I114" s="4"/>
      <c r="J114" s="4">
        <v>0</v>
      </c>
      <c r="K114" s="3"/>
    </row>
    <row r="115" spans="1:11" x14ac:dyDescent="0.2">
      <c r="A115" s="2">
        <v>99</v>
      </c>
      <c r="B115" s="3">
        <v>635</v>
      </c>
      <c r="C115" s="3" t="s">
        <v>105</v>
      </c>
      <c r="D115" s="3" t="s">
        <v>2638</v>
      </c>
      <c r="E115" s="3">
        <v>17505985.472179979</v>
      </c>
      <c r="F115" s="3">
        <v>4001291</v>
      </c>
      <c r="G115" s="3">
        <v>179059868</v>
      </c>
      <c r="H115" s="4"/>
      <c r="I115" s="4"/>
      <c r="J115" s="4">
        <v>0</v>
      </c>
      <c r="K115" s="3"/>
    </row>
    <row r="116" spans="1:11" x14ac:dyDescent="0.2">
      <c r="A116" s="2">
        <v>100</v>
      </c>
      <c r="B116" s="3">
        <v>803</v>
      </c>
      <c r="C116" s="3" t="s">
        <v>106</v>
      </c>
      <c r="D116" s="3" t="s">
        <v>2639</v>
      </c>
      <c r="E116" s="3">
        <v>17470750.329720009</v>
      </c>
      <c r="F116" s="3">
        <v>642921</v>
      </c>
      <c r="G116" s="3">
        <v>4192456</v>
      </c>
      <c r="H116" s="3"/>
      <c r="I116" s="3"/>
      <c r="J116" s="5">
        <v>1</v>
      </c>
      <c r="K116" s="3"/>
    </row>
    <row r="117" spans="1:11" x14ac:dyDescent="0.2">
      <c r="A117" s="2"/>
      <c r="B117" s="3"/>
      <c r="C117" s="3"/>
      <c r="D117" s="1" t="s">
        <v>4955</v>
      </c>
      <c r="E117" s="3">
        <f>SUM(382226.95953+1620795.71609)</f>
        <v>2003022.6756199999</v>
      </c>
      <c r="F117" s="3">
        <f>SUM(9533+59564)</f>
        <v>69097</v>
      </c>
      <c r="G117" s="3">
        <f>SUM(26262+457512)</f>
        <v>483774</v>
      </c>
      <c r="H117" s="3" t="s">
        <v>4953</v>
      </c>
      <c r="I117" s="10" t="s">
        <v>4948</v>
      </c>
      <c r="J117" s="5">
        <v>0</v>
      </c>
      <c r="K117" s="3"/>
    </row>
    <row r="118" spans="1:11" x14ac:dyDescent="0.2">
      <c r="A118" s="2"/>
      <c r="B118" s="3"/>
      <c r="C118" s="3"/>
      <c r="D118" s="1" t="s">
        <v>4956</v>
      </c>
      <c r="E118" s="3">
        <f>SUM(8655022.95834001+1402.3939)</f>
        <v>8656425.3522400092</v>
      </c>
      <c r="F118" s="3">
        <f>SUM(346136+54)</f>
        <v>346190</v>
      </c>
      <c r="G118" s="3">
        <f>SUM(2147786+303)</f>
        <v>2148089</v>
      </c>
      <c r="H118" s="3" t="s">
        <v>4954</v>
      </c>
      <c r="I118" s="10" t="s">
        <v>4949</v>
      </c>
      <c r="J118" s="5">
        <v>0</v>
      </c>
      <c r="K118" s="3"/>
    </row>
    <row r="119" spans="1:11" x14ac:dyDescent="0.2">
      <c r="A119" s="2">
        <v>101</v>
      </c>
      <c r="B119" s="3">
        <v>278</v>
      </c>
      <c r="C119" s="3" t="s">
        <v>107</v>
      </c>
      <c r="D119" s="3" t="s">
        <v>2640</v>
      </c>
      <c r="E119" s="3">
        <v>17228648.251020022</v>
      </c>
      <c r="F119" s="3">
        <v>2248019</v>
      </c>
      <c r="G119" s="3">
        <v>75383572</v>
      </c>
      <c r="H119" s="4"/>
      <c r="I119" s="4"/>
      <c r="J119" s="4">
        <v>0</v>
      </c>
      <c r="K119" s="3"/>
    </row>
    <row r="120" spans="1:11" x14ac:dyDescent="0.2">
      <c r="A120" s="2">
        <v>102</v>
      </c>
      <c r="B120" s="3">
        <v>2022</v>
      </c>
      <c r="C120" s="3" t="s">
        <v>108</v>
      </c>
      <c r="D120" s="3" t="s">
        <v>2641</v>
      </c>
      <c r="E120" s="3">
        <v>17063923.544190001</v>
      </c>
      <c r="F120" s="3">
        <v>115030</v>
      </c>
      <c r="G120" s="3">
        <v>221311</v>
      </c>
      <c r="H120" s="4"/>
      <c r="I120" s="4"/>
      <c r="J120" s="4">
        <v>0</v>
      </c>
      <c r="K120" s="3"/>
    </row>
    <row r="121" spans="1:11" x14ac:dyDescent="0.2">
      <c r="A121" s="2">
        <v>103</v>
      </c>
      <c r="B121" s="3">
        <v>222</v>
      </c>
      <c r="C121" s="3" t="s">
        <v>109</v>
      </c>
      <c r="D121" s="3" t="s">
        <v>2642</v>
      </c>
      <c r="E121" s="3">
        <v>16943437.388589989</v>
      </c>
      <c r="F121" s="3">
        <v>4685857</v>
      </c>
      <c r="G121" s="3">
        <v>157822433</v>
      </c>
      <c r="H121" s="4"/>
      <c r="I121" s="4"/>
      <c r="J121" s="4">
        <v>0</v>
      </c>
      <c r="K121" s="3"/>
    </row>
    <row r="122" spans="1:11" x14ac:dyDescent="0.2">
      <c r="A122" s="2">
        <v>104</v>
      </c>
      <c r="B122" s="3">
        <v>829</v>
      </c>
      <c r="C122" s="3" t="s">
        <v>110</v>
      </c>
      <c r="D122" s="3" t="s">
        <v>2643</v>
      </c>
      <c r="E122" s="3">
        <v>16874789.647939969</v>
      </c>
      <c r="F122" s="3">
        <v>416674</v>
      </c>
      <c r="G122" s="3">
        <v>13902668</v>
      </c>
      <c r="H122" s="3" t="s">
        <v>4892</v>
      </c>
      <c r="I122" s="3" t="s">
        <v>4892</v>
      </c>
      <c r="J122" s="5">
        <v>1</v>
      </c>
      <c r="K122" s="3"/>
    </row>
    <row r="123" spans="1:11" x14ac:dyDescent="0.2">
      <c r="A123" s="2">
        <v>105</v>
      </c>
      <c r="B123" s="3">
        <v>250</v>
      </c>
      <c r="C123" s="3" t="s">
        <v>111</v>
      </c>
      <c r="D123" s="3" t="s">
        <v>2644</v>
      </c>
      <c r="E123" s="3">
        <v>16799169.95118</v>
      </c>
      <c r="F123" s="3">
        <v>159864</v>
      </c>
      <c r="G123" s="3">
        <v>3216986</v>
      </c>
      <c r="H123" s="4"/>
      <c r="I123" s="4"/>
      <c r="J123" s="4">
        <v>0</v>
      </c>
      <c r="K123" s="3"/>
    </row>
    <row r="124" spans="1:11" x14ac:dyDescent="0.2">
      <c r="A124" s="2">
        <v>106</v>
      </c>
      <c r="B124" s="3">
        <v>354</v>
      </c>
      <c r="C124" s="3" t="s">
        <v>112</v>
      </c>
      <c r="D124" s="3" t="s">
        <v>2645</v>
      </c>
      <c r="E124" s="3">
        <v>16700549.226040009</v>
      </c>
      <c r="F124" s="3">
        <v>350878</v>
      </c>
      <c r="G124" s="3">
        <v>700944</v>
      </c>
      <c r="H124" s="4"/>
      <c r="I124" s="4"/>
      <c r="J124" s="4">
        <v>0</v>
      </c>
      <c r="K124" s="3"/>
    </row>
    <row r="125" spans="1:11" x14ac:dyDescent="0.2">
      <c r="A125" s="2">
        <v>107</v>
      </c>
      <c r="B125" s="3">
        <v>1559</v>
      </c>
      <c r="C125" s="3" t="s">
        <v>113</v>
      </c>
      <c r="D125" s="3" t="s">
        <v>2646</v>
      </c>
      <c r="E125" s="3">
        <v>16604435.53107</v>
      </c>
      <c r="F125" s="3">
        <v>3242880</v>
      </c>
      <c r="G125" s="3">
        <v>234474596</v>
      </c>
      <c r="H125" s="4"/>
      <c r="I125" s="4"/>
      <c r="J125" s="4">
        <v>0</v>
      </c>
      <c r="K125" s="3"/>
    </row>
    <row r="126" spans="1:11" x14ac:dyDescent="0.2">
      <c r="A126" s="2">
        <v>108</v>
      </c>
      <c r="B126" s="3">
        <v>318</v>
      </c>
      <c r="C126" s="3" t="s">
        <v>114</v>
      </c>
      <c r="D126" s="3" t="s">
        <v>2647</v>
      </c>
      <c r="E126" s="3">
        <v>16544366.82968004</v>
      </c>
      <c r="F126" s="3">
        <v>483246</v>
      </c>
      <c r="G126" s="3">
        <v>548425</v>
      </c>
      <c r="H126" s="8" t="s">
        <v>4988</v>
      </c>
      <c r="I126" s="8" t="s">
        <v>4988</v>
      </c>
      <c r="J126" s="5">
        <v>1</v>
      </c>
      <c r="K126" s="3"/>
    </row>
    <row r="127" spans="1:11" x14ac:dyDescent="0.2">
      <c r="A127" s="2">
        <v>109</v>
      </c>
      <c r="B127" s="3">
        <v>479</v>
      </c>
      <c r="C127" s="3" t="s">
        <v>115</v>
      </c>
      <c r="D127" s="3" t="s">
        <v>2648</v>
      </c>
      <c r="E127" s="3">
        <v>16489024.430349991</v>
      </c>
      <c r="F127" s="3">
        <v>2291498</v>
      </c>
      <c r="G127" s="3">
        <v>72333312</v>
      </c>
      <c r="H127" s="4"/>
      <c r="I127" s="4"/>
      <c r="J127" s="4">
        <v>0</v>
      </c>
      <c r="K127" s="3"/>
    </row>
    <row r="128" spans="1:11" x14ac:dyDescent="0.2">
      <c r="A128" s="2">
        <v>110</v>
      </c>
      <c r="B128" s="3">
        <v>1947</v>
      </c>
      <c r="C128" s="3" t="s">
        <v>116</v>
      </c>
      <c r="D128" s="3" t="s">
        <v>2649</v>
      </c>
      <c r="E128" s="3">
        <v>16431012.402349999</v>
      </c>
      <c r="F128" s="3">
        <v>116195</v>
      </c>
      <c r="G128" s="3">
        <v>406055</v>
      </c>
      <c r="H128" s="4"/>
      <c r="I128" s="4"/>
      <c r="J128" s="4">
        <v>0</v>
      </c>
      <c r="K128" s="3"/>
    </row>
    <row r="129" spans="1:11" x14ac:dyDescent="0.2">
      <c r="A129" s="2">
        <v>111</v>
      </c>
      <c r="B129" s="3">
        <v>596</v>
      </c>
      <c r="C129" s="3" t="s">
        <v>117</v>
      </c>
      <c r="D129" s="3" t="s">
        <v>2650</v>
      </c>
      <c r="E129" s="3">
        <v>16248414.07579999</v>
      </c>
      <c r="F129" s="3">
        <v>617847</v>
      </c>
      <c r="G129" s="3">
        <v>29680206</v>
      </c>
      <c r="H129" s="4"/>
      <c r="I129" s="4"/>
      <c r="J129" s="4">
        <v>0</v>
      </c>
      <c r="K129" s="3"/>
    </row>
    <row r="130" spans="1:11" x14ac:dyDescent="0.2">
      <c r="A130" s="2">
        <v>112</v>
      </c>
      <c r="B130" s="3">
        <v>1303</v>
      </c>
      <c r="C130" s="3" t="s">
        <v>118</v>
      </c>
      <c r="D130" s="3" t="s">
        <v>2651</v>
      </c>
      <c r="E130" s="3">
        <v>16224392.727460001</v>
      </c>
      <c r="F130" s="3">
        <v>2049126</v>
      </c>
      <c r="G130" s="3">
        <v>47924048</v>
      </c>
      <c r="H130" s="4"/>
      <c r="I130" s="4"/>
      <c r="J130" s="4">
        <v>0</v>
      </c>
      <c r="K130" s="3"/>
    </row>
    <row r="131" spans="1:11" x14ac:dyDescent="0.2">
      <c r="A131" s="2">
        <v>113</v>
      </c>
      <c r="B131" s="3">
        <v>1949</v>
      </c>
      <c r="C131" s="3" t="s">
        <v>119</v>
      </c>
      <c r="D131" s="3" t="s">
        <v>2652</v>
      </c>
      <c r="E131" s="3">
        <v>16150079.026849991</v>
      </c>
      <c r="F131" s="3">
        <v>118526</v>
      </c>
      <c r="G131" s="3">
        <v>377365</v>
      </c>
      <c r="H131" s="4"/>
      <c r="I131" s="4"/>
      <c r="J131" s="4">
        <v>0</v>
      </c>
      <c r="K131" s="3"/>
    </row>
    <row r="132" spans="1:11" x14ac:dyDescent="0.2">
      <c r="A132" s="2">
        <v>114</v>
      </c>
      <c r="B132" s="3">
        <v>992</v>
      </c>
      <c r="C132" s="3" t="s">
        <v>120</v>
      </c>
      <c r="D132" s="3" t="s">
        <v>2653</v>
      </c>
      <c r="E132" s="3">
        <v>15855186.404460009</v>
      </c>
      <c r="F132" s="3">
        <v>1551508</v>
      </c>
      <c r="G132" s="3">
        <v>81630264</v>
      </c>
      <c r="H132" s="4"/>
      <c r="I132" s="4"/>
      <c r="J132" s="4">
        <v>0</v>
      </c>
      <c r="K132" s="3"/>
    </row>
    <row r="133" spans="1:11" x14ac:dyDescent="0.2">
      <c r="A133" s="2">
        <v>115</v>
      </c>
      <c r="B133" s="3">
        <v>1253</v>
      </c>
      <c r="C133" s="3" t="s">
        <v>121</v>
      </c>
      <c r="D133" s="3" t="s">
        <v>2654</v>
      </c>
      <c r="E133" s="3">
        <v>15730615.57759</v>
      </c>
      <c r="F133" s="3">
        <v>205537</v>
      </c>
      <c r="G133" s="3">
        <v>722072868</v>
      </c>
      <c r="H133" s="4"/>
      <c r="I133" s="4"/>
      <c r="J133" s="4">
        <v>0</v>
      </c>
      <c r="K133" s="3"/>
    </row>
    <row r="134" spans="1:11" x14ac:dyDescent="0.2">
      <c r="A134" s="2">
        <v>116</v>
      </c>
      <c r="B134" s="3">
        <v>607</v>
      </c>
      <c r="C134" s="3" t="s">
        <v>122</v>
      </c>
      <c r="D134" s="3" t="s">
        <v>2655</v>
      </c>
      <c r="E134" s="3">
        <v>15639166.379140001</v>
      </c>
      <c r="F134" s="3">
        <v>127723</v>
      </c>
      <c r="G134" s="3">
        <v>3896350</v>
      </c>
      <c r="H134" s="3" t="s">
        <v>4893</v>
      </c>
      <c r="I134" s="3" t="s">
        <v>4893</v>
      </c>
      <c r="J134" s="5">
        <v>1</v>
      </c>
      <c r="K134" s="3"/>
    </row>
    <row r="135" spans="1:11" x14ac:dyDescent="0.2">
      <c r="A135" s="2">
        <v>117</v>
      </c>
      <c r="B135" s="3">
        <v>1218</v>
      </c>
      <c r="C135" s="3" t="s">
        <v>123</v>
      </c>
      <c r="D135" s="3" t="s">
        <v>2656</v>
      </c>
      <c r="E135" s="3">
        <v>15632151.33604998</v>
      </c>
      <c r="F135" s="3">
        <v>2100618</v>
      </c>
      <c r="G135" s="3">
        <v>97669145</v>
      </c>
      <c r="H135" s="4"/>
      <c r="I135" s="4"/>
      <c r="J135" s="4">
        <v>0</v>
      </c>
      <c r="K135" s="3"/>
    </row>
    <row r="136" spans="1:11" x14ac:dyDescent="0.2">
      <c r="A136" s="2">
        <v>118</v>
      </c>
      <c r="B136" s="3">
        <v>257</v>
      </c>
      <c r="C136" s="3" t="s">
        <v>124</v>
      </c>
      <c r="D136" s="3" t="s">
        <v>2657</v>
      </c>
      <c r="E136" s="3">
        <v>15340857.77036999</v>
      </c>
      <c r="F136" s="3">
        <v>342365</v>
      </c>
      <c r="G136" s="3">
        <v>9440827</v>
      </c>
      <c r="H136" s="7" t="s">
        <v>4894</v>
      </c>
      <c r="I136" s="7" t="s">
        <v>4895</v>
      </c>
      <c r="J136" s="5">
        <v>1</v>
      </c>
      <c r="K136" s="3"/>
    </row>
    <row r="137" spans="1:11" x14ac:dyDescent="0.2">
      <c r="A137" s="2">
        <v>119</v>
      </c>
      <c r="B137" s="3">
        <v>155</v>
      </c>
      <c r="C137" s="3" t="s">
        <v>125</v>
      </c>
      <c r="D137" s="3" t="s">
        <v>2658</v>
      </c>
      <c r="E137" s="3">
        <v>15129290.668090001</v>
      </c>
      <c r="F137" s="3">
        <v>23583855</v>
      </c>
      <c r="G137" s="3">
        <v>734072488</v>
      </c>
      <c r="H137" s="4"/>
      <c r="I137" s="4"/>
      <c r="J137" s="4">
        <v>0</v>
      </c>
      <c r="K137" s="3"/>
    </row>
    <row r="138" spans="1:11" x14ac:dyDescent="0.2">
      <c r="A138" s="2">
        <v>120</v>
      </c>
      <c r="B138" s="3">
        <v>468</v>
      </c>
      <c r="C138" s="3" t="s">
        <v>126</v>
      </c>
      <c r="D138" s="3" t="s">
        <v>2659</v>
      </c>
      <c r="E138" s="3">
        <v>15082919.488</v>
      </c>
      <c r="F138" s="3">
        <v>14699447</v>
      </c>
      <c r="G138" s="3">
        <v>479487012</v>
      </c>
      <c r="H138" s="4"/>
      <c r="I138" s="4"/>
      <c r="J138" s="4">
        <v>0</v>
      </c>
      <c r="K138" s="3"/>
    </row>
    <row r="139" spans="1:11" x14ac:dyDescent="0.2">
      <c r="A139" s="2">
        <v>121</v>
      </c>
      <c r="B139" s="3">
        <v>209</v>
      </c>
      <c r="C139" s="3" t="s">
        <v>127</v>
      </c>
      <c r="D139" s="3" t="s">
        <v>2660</v>
      </c>
      <c r="E139" s="3">
        <v>14885494.766349999</v>
      </c>
      <c r="F139" s="3">
        <v>6892002</v>
      </c>
      <c r="G139" s="3">
        <v>242987813</v>
      </c>
      <c r="H139" s="4"/>
      <c r="I139" s="4"/>
      <c r="J139" s="4">
        <v>0</v>
      </c>
      <c r="K139" s="3"/>
    </row>
    <row r="140" spans="1:11" x14ac:dyDescent="0.2">
      <c r="A140" s="2">
        <v>122</v>
      </c>
      <c r="B140" s="3">
        <v>858</v>
      </c>
      <c r="C140" s="3" t="s">
        <v>128</v>
      </c>
      <c r="D140" s="3" t="s">
        <v>2661</v>
      </c>
      <c r="E140" s="3">
        <v>14696945.533120001</v>
      </c>
      <c r="F140" s="3">
        <v>553329</v>
      </c>
      <c r="G140" s="3">
        <v>27116618</v>
      </c>
      <c r="H140" s="4"/>
      <c r="I140" s="4"/>
      <c r="J140" s="4">
        <v>0</v>
      </c>
      <c r="K140" s="3"/>
    </row>
    <row r="141" spans="1:11" x14ac:dyDescent="0.2">
      <c r="A141" s="2">
        <v>123</v>
      </c>
      <c r="B141" s="3">
        <v>237</v>
      </c>
      <c r="C141" s="3" t="s">
        <v>129</v>
      </c>
      <c r="D141" s="3" t="s">
        <v>2662</v>
      </c>
      <c r="E141" s="3">
        <v>14684837.712089971</v>
      </c>
      <c r="F141" s="3">
        <v>373458</v>
      </c>
      <c r="G141" s="3">
        <v>19353014</v>
      </c>
      <c r="H141" s="3" t="s">
        <v>4896</v>
      </c>
      <c r="I141" s="3" t="s">
        <v>4896</v>
      </c>
      <c r="J141" s="5">
        <v>1</v>
      </c>
      <c r="K141" s="3"/>
    </row>
    <row r="142" spans="1:11" x14ac:dyDescent="0.2">
      <c r="A142" s="2">
        <v>124</v>
      </c>
      <c r="B142" s="3">
        <v>560</v>
      </c>
      <c r="C142" s="3" t="s">
        <v>130</v>
      </c>
      <c r="D142" s="3" t="s">
        <v>2663</v>
      </c>
      <c r="E142" s="3">
        <v>14414856.16293001</v>
      </c>
      <c r="F142" s="3">
        <v>903363</v>
      </c>
      <c r="G142" s="3">
        <v>62170095</v>
      </c>
      <c r="H142" s="4"/>
      <c r="I142" s="4"/>
      <c r="J142" s="4">
        <v>0</v>
      </c>
      <c r="K142" s="3"/>
    </row>
    <row r="143" spans="1:11" x14ac:dyDescent="0.2">
      <c r="A143" s="2">
        <v>125</v>
      </c>
      <c r="B143" s="3">
        <v>303</v>
      </c>
      <c r="C143" s="3" t="s">
        <v>131</v>
      </c>
      <c r="D143" s="3" t="s">
        <v>2664</v>
      </c>
      <c r="E143" s="3">
        <v>14214967.350570019</v>
      </c>
      <c r="F143" s="3">
        <v>412776</v>
      </c>
      <c r="G143" s="3">
        <v>514942</v>
      </c>
      <c r="H143" s="4"/>
      <c r="I143" s="4"/>
      <c r="J143" s="4">
        <v>0</v>
      </c>
      <c r="K143" s="3" t="s">
        <v>4919</v>
      </c>
    </row>
    <row r="144" spans="1:11" x14ac:dyDescent="0.2">
      <c r="A144" s="2">
        <v>126</v>
      </c>
      <c r="B144" s="3">
        <v>948</v>
      </c>
      <c r="C144" s="3" t="s">
        <v>132</v>
      </c>
      <c r="D144" s="3" t="s">
        <v>2665</v>
      </c>
      <c r="E144" s="3">
        <v>14001626.413480001</v>
      </c>
      <c r="F144" s="3">
        <v>896126</v>
      </c>
      <c r="G144" s="3">
        <v>21215535</v>
      </c>
      <c r="H144" s="4"/>
      <c r="I144" s="4"/>
      <c r="J144" s="4">
        <v>0</v>
      </c>
      <c r="K144" s="3"/>
    </row>
    <row r="145" spans="1:11" x14ac:dyDescent="0.2">
      <c r="A145" s="2">
        <v>127</v>
      </c>
      <c r="B145" s="3">
        <v>311</v>
      </c>
      <c r="C145" s="3" t="s">
        <v>133</v>
      </c>
      <c r="D145" s="3" t="s">
        <v>2637</v>
      </c>
      <c r="E145" s="3">
        <v>13989120.859430069</v>
      </c>
      <c r="F145" s="3">
        <v>484519</v>
      </c>
      <c r="G145" s="3">
        <v>16441340</v>
      </c>
      <c r="H145" s="4"/>
      <c r="I145" s="4"/>
      <c r="J145" s="4">
        <v>0</v>
      </c>
      <c r="K145" s="3"/>
    </row>
    <row r="146" spans="1:11" x14ac:dyDescent="0.2">
      <c r="A146" s="2">
        <v>128</v>
      </c>
      <c r="B146" s="3">
        <v>267</v>
      </c>
      <c r="C146" s="3" t="s">
        <v>134</v>
      </c>
      <c r="D146" s="3" t="s">
        <v>2666</v>
      </c>
      <c r="E146" s="3">
        <v>13901444.88508</v>
      </c>
      <c r="F146" s="3">
        <v>23370058</v>
      </c>
      <c r="G146" s="3">
        <v>717923842</v>
      </c>
      <c r="H146" s="4"/>
      <c r="I146" s="4"/>
      <c r="J146" s="4">
        <v>0</v>
      </c>
      <c r="K146" s="3"/>
    </row>
    <row r="147" spans="1:11" x14ac:dyDescent="0.2">
      <c r="A147" s="2">
        <v>129</v>
      </c>
      <c r="B147" s="3">
        <v>421</v>
      </c>
      <c r="C147" s="3" t="s">
        <v>135</v>
      </c>
      <c r="D147" s="3" t="s">
        <v>2667</v>
      </c>
      <c r="E147" s="3">
        <v>13666867.52063</v>
      </c>
      <c r="F147" s="3">
        <v>268982</v>
      </c>
      <c r="G147" s="3">
        <v>14591049</v>
      </c>
      <c r="H147" s="4"/>
      <c r="I147" s="4"/>
      <c r="J147" s="4">
        <v>0</v>
      </c>
      <c r="K147" s="3"/>
    </row>
    <row r="148" spans="1:11" x14ac:dyDescent="0.2">
      <c r="A148" s="2">
        <v>130</v>
      </c>
      <c r="B148" s="3">
        <v>808</v>
      </c>
      <c r="C148" s="3" t="s">
        <v>136</v>
      </c>
      <c r="D148" s="3" t="s">
        <v>2668</v>
      </c>
      <c r="E148" s="3">
        <v>13567171.37451</v>
      </c>
      <c r="F148" s="3">
        <v>240155</v>
      </c>
      <c r="G148" s="3">
        <v>1350178</v>
      </c>
      <c r="H148" s="3"/>
      <c r="I148" s="3"/>
      <c r="J148" s="5">
        <v>1</v>
      </c>
      <c r="K148" s="3"/>
    </row>
    <row r="149" spans="1:11" x14ac:dyDescent="0.2">
      <c r="A149" s="2"/>
      <c r="B149" s="3"/>
      <c r="C149" s="3"/>
      <c r="D149" s="1" t="s">
        <v>4959</v>
      </c>
      <c r="E149" s="3">
        <f>SUM(1327576.05960999+6526799.76001)</f>
        <v>7854375.8196199909</v>
      </c>
      <c r="F149" s="3">
        <f>SUM(26695+136285)</f>
        <v>162980</v>
      </c>
      <c r="G149" s="3">
        <f>SUM(153450+754397)</f>
        <v>907847</v>
      </c>
      <c r="H149" s="1" t="s">
        <v>4959</v>
      </c>
      <c r="I149" s="6" t="s">
        <v>4957</v>
      </c>
      <c r="J149" s="5">
        <v>0</v>
      </c>
      <c r="K149" s="3"/>
    </row>
    <row r="150" spans="1:11" x14ac:dyDescent="0.2">
      <c r="A150" s="2"/>
      <c r="B150" s="3"/>
      <c r="C150" s="3"/>
      <c r="D150" s="1" t="s">
        <v>4960</v>
      </c>
      <c r="E150" s="3">
        <f>SUM(741033.95181+3031870.69696999)</f>
        <v>3772904.6487799902</v>
      </c>
      <c r="F150" s="3">
        <f>SUM(7585+32424)</f>
        <v>40009</v>
      </c>
      <c r="G150" s="3">
        <f>SUM(42833+175247)</f>
        <v>218080</v>
      </c>
      <c r="H150" s="1" t="s">
        <v>4960</v>
      </c>
      <c r="I150" s="6" t="s">
        <v>4958</v>
      </c>
      <c r="J150" s="5">
        <v>0</v>
      </c>
      <c r="K150" s="3"/>
    </row>
    <row r="151" spans="1:11" x14ac:dyDescent="0.2">
      <c r="A151" s="2">
        <v>131</v>
      </c>
      <c r="B151" s="3">
        <v>232</v>
      </c>
      <c r="C151" s="3" t="s">
        <v>137</v>
      </c>
      <c r="D151" s="3" t="s">
        <v>2669</v>
      </c>
      <c r="E151" s="3">
        <v>13504486.2873</v>
      </c>
      <c r="F151" s="3">
        <v>1842993</v>
      </c>
      <c r="G151" s="3">
        <v>90067257</v>
      </c>
      <c r="H151" s="4"/>
      <c r="I151" s="4"/>
      <c r="J151" s="4">
        <v>0</v>
      </c>
      <c r="K151" s="3"/>
    </row>
    <row r="152" spans="1:11" x14ac:dyDescent="0.2">
      <c r="A152" s="2">
        <v>132</v>
      </c>
      <c r="B152" s="3">
        <v>459</v>
      </c>
      <c r="C152" s="3" t="s">
        <v>138</v>
      </c>
      <c r="D152" s="3" t="s">
        <v>2670</v>
      </c>
      <c r="E152" s="3">
        <v>13495358.09723001</v>
      </c>
      <c r="F152" s="3">
        <v>39892</v>
      </c>
      <c r="G152" s="3">
        <v>2101533</v>
      </c>
      <c r="H152" s="4"/>
      <c r="I152" s="4"/>
      <c r="J152" s="4">
        <v>0</v>
      </c>
      <c r="K152" s="3"/>
    </row>
    <row r="153" spans="1:11" x14ac:dyDescent="0.2">
      <c r="A153" s="2">
        <v>133</v>
      </c>
      <c r="B153" s="3">
        <v>574</v>
      </c>
      <c r="C153" s="3" t="s">
        <v>139</v>
      </c>
      <c r="D153" s="3" t="s">
        <v>2671</v>
      </c>
      <c r="E153" s="3">
        <v>13286728.995700009</v>
      </c>
      <c r="F153" s="3">
        <v>2287348</v>
      </c>
      <c r="G153" s="3">
        <v>234805553</v>
      </c>
      <c r="H153" s="4"/>
      <c r="I153" s="4"/>
      <c r="J153" s="4">
        <v>0</v>
      </c>
      <c r="K153" s="3"/>
    </row>
    <row r="154" spans="1:11" x14ac:dyDescent="0.2">
      <c r="A154" s="2">
        <v>134</v>
      </c>
      <c r="B154" s="3">
        <v>970</v>
      </c>
      <c r="C154" s="3" t="s">
        <v>140</v>
      </c>
      <c r="D154" s="3" t="s">
        <v>2672</v>
      </c>
      <c r="E154" s="3">
        <v>13129868.453600001</v>
      </c>
      <c r="F154" s="3">
        <v>2757664</v>
      </c>
      <c r="G154" s="3">
        <v>332394916</v>
      </c>
      <c r="H154" s="4"/>
      <c r="I154" s="4"/>
      <c r="J154" s="4">
        <v>0</v>
      </c>
      <c r="K154" s="3"/>
    </row>
    <row r="155" spans="1:11" x14ac:dyDescent="0.2">
      <c r="A155" s="2">
        <v>135</v>
      </c>
      <c r="B155" s="3">
        <v>120</v>
      </c>
      <c r="C155" s="3" t="s">
        <v>141</v>
      </c>
      <c r="D155" s="3" t="s">
        <v>2673</v>
      </c>
      <c r="E155" s="3">
        <v>13075909.688820001</v>
      </c>
      <c r="F155" s="3">
        <v>11920067</v>
      </c>
      <c r="G155" s="3">
        <v>381009606</v>
      </c>
      <c r="H155" s="4"/>
      <c r="I155" s="4"/>
      <c r="J155" s="4">
        <v>0</v>
      </c>
      <c r="K155" s="3"/>
    </row>
    <row r="156" spans="1:11" x14ac:dyDescent="0.2">
      <c r="A156" s="2">
        <v>136</v>
      </c>
      <c r="B156" s="3">
        <v>177</v>
      </c>
      <c r="C156" s="3" t="s">
        <v>142</v>
      </c>
      <c r="D156" s="3" t="s">
        <v>2674</v>
      </c>
      <c r="E156" s="3">
        <v>13065117.07636001</v>
      </c>
      <c r="F156" s="3">
        <v>6593093</v>
      </c>
      <c r="G156" s="3">
        <v>305434631</v>
      </c>
      <c r="H156" s="4"/>
      <c r="I156" s="4"/>
      <c r="J156" s="4">
        <v>0</v>
      </c>
      <c r="K156" s="3"/>
    </row>
    <row r="157" spans="1:11" x14ac:dyDescent="0.2">
      <c r="A157" s="2">
        <v>137</v>
      </c>
      <c r="B157" s="3">
        <v>268</v>
      </c>
      <c r="C157" s="3" t="s">
        <v>143</v>
      </c>
      <c r="D157" s="3" t="s">
        <v>2675</v>
      </c>
      <c r="E157" s="3">
        <v>12970452.8202</v>
      </c>
      <c r="F157" s="3">
        <v>9745106</v>
      </c>
      <c r="G157" s="3">
        <v>268739512</v>
      </c>
      <c r="H157" s="4"/>
      <c r="I157" s="4"/>
      <c r="J157" s="4">
        <v>0</v>
      </c>
      <c r="K157" s="3"/>
    </row>
    <row r="158" spans="1:11" x14ac:dyDescent="0.2">
      <c r="A158" s="2">
        <v>138</v>
      </c>
      <c r="B158" s="3">
        <v>624</v>
      </c>
      <c r="C158" s="3" t="s">
        <v>144</v>
      </c>
      <c r="D158" s="3" t="s">
        <v>2676</v>
      </c>
      <c r="E158" s="3">
        <v>12936740.224099999</v>
      </c>
      <c r="F158" s="3">
        <v>766244</v>
      </c>
      <c r="G158" s="3">
        <v>16963199</v>
      </c>
      <c r="H158" s="4"/>
      <c r="I158" s="4"/>
      <c r="J158" s="4">
        <v>0</v>
      </c>
      <c r="K158" s="3"/>
    </row>
    <row r="159" spans="1:11" x14ac:dyDescent="0.2">
      <c r="A159" s="2">
        <v>139</v>
      </c>
      <c r="B159" s="3">
        <v>253</v>
      </c>
      <c r="C159" s="3" t="s">
        <v>145</v>
      </c>
      <c r="D159" s="3" t="s">
        <v>2677</v>
      </c>
      <c r="E159" s="3">
        <v>12924518.01701</v>
      </c>
      <c r="F159" s="3">
        <v>124140</v>
      </c>
      <c r="G159" s="3">
        <v>2295039</v>
      </c>
      <c r="H159" s="3" t="s">
        <v>4897</v>
      </c>
      <c r="I159" s="3" t="s">
        <v>4897</v>
      </c>
      <c r="J159" s="5">
        <v>1</v>
      </c>
      <c r="K159" s="3"/>
    </row>
    <row r="160" spans="1:11" x14ac:dyDescent="0.2">
      <c r="A160" s="2">
        <v>140</v>
      </c>
      <c r="B160" s="3">
        <v>357</v>
      </c>
      <c r="C160" s="3" t="s">
        <v>146</v>
      </c>
      <c r="D160" s="3" t="s">
        <v>2678</v>
      </c>
      <c r="E160" s="3">
        <v>12904149.195859989</v>
      </c>
      <c r="F160" s="3">
        <v>2558746</v>
      </c>
      <c r="G160" s="3">
        <v>350734011</v>
      </c>
      <c r="H160" s="4"/>
      <c r="I160" s="4"/>
      <c r="J160" s="4">
        <v>0</v>
      </c>
      <c r="K160" s="3"/>
    </row>
    <row r="161" spans="1:11" x14ac:dyDescent="0.2">
      <c r="A161" s="2">
        <v>141</v>
      </c>
      <c r="B161" s="3">
        <v>845</v>
      </c>
      <c r="C161" s="3" t="s">
        <v>147</v>
      </c>
      <c r="D161" s="3" t="s">
        <v>2679</v>
      </c>
      <c r="E161" s="3">
        <v>12886951.99925998</v>
      </c>
      <c r="F161" s="3">
        <v>155928</v>
      </c>
      <c r="G161" s="3">
        <v>483698</v>
      </c>
      <c r="H161" s="3"/>
      <c r="I161" s="3"/>
      <c r="J161" s="5">
        <v>1</v>
      </c>
      <c r="K161" s="3"/>
    </row>
    <row r="162" spans="1:11" x14ac:dyDescent="0.2">
      <c r="A162" s="2"/>
      <c r="B162" s="3"/>
      <c r="C162" s="3"/>
      <c r="D162" s="1" t="s">
        <v>4964</v>
      </c>
      <c r="E162" s="3">
        <f>SUM(45339.0050799999+3746686.94486999+3065407.76179999+32436.98496)</f>
        <v>6889870.6967099803</v>
      </c>
      <c r="F162" s="3">
        <f>SUM(598+50616+40898+393)</f>
        <v>92505</v>
      </c>
      <c r="G162" s="3">
        <f>SUM(2664+220112+180093+1906)</f>
        <v>404775</v>
      </c>
      <c r="H162" s="3" t="s">
        <v>4961</v>
      </c>
      <c r="I162" s="3" t="s">
        <v>4961</v>
      </c>
      <c r="J162" s="5">
        <v>0</v>
      </c>
      <c r="K162" s="3"/>
    </row>
    <row r="163" spans="1:11" x14ac:dyDescent="0.2">
      <c r="A163" s="2"/>
      <c r="B163" s="3"/>
      <c r="C163" s="3"/>
      <c r="D163" s="1" t="s">
        <v>4963</v>
      </c>
      <c r="E163" s="3">
        <f>SUM(382704.94979+485055.14775+32275.11762+2928287.00605999+52217.41243+1630961.04186999+265569.547119999+220011.079909999)</f>
        <v>5997081.3025499787</v>
      </c>
      <c r="F163" s="3">
        <f>SUM(3812+5121+305+31287+520+17362+2813+2203)</f>
        <v>63423</v>
      </c>
      <c r="G163" s="3">
        <f>SUM(5035+6381+425+38525+687+21476+3497+2897)</f>
        <v>78923</v>
      </c>
      <c r="H163" s="1" t="s">
        <v>4962</v>
      </c>
      <c r="I163" s="1" t="s">
        <v>4962</v>
      </c>
      <c r="J163" s="5">
        <v>0</v>
      </c>
      <c r="K163" s="3"/>
    </row>
    <row r="164" spans="1:11" x14ac:dyDescent="0.2">
      <c r="A164" s="2">
        <v>142</v>
      </c>
      <c r="B164" s="3">
        <v>478</v>
      </c>
      <c r="C164" s="3" t="s">
        <v>148</v>
      </c>
      <c r="D164" s="3" t="s">
        <v>2680</v>
      </c>
      <c r="E164" s="3">
        <v>12825367.25567</v>
      </c>
      <c r="F164" s="3">
        <v>8872910</v>
      </c>
      <c r="G164" s="3">
        <v>212841015</v>
      </c>
      <c r="H164" s="4"/>
      <c r="I164" s="4"/>
      <c r="J164" s="4">
        <v>0</v>
      </c>
      <c r="K164" s="3"/>
    </row>
    <row r="165" spans="1:11" x14ac:dyDescent="0.2">
      <c r="A165" s="2">
        <v>143</v>
      </c>
      <c r="B165" s="3">
        <v>604</v>
      </c>
      <c r="C165" s="3" t="s">
        <v>149</v>
      </c>
      <c r="D165" s="3" t="s">
        <v>2681</v>
      </c>
      <c r="E165" s="3">
        <v>12714283.627900001</v>
      </c>
      <c r="F165" s="3">
        <v>445032</v>
      </c>
      <c r="G165" s="3">
        <v>24346286</v>
      </c>
      <c r="H165" s="4"/>
      <c r="I165" s="4"/>
      <c r="J165" s="4">
        <v>0</v>
      </c>
      <c r="K165" s="3"/>
    </row>
    <row r="166" spans="1:11" x14ac:dyDescent="0.2">
      <c r="A166" s="2">
        <v>144</v>
      </c>
      <c r="B166" s="3">
        <v>1340</v>
      </c>
      <c r="C166" s="3" t="s">
        <v>150</v>
      </c>
      <c r="D166" s="3" t="s">
        <v>2682</v>
      </c>
      <c r="E166" s="3">
        <v>12591886.548849991</v>
      </c>
      <c r="F166" s="3">
        <v>1970676</v>
      </c>
      <c r="G166" s="3">
        <v>226383331</v>
      </c>
      <c r="H166" s="4"/>
      <c r="I166" s="4"/>
      <c r="J166" s="4">
        <v>0</v>
      </c>
      <c r="K166" s="3"/>
    </row>
    <row r="167" spans="1:11" x14ac:dyDescent="0.2">
      <c r="A167" s="2">
        <v>145</v>
      </c>
      <c r="B167" s="3">
        <v>458</v>
      </c>
      <c r="C167" s="3" t="s">
        <v>151</v>
      </c>
      <c r="D167" s="3" t="s">
        <v>2683</v>
      </c>
      <c r="E167" s="3">
        <v>12444925.345019979</v>
      </c>
      <c r="F167" s="3">
        <v>1146981</v>
      </c>
      <c r="G167" s="3">
        <v>48871275</v>
      </c>
      <c r="H167" s="4"/>
      <c r="I167" s="4"/>
      <c r="J167" s="4">
        <v>0</v>
      </c>
      <c r="K167" s="3"/>
    </row>
    <row r="168" spans="1:11" x14ac:dyDescent="0.2">
      <c r="A168" s="2">
        <v>146</v>
      </c>
      <c r="B168" s="3">
        <v>876</v>
      </c>
      <c r="C168" s="3" t="s">
        <v>152</v>
      </c>
      <c r="D168" s="3" t="s">
        <v>2684</v>
      </c>
      <c r="E168" s="3">
        <v>12420644.011120001</v>
      </c>
      <c r="F168" s="3">
        <v>7087542</v>
      </c>
      <c r="G168" s="3">
        <v>359786609</v>
      </c>
      <c r="H168" s="4"/>
      <c r="I168" s="4"/>
      <c r="J168" s="4">
        <v>0</v>
      </c>
      <c r="K168" s="3"/>
    </row>
    <row r="169" spans="1:11" x14ac:dyDescent="0.2">
      <c r="A169" s="2">
        <v>147</v>
      </c>
      <c r="B169" s="3">
        <v>576</v>
      </c>
      <c r="C169" s="3" t="s">
        <v>153</v>
      </c>
      <c r="D169" s="3" t="s">
        <v>2685</v>
      </c>
      <c r="E169" s="3">
        <v>12271105.042640001</v>
      </c>
      <c r="F169" s="3">
        <v>961691</v>
      </c>
      <c r="G169" s="3">
        <v>43182832</v>
      </c>
      <c r="H169" s="4"/>
      <c r="I169" s="4"/>
      <c r="J169" s="4">
        <v>0</v>
      </c>
      <c r="K169" s="3"/>
    </row>
    <row r="170" spans="1:11" x14ac:dyDescent="0.2">
      <c r="A170" s="2">
        <v>148</v>
      </c>
      <c r="B170" s="3">
        <v>1078</v>
      </c>
      <c r="C170" s="3" t="s">
        <v>154</v>
      </c>
      <c r="D170" s="3" t="s">
        <v>2686</v>
      </c>
      <c r="E170" s="3">
        <v>12262425.508429989</v>
      </c>
      <c r="F170" s="3">
        <v>75878</v>
      </c>
      <c r="G170" s="3">
        <v>77141</v>
      </c>
      <c r="H170" s="4"/>
      <c r="I170" s="4"/>
      <c r="J170" s="4">
        <v>0</v>
      </c>
      <c r="K170" s="3"/>
    </row>
    <row r="171" spans="1:11" x14ac:dyDescent="0.2">
      <c r="A171" s="2">
        <v>149</v>
      </c>
      <c r="B171" s="3">
        <v>579</v>
      </c>
      <c r="C171" s="3" t="s">
        <v>155</v>
      </c>
      <c r="D171" s="3" t="s">
        <v>2687</v>
      </c>
      <c r="E171" s="3">
        <v>12173813.33942</v>
      </c>
      <c r="F171" s="3">
        <v>35602</v>
      </c>
      <c r="G171" s="3">
        <v>8329587</v>
      </c>
      <c r="H171" s="4"/>
      <c r="I171" s="4"/>
      <c r="J171" s="4">
        <v>0</v>
      </c>
      <c r="K171" s="3"/>
    </row>
    <row r="172" spans="1:11" x14ac:dyDescent="0.2">
      <c r="A172" s="2">
        <v>150</v>
      </c>
      <c r="B172" s="3">
        <v>1278</v>
      </c>
      <c r="C172" s="3" t="s">
        <v>156</v>
      </c>
      <c r="D172" s="3" t="s">
        <v>2688</v>
      </c>
      <c r="E172" s="3">
        <v>12127351.003129991</v>
      </c>
      <c r="F172" s="3">
        <v>252517</v>
      </c>
      <c r="G172" s="3">
        <v>15629535</v>
      </c>
      <c r="H172" s="4"/>
      <c r="I172" s="4"/>
      <c r="J172" s="4">
        <v>0</v>
      </c>
      <c r="K172" s="3"/>
    </row>
    <row r="173" spans="1:11" x14ac:dyDescent="0.2">
      <c r="A173" s="2">
        <v>151</v>
      </c>
      <c r="B173" s="3">
        <v>1337</v>
      </c>
      <c r="C173" s="3" t="s">
        <v>157</v>
      </c>
      <c r="D173" s="3" t="s">
        <v>2689</v>
      </c>
      <c r="E173" s="3">
        <v>12039230.518220009</v>
      </c>
      <c r="F173" s="3">
        <v>3748464</v>
      </c>
      <c r="G173" s="3">
        <v>377849493</v>
      </c>
      <c r="H173" s="4"/>
      <c r="I173" s="4"/>
      <c r="J173" s="4">
        <v>0</v>
      </c>
      <c r="K173" s="3"/>
    </row>
    <row r="174" spans="1:11" x14ac:dyDescent="0.2">
      <c r="A174" s="2">
        <v>152</v>
      </c>
      <c r="B174" s="3">
        <v>1468</v>
      </c>
      <c r="C174" s="3" t="s">
        <v>158</v>
      </c>
      <c r="D174" s="3" t="s">
        <v>2690</v>
      </c>
      <c r="E174" s="3">
        <v>11953441.012859991</v>
      </c>
      <c r="F174" s="3">
        <v>938295</v>
      </c>
      <c r="G174" s="3">
        <v>9131869</v>
      </c>
      <c r="H174" s="4"/>
      <c r="I174" s="4"/>
      <c r="J174" s="4">
        <v>0</v>
      </c>
      <c r="K174" s="3"/>
    </row>
    <row r="175" spans="1:11" x14ac:dyDescent="0.2">
      <c r="A175" s="2">
        <v>153</v>
      </c>
      <c r="B175" s="3">
        <v>634</v>
      </c>
      <c r="C175" s="3" t="s">
        <v>159</v>
      </c>
      <c r="D175" s="3" t="s">
        <v>2691</v>
      </c>
      <c r="E175" s="3">
        <v>11887289.32332</v>
      </c>
      <c r="F175" s="3">
        <v>2331709</v>
      </c>
      <c r="G175" s="3">
        <v>250465424</v>
      </c>
      <c r="H175" s="4"/>
      <c r="I175" s="4"/>
      <c r="J175" s="4">
        <v>0</v>
      </c>
      <c r="K175" s="3"/>
    </row>
    <row r="176" spans="1:11" x14ac:dyDescent="0.2">
      <c r="A176" s="2">
        <v>154</v>
      </c>
      <c r="B176" s="3">
        <v>465</v>
      </c>
      <c r="C176" s="3" t="s">
        <v>160</v>
      </c>
      <c r="D176" s="3" t="s">
        <v>2692</v>
      </c>
      <c r="E176" s="3">
        <v>11722710.87482</v>
      </c>
      <c r="F176" s="3">
        <v>6651568</v>
      </c>
      <c r="G176" s="3">
        <v>309817059</v>
      </c>
      <c r="H176" s="4"/>
      <c r="I176" s="4"/>
      <c r="J176" s="4">
        <v>0</v>
      </c>
      <c r="K176" s="3"/>
    </row>
    <row r="177" spans="1:11" x14ac:dyDescent="0.2">
      <c r="A177" s="2">
        <v>155</v>
      </c>
      <c r="B177" s="3">
        <v>1838</v>
      </c>
      <c r="C177" s="3" t="s">
        <v>161</v>
      </c>
      <c r="D177" s="3" t="s">
        <v>2693</v>
      </c>
      <c r="E177" s="3">
        <v>11650938.664209999</v>
      </c>
      <c r="F177" s="3">
        <v>320586</v>
      </c>
      <c r="G177" s="3">
        <v>4055787</v>
      </c>
      <c r="H177" s="4"/>
      <c r="I177" s="4"/>
      <c r="J177" s="4">
        <v>0</v>
      </c>
      <c r="K177" s="3"/>
    </row>
    <row r="178" spans="1:11" x14ac:dyDescent="0.2">
      <c r="A178" s="2">
        <v>156</v>
      </c>
      <c r="B178" s="3">
        <v>993</v>
      </c>
      <c r="C178" s="3" t="s">
        <v>162</v>
      </c>
      <c r="D178" s="3" t="s">
        <v>2694</v>
      </c>
      <c r="E178" s="3">
        <v>11594839.347749989</v>
      </c>
      <c r="F178" s="3">
        <v>1292101</v>
      </c>
      <c r="G178" s="3">
        <v>53617401</v>
      </c>
      <c r="H178" s="4"/>
      <c r="I178" s="4"/>
      <c r="J178" s="4">
        <v>0</v>
      </c>
      <c r="K178" s="3"/>
    </row>
    <row r="179" spans="1:11" x14ac:dyDescent="0.2">
      <c r="A179" s="2">
        <v>157</v>
      </c>
      <c r="B179" s="3">
        <v>1309</v>
      </c>
      <c r="C179" s="3" t="s">
        <v>163</v>
      </c>
      <c r="D179" s="3" t="s">
        <v>2695</v>
      </c>
      <c r="E179" s="3">
        <v>11531588.94548001</v>
      </c>
      <c r="F179" s="3">
        <v>5788640</v>
      </c>
      <c r="G179" s="3">
        <v>240123410</v>
      </c>
      <c r="H179" s="4"/>
      <c r="I179" s="4"/>
      <c r="J179" s="4">
        <v>0</v>
      </c>
      <c r="K179" s="3"/>
    </row>
    <row r="180" spans="1:11" x14ac:dyDescent="0.2">
      <c r="A180" s="2">
        <v>158</v>
      </c>
      <c r="B180" s="3">
        <v>236</v>
      </c>
      <c r="C180" s="3" t="s">
        <v>164</v>
      </c>
      <c r="D180" s="3" t="s">
        <v>2696</v>
      </c>
      <c r="E180" s="3">
        <v>11523438.171379991</v>
      </c>
      <c r="F180" s="3">
        <v>474434</v>
      </c>
      <c r="G180" s="3">
        <v>21558099</v>
      </c>
      <c r="H180" s="4"/>
      <c r="I180" s="4"/>
      <c r="J180" s="4">
        <v>0</v>
      </c>
      <c r="K180" s="3"/>
    </row>
    <row r="181" spans="1:11" x14ac:dyDescent="0.2">
      <c r="A181" s="2">
        <v>159</v>
      </c>
      <c r="B181" s="3">
        <v>1568</v>
      </c>
      <c r="C181" s="3" t="s">
        <v>165</v>
      </c>
      <c r="D181" s="3" t="s">
        <v>2596</v>
      </c>
      <c r="E181" s="3">
        <v>11420888.064669991</v>
      </c>
      <c r="F181" s="3">
        <v>4412211</v>
      </c>
      <c r="G181" s="3">
        <v>142596529</v>
      </c>
      <c r="H181" s="4"/>
      <c r="I181" s="4"/>
      <c r="J181" s="4">
        <v>0</v>
      </c>
      <c r="K181" s="3"/>
    </row>
    <row r="182" spans="1:11" x14ac:dyDescent="0.2">
      <c r="A182" s="2">
        <v>160</v>
      </c>
      <c r="B182" s="3">
        <v>569</v>
      </c>
      <c r="C182" s="3" t="s">
        <v>166</v>
      </c>
      <c r="D182" s="3" t="s">
        <v>2697</v>
      </c>
      <c r="E182" s="3">
        <v>11410112.038349999</v>
      </c>
      <c r="F182" s="3">
        <v>138210</v>
      </c>
      <c r="G182" s="3">
        <v>12845244</v>
      </c>
      <c r="H182" s="3" t="s">
        <v>4898</v>
      </c>
      <c r="I182" s="3" t="s">
        <v>4898</v>
      </c>
      <c r="J182" s="5">
        <v>1</v>
      </c>
      <c r="K182" s="3"/>
    </row>
    <row r="183" spans="1:11" x14ac:dyDescent="0.2">
      <c r="A183" s="2">
        <v>161</v>
      </c>
      <c r="B183" s="3">
        <v>920</v>
      </c>
      <c r="C183" s="3" t="s">
        <v>167</v>
      </c>
      <c r="D183" s="3" t="s">
        <v>2698</v>
      </c>
      <c r="E183" s="3">
        <v>11389026.691020001</v>
      </c>
      <c r="F183" s="3">
        <v>298454</v>
      </c>
      <c r="G183" s="3">
        <v>13642186</v>
      </c>
      <c r="H183" s="4"/>
      <c r="I183" s="4"/>
      <c r="J183" s="4">
        <v>0</v>
      </c>
      <c r="K183" s="3"/>
    </row>
    <row r="184" spans="1:11" x14ac:dyDescent="0.2">
      <c r="A184" s="2">
        <v>162</v>
      </c>
      <c r="B184" s="3">
        <v>536</v>
      </c>
      <c r="C184" s="3" t="s">
        <v>168</v>
      </c>
      <c r="D184" s="3" t="s">
        <v>2699</v>
      </c>
      <c r="E184" s="3">
        <v>11219601.8413</v>
      </c>
      <c r="F184" s="3">
        <v>4859077</v>
      </c>
      <c r="G184" s="3">
        <v>413576241</v>
      </c>
      <c r="H184" s="4"/>
      <c r="I184" s="4"/>
      <c r="J184" s="4">
        <v>0</v>
      </c>
      <c r="K184" s="3"/>
    </row>
    <row r="185" spans="1:11" x14ac:dyDescent="0.2">
      <c r="A185" s="2">
        <v>163</v>
      </c>
      <c r="B185" s="3">
        <v>598</v>
      </c>
      <c r="C185" s="3" t="s">
        <v>169</v>
      </c>
      <c r="D185" s="3" t="s">
        <v>2700</v>
      </c>
      <c r="E185" s="3">
        <v>11179284.60077</v>
      </c>
      <c r="F185" s="3">
        <v>1227411</v>
      </c>
      <c r="G185" s="3">
        <v>111996487</v>
      </c>
      <c r="H185" s="4"/>
      <c r="I185" s="4"/>
      <c r="J185" s="4">
        <v>0</v>
      </c>
      <c r="K185" s="3"/>
    </row>
    <row r="186" spans="1:11" x14ac:dyDescent="0.2">
      <c r="A186" s="2">
        <v>164</v>
      </c>
      <c r="B186" s="3">
        <v>1915</v>
      </c>
      <c r="C186" s="3" t="s">
        <v>170</v>
      </c>
      <c r="D186" s="3" t="s">
        <v>2701</v>
      </c>
      <c r="E186" s="3">
        <v>11013820.66602001</v>
      </c>
      <c r="F186" s="3">
        <v>1411468</v>
      </c>
      <c r="G186" s="3">
        <v>173310871</v>
      </c>
      <c r="H186" s="4"/>
      <c r="I186" s="4"/>
      <c r="J186" s="4">
        <v>0</v>
      </c>
      <c r="K186" s="3"/>
    </row>
    <row r="187" spans="1:11" x14ac:dyDescent="0.2">
      <c r="A187" s="2">
        <v>165</v>
      </c>
      <c r="B187" s="3">
        <v>1989</v>
      </c>
      <c r="C187" s="3" t="s">
        <v>171</v>
      </c>
      <c r="D187" s="3" t="s">
        <v>2702</v>
      </c>
      <c r="E187" s="3">
        <v>10963865.98393001</v>
      </c>
      <c r="F187" s="3">
        <v>1692099</v>
      </c>
      <c r="G187" s="3">
        <v>597499108</v>
      </c>
      <c r="H187" s="4"/>
      <c r="I187" s="4"/>
      <c r="J187" s="4">
        <v>0</v>
      </c>
      <c r="K187" s="3"/>
    </row>
    <row r="188" spans="1:11" x14ac:dyDescent="0.2">
      <c r="A188" s="2">
        <v>166</v>
      </c>
      <c r="B188" s="3">
        <v>229</v>
      </c>
      <c r="C188" s="3" t="s">
        <v>172</v>
      </c>
      <c r="D188" s="3" t="s">
        <v>2703</v>
      </c>
      <c r="E188" s="3">
        <v>10883947.02998</v>
      </c>
      <c r="F188" s="3">
        <v>2490152</v>
      </c>
      <c r="G188" s="3">
        <v>84962168</v>
      </c>
      <c r="H188" s="4"/>
      <c r="I188" s="4"/>
      <c r="J188" s="4">
        <v>0</v>
      </c>
      <c r="K188" s="3"/>
    </row>
    <row r="189" spans="1:11" x14ac:dyDescent="0.2">
      <c r="A189" s="2">
        <v>167</v>
      </c>
      <c r="B189" s="3">
        <v>310</v>
      </c>
      <c r="C189" s="3" t="s">
        <v>173</v>
      </c>
      <c r="D189" s="3" t="s">
        <v>2704</v>
      </c>
      <c r="E189" s="3">
        <v>10819755.83341</v>
      </c>
      <c r="F189" s="3">
        <v>364550</v>
      </c>
      <c r="G189" s="3">
        <v>407594</v>
      </c>
      <c r="H189" s="3" t="s">
        <v>4899</v>
      </c>
      <c r="I189" s="3" t="s">
        <v>4900</v>
      </c>
      <c r="J189" s="5">
        <v>1</v>
      </c>
      <c r="K189" s="3"/>
    </row>
    <row r="190" spans="1:11" x14ac:dyDescent="0.2">
      <c r="A190" s="2">
        <v>168</v>
      </c>
      <c r="B190" s="3">
        <v>974</v>
      </c>
      <c r="C190" s="3" t="s">
        <v>174</v>
      </c>
      <c r="D190" s="3" t="s">
        <v>2705</v>
      </c>
      <c r="E190" s="3">
        <v>10791502.369749989</v>
      </c>
      <c r="F190" s="3">
        <v>132648</v>
      </c>
      <c r="G190" s="3">
        <v>133463</v>
      </c>
      <c r="H190" s="4"/>
      <c r="I190" s="4"/>
      <c r="J190" s="4">
        <v>0</v>
      </c>
      <c r="K190" s="3"/>
    </row>
    <row r="191" spans="1:11" x14ac:dyDescent="0.2">
      <c r="A191" s="2">
        <v>169</v>
      </c>
      <c r="B191" s="3">
        <v>27</v>
      </c>
      <c r="C191" s="3" t="s">
        <v>175</v>
      </c>
      <c r="D191" s="3" t="s">
        <v>2706</v>
      </c>
      <c r="E191" s="3">
        <v>10769967.888449989</v>
      </c>
      <c r="F191" s="3">
        <v>2056042</v>
      </c>
      <c r="G191" s="3">
        <v>162939260</v>
      </c>
      <c r="H191" s="4"/>
      <c r="I191" s="4"/>
      <c r="J191" s="4">
        <v>0</v>
      </c>
      <c r="K191" s="3"/>
    </row>
    <row r="192" spans="1:11" x14ac:dyDescent="0.2">
      <c r="A192" s="2">
        <v>170</v>
      </c>
      <c r="B192" s="3">
        <v>622</v>
      </c>
      <c r="C192" s="3" t="s">
        <v>176</v>
      </c>
      <c r="D192" s="3" t="s">
        <v>2707</v>
      </c>
      <c r="E192" s="3">
        <v>10672671.140310001</v>
      </c>
      <c r="F192" s="3">
        <v>325229</v>
      </c>
      <c r="G192" s="3">
        <v>8645567</v>
      </c>
      <c r="H192" s="3" t="s">
        <v>4901</v>
      </c>
      <c r="I192" s="3" t="s">
        <v>4902</v>
      </c>
      <c r="J192" s="5">
        <v>1</v>
      </c>
      <c r="K192" s="3"/>
    </row>
    <row r="193" spans="1:11" x14ac:dyDescent="0.2">
      <c r="A193" s="2">
        <v>171</v>
      </c>
      <c r="B193" s="3">
        <v>903</v>
      </c>
      <c r="C193" s="3" t="s">
        <v>177</v>
      </c>
      <c r="D193" s="3" t="s">
        <v>2708</v>
      </c>
      <c r="E193" s="3">
        <v>10629313.96989999</v>
      </c>
      <c r="F193" s="3">
        <v>128337</v>
      </c>
      <c r="G193" s="3">
        <v>534223</v>
      </c>
      <c r="H193" s="3" t="s">
        <v>4903</v>
      </c>
      <c r="I193" s="3" t="s">
        <v>4904</v>
      </c>
      <c r="J193" s="5">
        <v>1</v>
      </c>
      <c r="K193" s="3"/>
    </row>
    <row r="194" spans="1:11" x14ac:dyDescent="0.2">
      <c r="A194" s="2">
        <v>172</v>
      </c>
      <c r="B194" s="3">
        <v>934</v>
      </c>
      <c r="C194" s="3" t="s">
        <v>178</v>
      </c>
      <c r="D194" s="3" t="s">
        <v>2709</v>
      </c>
      <c r="E194" s="3">
        <v>10613838.21651</v>
      </c>
      <c r="F194" s="3">
        <v>57303</v>
      </c>
      <c r="G194" s="3">
        <v>57639</v>
      </c>
      <c r="H194" s="3"/>
      <c r="I194" s="3"/>
      <c r="J194" s="5">
        <v>1</v>
      </c>
      <c r="K194" s="3"/>
    </row>
    <row r="195" spans="1:11" x14ac:dyDescent="0.2">
      <c r="A195" s="2"/>
      <c r="B195" s="3"/>
      <c r="C195" s="3"/>
      <c r="D195" s="1" t="s">
        <v>4913</v>
      </c>
      <c r="E195" s="3">
        <f>SUM(196331.87492+1418755.8787)</f>
        <v>1615087.7536200001</v>
      </c>
      <c r="F195" s="3">
        <f>SUM(654+4674)</f>
        <v>5328</v>
      </c>
      <c r="G195" s="3">
        <f>SUM(674+4844)</f>
        <v>5518</v>
      </c>
      <c r="H195" s="3" t="s">
        <v>4912</v>
      </c>
      <c r="I195" s="3" t="s">
        <v>4912</v>
      </c>
      <c r="J195" s="5"/>
      <c r="K195" s="3"/>
    </row>
    <row r="196" spans="1:11" x14ac:dyDescent="0.2">
      <c r="A196" s="2"/>
      <c r="B196" s="3"/>
      <c r="C196" s="3"/>
      <c r="D196" s="1" t="s">
        <v>4914</v>
      </c>
      <c r="E196" s="3">
        <f>SUM(560527.592579999+8438222.87031)</f>
        <v>8998750.4628899992</v>
      </c>
      <c r="F196" s="3">
        <f>F194-F195</f>
        <v>51975</v>
      </c>
      <c r="G196" s="3">
        <f>G194-G195</f>
        <v>52121</v>
      </c>
      <c r="H196" s="3" t="s">
        <v>4911</v>
      </c>
      <c r="I196" s="3" t="s">
        <v>4911</v>
      </c>
      <c r="J196" s="5"/>
      <c r="K196" s="3"/>
    </row>
    <row r="197" spans="1:11" x14ac:dyDescent="0.2">
      <c r="A197" s="2">
        <v>173</v>
      </c>
      <c r="B197" s="3">
        <v>1086</v>
      </c>
      <c r="C197" s="3" t="s">
        <v>179</v>
      </c>
      <c r="D197" s="3" t="s">
        <v>2710</v>
      </c>
      <c r="E197" s="3">
        <v>10606348.251320001</v>
      </c>
      <c r="F197" s="3">
        <v>4661271</v>
      </c>
      <c r="G197" s="3">
        <v>307985664</v>
      </c>
      <c r="H197" s="4"/>
      <c r="I197" s="4"/>
      <c r="J197" s="4">
        <v>0</v>
      </c>
      <c r="K197" s="3"/>
    </row>
    <row r="198" spans="1:11" x14ac:dyDescent="0.2">
      <c r="A198" s="2">
        <v>174</v>
      </c>
      <c r="B198" s="3">
        <v>973</v>
      </c>
      <c r="C198" s="3" t="s">
        <v>180</v>
      </c>
      <c r="D198" s="3" t="s">
        <v>2711</v>
      </c>
      <c r="E198" s="3">
        <v>10521955.596989989</v>
      </c>
      <c r="F198" s="3">
        <v>135716</v>
      </c>
      <c r="G198" s="3">
        <v>135909</v>
      </c>
      <c r="H198" s="3" t="s">
        <v>4946</v>
      </c>
      <c r="I198" s="3" t="s">
        <v>4946</v>
      </c>
      <c r="J198" s="5">
        <v>1</v>
      </c>
      <c r="K198" s="3"/>
    </row>
    <row r="199" spans="1:11" x14ac:dyDescent="0.2">
      <c r="A199" s="2">
        <v>175</v>
      </c>
      <c r="B199" s="3">
        <v>626</v>
      </c>
      <c r="C199" s="3" t="s">
        <v>181</v>
      </c>
      <c r="D199" s="3" t="s">
        <v>2712</v>
      </c>
      <c r="E199" s="3">
        <v>10514798.949759999</v>
      </c>
      <c r="F199" s="3">
        <v>1767189</v>
      </c>
      <c r="G199" s="3">
        <v>1073795992</v>
      </c>
      <c r="H199" s="4"/>
      <c r="I199" s="4"/>
      <c r="J199" s="4">
        <v>0</v>
      </c>
      <c r="K199" s="3"/>
    </row>
    <row r="200" spans="1:11" x14ac:dyDescent="0.2">
      <c r="A200" s="2">
        <v>176</v>
      </c>
      <c r="B200" s="3">
        <v>583</v>
      </c>
      <c r="C200" s="3" t="s">
        <v>182</v>
      </c>
      <c r="D200" s="3" t="s">
        <v>2713</v>
      </c>
      <c r="E200" s="3">
        <v>10383727.897080019</v>
      </c>
      <c r="F200" s="3">
        <v>150805</v>
      </c>
      <c r="G200" s="3">
        <v>9956685</v>
      </c>
      <c r="H200" s="4"/>
      <c r="I200" s="4"/>
      <c r="J200" s="4">
        <v>0</v>
      </c>
      <c r="K200" s="3"/>
    </row>
    <row r="201" spans="1:11" x14ac:dyDescent="0.2">
      <c r="A201" s="2">
        <v>177</v>
      </c>
      <c r="B201" s="3">
        <v>553</v>
      </c>
      <c r="C201" s="3" t="s">
        <v>183</v>
      </c>
      <c r="D201" s="3" t="s">
        <v>2714</v>
      </c>
      <c r="E201" s="3">
        <v>10331297.970059991</v>
      </c>
      <c r="F201" s="3">
        <v>316991</v>
      </c>
      <c r="G201" s="3">
        <v>2705325</v>
      </c>
      <c r="H201" s="4"/>
      <c r="I201" s="4"/>
      <c r="J201" s="4">
        <v>0</v>
      </c>
      <c r="K201" s="3"/>
    </row>
    <row r="202" spans="1:11" x14ac:dyDescent="0.2">
      <c r="A202" s="2">
        <v>178</v>
      </c>
      <c r="B202" s="3">
        <v>349</v>
      </c>
      <c r="C202" s="3" t="s">
        <v>184</v>
      </c>
      <c r="D202" s="3" t="s">
        <v>2715</v>
      </c>
      <c r="E202" s="3">
        <v>10294887.31239</v>
      </c>
      <c r="F202" s="3">
        <v>39266</v>
      </c>
      <c r="G202" s="3">
        <v>4564767</v>
      </c>
      <c r="H202" s="4"/>
      <c r="I202" s="4"/>
      <c r="J202" s="4">
        <v>0</v>
      </c>
      <c r="K202" s="3"/>
    </row>
    <row r="203" spans="1:11" x14ac:dyDescent="0.2">
      <c r="A203" s="2">
        <v>179</v>
      </c>
      <c r="B203" s="3">
        <v>1472</v>
      </c>
      <c r="C203" s="3" t="s">
        <v>185</v>
      </c>
      <c r="D203" s="3" t="s">
        <v>2716</v>
      </c>
      <c r="E203" s="3">
        <v>10140624.47992998</v>
      </c>
      <c r="F203" s="3">
        <v>1532091</v>
      </c>
      <c r="G203" s="3">
        <v>1694090</v>
      </c>
      <c r="H203" s="4"/>
      <c r="I203" s="4"/>
      <c r="J203" s="4">
        <v>0</v>
      </c>
      <c r="K203" s="3"/>
    </row>
    <row r="204" spans="1:11" x14ac:dyDescent="0.2">
      <c r="A204" s="2">
        <v>180</v>
      </c>
      <c r="B204" s="3">
        <v>1907</v>
      </c>
      <c r="C204" s="3" t="s">
        <v>186</v>
      </c>
      <c r="D204" s="3" t="s">
        <v>2717</v>
      </c>
      <c r="E204" s="3">
        <v>10101470.627330011</v>
      </c>
      <c r="F204" s="3">
        <v>1707943</v>
      </c>
      <c r="G204" s="3">
        <v>1807897</v>
      </c>
      <c r="H204" s="4"/>
      <c r="I204" s="4"/>
      <c r="J204" s="4">
        <v>0</v>
      </c>
      <c r="K204" s="3"/>
    </row>
    <row r="205" spans="1:11" x14ac:dyDescent="0.2">
      <c r="A205" s="2">
        <v>181</v>
      </c>
      <c r="B205" s="3">
        <v>1916</v>
      </c>
      <c r="C205" s="3" t="s">
        <v>187</v>
      </c>
      <c r="D205" s="3" t="s">
        <v>2718</v>
      </c>
      <c r="E205" s="3">
        <v>10029705.974169981</v>
      </c>
      <c r="F205" s="3">
        <v>1424640</v>
      </c>
      <c r="G205" s="3">
        <v>163524630</v>
      </c>
      <c r="H205" s="4"/>
      <c r="I205" s="4"/>
      <c r="J205" s="4">
        <v>0</v>
      </c>
      <c r="K205" s="3"/>
    </row>
    <row r="206" spans="1:11" x14ac:dyDescent="0.2">
      <c r="A206" s="2">
        <v>182</v>
      </c>
      <c r="B206" s="3">
        <v>69</v>
      </c>
      <c r="C206" s="3" t="s">
        <v>188</v>
      </c>
      <c r="D206" s="3" t="s">
        <v>2719</v>
      </c>
      <c r="E206" s="3">
        <v>10022093.158120001</v>
      </c>
      <c r="F206" s="3">
        <v>2177735</v>
      </c>
      <c r="G206" s="3">
        <v>166025993</v>
      </c>
      <c r="H206" s="4"/>
      <c r="I206" s="4"/>
      <c r="J206" s="4">
        <v>0</v>
      </c>
      <c r="K206" s="3"/>
    </row>
    <row r="207" spans="1:11" x14ac:dyDescent="0.2">
      <c r="A207" s="2">
        <v>183</v>
      </c>
      <c r="B207" s="3">
        <v>621</v>
      </c>
      <c r="C207" s="3" t="s">
        <v>189</v>
      </c>
      <c r="D207" s="3" t="s">
        <v>2720</v>
      </c>
      <c r="E207" s="3">
        <v>9915963.6558899991</v>
      </c>
      <c r="F207" s="3">
        <v>397140</v>
      </c>
      <c r="G207" s="3">
        <v>16835967</v>
      </c>
      <c r="H207" s="4"/>
      <c r="I207" s="4"/>
      <c r="J207" s="4">
        <v>0</v>
      </c>
      <c r="K207" s="3"/>
    </row>
    <row r="208" spans="1:11" x14ac:dyDescent="0.2">
      <c r="A208" s="2">
        <v>184</v>
      </c>
      <c r="B208" s="3">
        <v>1382</v>
      </c>
      <c r="C208" s="3" t="s">
        <v>190</v>
      </c>
      <c r="D208" s="3" t="s">
        <v>2721</v>
      </c>
      <c r="E208" s="3">
        <v>9834639.7827899959</v>
      </c>
      <c r="F208" s="3">
        <v>1029065</v>
      </c>
      <c r="G208" s="3">
        <v>15186374</v>
      </c>
      <c r="H208" s="4"/>
      <c r="I208" s="4"/>
      <c r="J208" s="4">
        <v>0</v>
      </c>
      <c r="K208" s="3"/>
    </row>
    <row r="209" spans="1:11" x14ac:dyDescent="0.2">
      <c r="A209" s="2">
        <v>185</v>
      </c>
      <c r="B209" s="3">
        <v>107</v>
      </c>
      <c r="C209" s="3" t="s">
        <v>191</v>
      </c>
      <c r="D209" s="3" t="s">
        <v>2722</v>
      </c>
      <c r="E209" s="3">
        <v>9699098.7785700038</v>
      </c>
      <c r="F209" s="3">
        <v>298666</v>
      </c>
      <c r="G209" s="3">
        <v>32891360</v>
      </c>
      <c r="H209" s="4"/>
      <c r="I209" s="4"/>
      <c r="J209" s="4">
        <v>0</v>
      </c>
      <c r="K209" s="3"/>
    </row>
    <row r="210" spans="1:11" x14ac:dyDescent="0.2">
      <c r="A210" s="2">
        <v>186</v>
      </c>
      <c r="B210" s="3">
        <v>1606</v>
      </c>
      <c r="C210" s="3" t="s">
        <v>192</v>
      </c>
      <c r="D210" s="3" t="s">
        <v>2723</v>
      </c>
      <c r="E210" s="3">
        <v>9671913.7867200114</v>
      </c>
      <c r="F210" s="3">
        <v>562128</v>
      </c>
      <c r="G210" s="3">
        <v>23783275</v>
      </c>
      <c r="H210" s="4"/>
      <c r="I210" s="4"/>
      <c r="J210" s="4">
        <v>0</v>
      </c>
      <c r="K210" s="3"/>
    </row>
    <row r="211" spans="1:11" x14ac:dyDescent="0.2">
      <c r="A211" s="2">
        <v>187</v>
      </c>
      <c r="B211" s="3">
        <v>630</v>
      </c>
      <c r="C211" s="3" t="s">
        <v>193</v>
      </c>
      <c r="D211" s="3" t="s">
        <v>2724</v>
      </c>
      <c r="E211" s="3">
        <v>9617857.9880399983</v>
      </c>
      <c r="F211" s="3">
        <v>375563</v>
      </c>
      <c r="G211" s="3">
        <v>13454425</v>
      </c>
      <c r="H211" s="4"/>
      <c r="I211" s="4"/>
      <c r="J211" s="4">
        <v>0</v>
      </c>
      <c r="K211" s="3"/>
    </row>
    <row r="212" spans="1:11" x14ac:dyDescent="0.2">
      <c r="A212" s="2">
        <v>188</v>
      </c>
      <c r="B212" s="3">
        <v>690</v>
      </c>
      <c r="C212" s="3" t="s">
        <v>194</v>
      </c>
      <c r="D212" s="3" t="s">
        <v>2725</v>
      </c>
      <c r="E212" s="3">
        <v>9542945.3790499866</v>
      </c>
      <c r="F212" s="3">
        <v>59977</v>
      </c>
      <c r="G212" s="3">
        <v>2276583</v>
      </c>
      <c r="H212" s="3" t="s">
        <v>4905</v>
      </c>
      <c r="I212" s="3" t="s">
        <v>4906</v>
      </c>
      <c r="J212" s="5">
        <v>1</v>
      </c>
      <c r="K212" s="3"/>
    </row>
    <row r="213" spans="1:11" x14ac:dyDescent="0.2">
      <c r="A213" s="2">
        <v>189</v>
      </c>
      <c r="B213" s="3">
        <v>900</v>
      </c>
      <c r="C213" s="3" t="s">
        <v>195</v>
      </c>
      <c r="D213" s="3" t="s">
        <v>2726</v>
      </c>
      <c r="E213" s="3">
        <v>9533124.8012599945</v>
      </c>
      <c r="F213" s="3">
        <v>249961</v>
      </c>
      <c r="G213" s="3">
        <v>20171784</v>
      </c>
      <c r="H213" s="4"/>
      <c r="I213" s="4"/>
      <c r="J213" s="4">
        <v>0</v>
      </c>
      <c r="K213" s="3"/>
    </row>
    <row r="214" spans="1:11" x14ac:dyDescent="0.2">
      <c r="A214" s="2">
        <v>190</v>
      </c>
      <c r="B214" s="3">
        <v>340</v>
      </c>
      <c r="C214" s="3" t="s">
        <v>196</v>
      </c>
      <c r="D214" s="3" t="s">
        <v>2727</v>
      </c>
      <c r="E214" s="3">
        <v>9520475.9131300002</v>
      </c>
      <c r="F214" s="3">
        <v>3143938</v>
      </c>
      <c r="G214" s="3">
        <v>119794565</v>
      </c>
      <c r="H214" s="4"/>
      <c r="I214" s="4"/>
      <c r="J214" s="4">
        <v>0</v>
      </c>
      <c r="K214" s="3"/>
    </row>
    <row r="215" spans="1:11" x14ac:dyDescent="0.2">
      <c r="A215" s="2">
        <v>191</v>
      </c>
      <c r="B215" s="3">
        <v>210</v>
      </c>
      <c r="C215" s="3" t="s">
        <v>197</v>
      </c>
      <c r="D215" s="3" t="s">
        <v>2728</v>
      </c>
      <c r="E215" s="3">
        <v>9505757.9506399911</v>
      </c>
      <c r="F215" s="3">
        <v>1840022</v>
      </c>
      <c r="G215" s="3">
        <v>67245674</v>
      </c>
      <c r="H215" s="4"/>
      <c r="I215" s="4"/>
      <c r="J215" s="4">
        <v>0</v>
      </c>
      <c r="K215" s="3"/>
    </row>
    <row r="216" spans="1:11" x14ac:dyDescent="0.2">
      <c r="A216" s="2">
        <v>192</v>
      </c>
      <c r="B216" s="3">
        <v>40</v>
      </c>
      <c r="C216" s="3" t="s">
        <v>198</v>
      </c>
      <c r="D216" s="3" t="s">
        <v>2729</v>
      </c>
      <c r="E216" s="3">
        <v>9461983.3125000019</v>
      </c>
      <c r="F216" s="3">
        <v>1895781</v>
      </c>
      <c r="G216" s="3">
        <v>78051047</v>
      </c>
      <c r="H216" s="4"/>
      <c r="I216" s="4"/>
      <c r="J216" s="4">
        <v>0</v>
      </c>
      <c r="K216" s="3"/>
    </row>
    <row r="217" spans="1:11" x14ac:dyDescent="0.2">
      <c r="A217" s="2">
        <v>193</v>
      </c>
      <c r="B217" s="3">
        <v>1096</v>
      </c>
      <c r="C217" s="3" t="s">
        <v>199</v>
      </c>
      <c r="D217" s="3" t="s">
        <v>2730</v>
      </c>
      <c r="E217" s="3">
        <v>9314211.4230099898</v>
      </c>
      <c r="F217" s="3">
        <v>934992</v>
      </c>
      <c r="G217" s="3">
        <v>49453524</v>
      </c>
      <c r="H217" s="4"/>
      <c r="I217" s="4"/>
      <c r="J217" s="4">
        <v>0</v>
      </c>
      <c r="K217" s="3"/>
    </row>
    <row r="218" spans="1:11" x14ac:dyDescent="0.2">
      <c r="A218" s="2">
        <v>194</v>
      </c>
      <c r="B218" s="3">
        <v>556</v>
      </c>
      <c r="C218" s="3" t="s">
        <v>200</v>
      </c>
      <c r="D218" s="3" t="s">
        <v>2731</v>
      </c>
      <c r="E218" s="3">
        <v>9266454.1792300064</v>
      </c>
      <c r="F218" s="3">
        <v>352738</v>
      </c>
      <c r="G218" s="3">
        <v>3664927</v>
      </c>
      <c r="H218" s="4"/>
      <c r="I218" s="4"/>
      <c r="J218" s="4">
        <v>0</v>
      </c>
      <c r="K218" s="3"/>
    </row>
    <row r="219" spans="1:11" x14ac:dyDescent="0.2">
      <c r="A219" s="2">
        <v>195</v>
      </c>
      <c r="B219" s="3">
        <v>207</v>
      </c>
      <c r="C219" s="3" t="s">
        <v>201</v>
      </c>
      <c r="D219" s="3" t="s">
        <v>2732</v>
      </c>
      <c r="E219" s="3">
        <v>9218592.510950001</v>
      </c>
      <c r="F219" s="3">
        <v>110492</v>
      </c>
      <c r="G219" s="3">
        <v>6073553</v>
      </c>
      <c r="H219" s="3" t="s">
        <v>4965</v>
      </c>
      <c r="I219" s="3" t="s">
        <v>4965</v>
      </c>
      <c r="J219" s="5">
        <v>1</v>
      </c>
      <c r="K219" s="3"/>
    </row>
    <row r="220" spans="1:11" x14ac:dyDescent="0.2">
      <c r="A220" s="2">
        <v>196</v>
      </c>
      <c r="B220" s="3">
        <v>1839</v>
      </c>
      <c r="C220" s="3" t="s">
        <v>202</v>
      </c>
      <c r="D220" s="3" t="s">
        <v>2733</v>
      </c>
      <c r="E220" s="3">
        <v>9194321.9609899912</v>
      </c>
      <c r="F220" s="3">
        <v>196196</v>
      </c>
      <c r="G220" s="3">
        <v>3174121</v>
      </c>
      <c r="H220" s="4"/>
      <c r="I220" s="4"/>
      <c r="J220" s="4">
        <v>0</v>
      </c>
      <c r="K220" s="3"/>
    </row>
    <row r="221" spans="1:11" x14ac:dyDescent="0.2">
      <c r="A221" s="2">
        <v>197</v>
      </c>
      <c r="B221" s="3">
        <v>2101</v>
      </c>
      <c r="C221" s="3" t="s">
        <v>203</v>
      </c>
      <c r="D221" s="3" t="s">
        <v>2734</v>
      </c>
      <c r="E221" s="3">
        <v>9161245.3188900072</v>
      </c>
      <c r="F221" s="3">
        <v>254853</v>
      </c>
      <c r="G221" s="3">
        <v>3236998</v>
      </c>
      <c r="H221" s="4"/>
      <c r="I221" s="4"/>
      <c r="J221" s="4">
        <v>0</v>
      </c>
      <c r="K221" s="3"/>
    </row>
    <row r="222" spans="1:11" x14ac:dyDescent="0.2">
      <c r="A222" s="2">
        <v>198</v>
      </c>
      <c r="B222" s="3">
        <v>192</v>
      </c>
      <c r="C222" s="3" t="s">
        <v>204</v>
      </c>
      <c r="D222" s="3" t="s">
        <v>2735</v>
      </c>
      <c r="E222" s="3">
        <v>9103160.2246300038</v>
      </c>
      <c r="F222" s="3">
        <v>8860291</v>
      </c>
      <c r="G222" s="3">
        <v>329753439</v>
      </c>
      <c r="H222" s="4"/>
      <c r="I222" s="4"/>
      <c r="J222" s="4">
        <v>0</v>
      </c>
      <c r="K222" s="3"/>
    </row>
    <row r="223" spans="1:11" x14ac:dyDescent="0.2">
      <c r="A223" s="2">
        <v>199</v>
      </c>
      <c r="B223" s="3">
        <v>256</v>
      </c>
      <c r="C223" s="3" t="s">
        <v>205</v>
      </c>
      <c r="D223" s="3" t="s">
        <v>2736</v>
      </c>
      <c r="E223" s="3">
        <v>9097815.545330001</v>
      </c>
      <c r="F223" s="3">
        <v>72615</v>
      </c>
      <c r="G223" s="3">
        <v>1476023</v>
      </c>
      <c r="H223" s="4"/>
      <c r="I223" s="4"/>
      <c r="J223" s="4">
        <v>0</v>
      </c>
      <c r="K223" s="3"/>
    </row>
    <row r="224" spans="1:11" x14ac:dyDescent="0.2">
      <c r="A224" s="2">
        <v>200</v>
      </c>
      <c r="B224" s="3">
        <v>23</v>
      </c>
      <c r="C224" s="3" t="s">
        <v>206</v>
      </c>
      <c r="D224" s="3" t="s">
        <v>2737</v>
      </c>
      <c r="E224" s="3">
        <v>8975273.5647500027</v>
      </c>
      <c r="F224" s="3">
        <v>46252</v>
      </c>
      <c r="G224" s="3">
        <v>4400431</v>
      </c>
      <c r="H224" s="4"/>
      <c r="I224" s="4"/>
      <c r="J224" s="4">
        <v>0</v>
      </c>
      <c r="K224" s="3"/>
    </row>
    <row r="225" spans="1:11" x14ac:dyDescent="0.2">
      <c r="A225" s="2">
        <v>201</v>
      </c>
      <c r="B225" s="3">
        <v>299</v>
      </c>
      <c r="C225" s="3" t="s">
        <v>207</v>
      </c>
      <c r="D225" s="3" t="s">
        <v>2738</v>
      </c>
      <c r="E225" s="3">
        <v>8686820.0771300066</v>
      </c>
      <c r="F225" s="3">
        <v>195792</v>
      </c>
      <c r="G225" s="3">
        <v>210304</v>
      </c>
      <c r="H225" s="4"/>
      <c r="I225" s="4"/>
      <c r="J225" s="4">
        <v>0</v>
      </c>
      <c r="K225" s="3"/>
    </row>
    <row r="226" spans="1:11" x14ac:dyDescent="0.2">
      <c r="A226" s="2">
        <v>202</v>
      </c>
      <c r="B226" s="3">
        <v>881</v>
      </c>
      <c r="C226" s="3" t="s">
        <v>208</v>
      </c>
      <c r="D226" s="3" t="s">
        <v>2665</v>
      </c>
      <c r="E226" s="3">
        <v>8671584.1636700016</v>
      </c>
      <c r="F226" s="3">
        <v>1067282</v>
      </c>
      <c r="G226" s="3">
        <v>45741014</v>
      </c>
      <c r="H226" s="4"/>
      <c r="I226" s="4"/>
      <c r="J226" s="4">
        <v>0</v>
      </c>
      <c r="K226" s="3"/>
    </row>
    <row r="227" spans="1:11" x14ac:dyDescent="0.2">
      <c r="A227" s="2">
        <v>203</v>
      </c>
      <c r="B227" s="3">
        <v>116</v>
      </c>
      <c r="C227" s="3" t="s">
        <v>209</v>
      </c>
      <c r="D227" s="3" t="s">
        <v>2739</v>
      </c>
      <c r="E227" s="3">
        <v>8543221.9526799936</v>
      </c>
      <c r="F227" s="3">
        <v>4615242</v>
      </c>
      <c r="G227" s="3">
        <v>162060790</v>
      </c>
      <c r="H227" s="4"/>
      <c r="I227" s="4"/>
      <c r="J227" s="4">
        <v>0</v>
      </c>
      <c r="K227" s="3"/>
    </row>
    <row r="228" spans="1:11" x14ac:dyDescent="0.2">
      <c r="A228" s="2">
        <v>204</v>
      </c>
      <c r="B228" s="3">
        <v>605</v>
      </c>
      <c r="C228" s="3" t="s">
        <v>210</v>
      </c>
      <c r="D228" s="3" t="s">
        <v>2740</v>
      </c>
      <c r="E228" s="3">
        <v>8542804.9733399954</v>
      </c>
      <c r="F228" s="3">
        <v>167618</v>
      </c>
      <c r="G228" s="3">
        <v>15353131</v>
      </c>
      <c r="H228" s="4"/>
      <c r="I228" s="4"/>
      <c r="J228" s="4">
        <v>0</v>
      </c>
      <c r="K228" s="3"/>
    </row>
    <row r="229" spans="1:11" x14ac:dyDescent="0.2">
      <c r="A229" s="2">
        <v>205</v>
      </c>
      <c r="B229" s="3">
        <v>2427</v>
      </c>
      <c r="C229" s="3" t="s">
        <v>211</v>
      </c>
      <c r="D229" s="3" t="s">
        <v>2741</v>
      </c>
      <c r="E229" s="3">
        <v>8531795.5906099956</v>
      </c>
      <c r="F229" s="3">
        <v>816151</v>
      </c>
      <c r="G229" s="3">
        <v>1020136</v>
      </c>
      <c r="H229" s="4"/>
      <c r="I229" s="4"/>
      <c r="J229" s="4">
        <v>0</v>
      </c>
      <c r="K229" s="3"/>
    </row>
    <row r="230" spans="1:11" x14ac:dyDescent="0.2">
      <c r="A230" s="2">
        <v>206</v>
      </c>
      <c r="B230" s="3">
        <v>2388</v>
      </c>
      <c r="C230" s="3" t="s">
        <v>212</v>
      </c>
      <c r="D230" s="3" t="s">
        <v>2742</v>
      </c>
      <c r="E230" s="3">
        <v>8474267.8200099953</v>
      </c>
      <c r="F230" s="3">
        <v>61967</v>
      </c>
      <c r="G230" s="3">
        <v>2339680</v>
      </c>
      <c r="H230" s="4"/>
      <c r="I230" s="4"/>
      <c r="J230" s="4">
        <v>0</v>
      </c>
      <c r="K230" s="3"/>
    </row>
    <row r="231" spans="1:11" x14ac:dyDescent="0.2">
      <c r="A231" s="2">
        <v>207</v>
      </c>
      <c r="B231" s="3">
        <v>638</v>
      </c>
      <c r="C231" s="3" t="s">
        <v>213</v>
      </c>
      <c r="D231" s="3" t="s">
        <v>2743</v>
      </c>
      <c r="E231" s="3">
        <v>8447498.0449500028</v>
      </c>
      <c r="F231" s="3">
        <v>7965649</v>
      </c>
      <c r="G231" s="3">
        <v>377798332</v>
      </c>
      <c r="H231" s="4"/>
      <c r="I231" s="4"/>
      <c r="J231" s="4">
        <v>0</v>
      </c>
      <c r="K231" s="3"/>
    </row>
    <row r="232" spans="1:11" x14ac:dyDescent="0.2">
      <c r="A232" s="2">
        <v>208</v>
      </c>
      <c r="B232" s="3">
        <v>262</v>
      </c>
      <c r="C232" s="3" t="s">
        <v>214</v>
      </c>
      <c r="D232" s="3" t="s">
        <v>2744</v>
      </c>
      <c r="E232" s="3">
        <v>8371018.329769996</v>
      </c>
      <c r="F232" s="3">
        <v>8229879</v>
      </c>
      <c r="G232" s="3">
        <v>425926364</v>
      </c>
      <c r="H232" s="4"/>
      <c r="I232" s="4"/>
      <c r="J232" s="4">
        <v>0</v>
      </c>
      <c r="K232" s="3"/>
    </row>
    <row r="233" spans="1:11" x14ac:dyDescent="0.2">
      <c r="A233" s="2">
        <v>209</v>
      </c>
      <c r="B233" s="3">
        <v>947</v>
      </c>
      <c r="C233" s="3" t="s">
        <v>215</v>
      </c>
      <c r="D233" s="3" t="s">
        <v>2745</v>
      </c>
      <c r="E233" s="3">
        <v>8201165.2493499983</v>
      </c>
      <c r="F233" s="3">
        <v>564496</v>
      </c>
      <c r="G233" s="3">
        <v>28612075</v>
      </c>
      <c r="H233" s="4"/>
      <c r="I233" s="4"/>
      <c r="J233" s="4">
        <v>0</v>
      </c>
      <c r="K233" s="3"/>
    </row>
    <row r="234" spans="1:11" x14ac:dyDescent="0.2">
      <c r="A234" s="2">
        <v>210</v>
      </c>
      <c r="B234" s="3">
        <v>1709</v>
      </c>
      <c r="C234" s="3" t="s">
        <v>216</v>
      </c>
      <c r="D234" s="3" t="s">
        <v>2746</v>
      </c>
      <c r="E234" s="3">
        <v>8058542.7123200065</v>
      </c>
      <c r="F234" s="3">
        <v>443410</v>
      </c>
      <c r="G234" s="3">
        <v>443928</v>
      </c>
      <c r="H234" s="4"/>
      <c r="I234" s="4"/>
      <c r="J234" s="4">
        <v>0</v>
      </c>
      <c r="K234" s="3"/>
    </row>
    <row r="235" spans="1:11" x14ac:dyDescent="0.2">
      <c r="A235" s="2">
        <v>211</v>
      </c>
      <c r="B235" s="3">
        <v>819</v>
      </c>
      <c r="C235" s="3" t="s">
        <v>217</v>
      </c>
      <c r="D235" s="3" t="s">
        <v>2747</v>
      </c>
      <c r="E235" s="3">
        <v>7928820.272460008</v>
      </c>
      <c r="F235" s="3">
        <v>257161</v>
      </c>
      <c r="G235" s="3">
        <v>7563043</v>
      </c>
      <c r="H235" s="3" t="s">
        <v>4907</v>
      </c>
      <c r="I235" s="3" t="s">
        <v>4907</v>
      </c>
      <c r="J235" s="5">
        <v>1</v>
      </c>
      <c r="K235" s="3"/>
    </row>
    <row r="236" spans="1:11" x14ac:dyDescent="0.2">
      <c r="A236" s="2">
        <v>212</v>
      </c>
      <c r="B236" s="3">
        <v>1179</v>
      </c>
      <c r="C236" s="3" t="s">
        <v>218</v>
      </c>
      <c r="D236" s="3" t="s">
        <v>2748</v>
      </c>
      <c r="E236" s="3">
        <v>7928330.2214300027</v>
      </c>
      <c r="F236" s="3">
        <v>50639</v>
      </c>
      <c r="G236" s="3">
        <v>1566095</v>
      </c>
      <c r="H236" s="3" t="s">
        <v>4967</v>
      </c>
      <c r="I236" s="3" t="s">
        <v>4966</v>
      </c>
      <c r="J236" s="5">
        <v>1</v>
      </c>
      <c r="K236" s="3"/>
    </row>
    <row r="237" spans="1:11" x14ac:dyDescent="0.2">
      <c r="A237" s="2">
        <v>213</v>
      </c>
      <c r="B237" s="3">
        <v>1827</v>
      </c>
      <c r="C237" s="3" t="s">
        <v>219</v>
      </c>
      <c r="D237" s="3" t="s">
        <v>2749</v>
      </c>
      <c r="E237" s="3">
        <v>7897572.0686999988</v>
      </c>
      <c r="F237" s="3">
        <v>296836</v>
      </c>
      <c r="G237" s="3">
        <v>3749583</v>
      </c>
      <c r="H237" s="4"/>
      <c r="I237" s="4"/>
      <c r="J237" s="4">
        <v>0</v>
      </c>
      <c r="K237" s="3"/>
    </row>
    <row r="238" spans="1:11" x14ac:dyDescent="0.2">
      <c r="A238" s="2">
        <v>214</v>
      </c>
      <c r="B238" s="3">
        <v>35</v>
      </c>
      <c r="C238" s="3" t="s">
        <v>220</v>
      </c>
      <c r="D238" s="3" t="s">
        <v>2750</v>
      </c>
      <c r="E238" s="3">
        <v>7828120.4787299987</v>
      </c>
      <c r="F238" s="3">
        <v>5932285</v>
      </c>
      <c r="G238" s="3">
        <v>344545715</v>
      </c>
      <c r="H238" s="4"/>
      <c r="I238" s="4"/>
      <c r="J238" s="4">
        <v>0</v>
      </c>
      <c r="K238" s="3"/>
    </row>
    <row r="239" spans="1:11" x14ac:dyDescent="0.2">
      <c r="A239" s="2">
        <v>215</v>
      </c>
      <c r="B239" s="3">
        <v>561</v>
      </c>
      <c r="C239" s="3" t="s">
        <v>221</v>
      </c>
      <c r="D239" s="3" t="s">
        <v>2751</v>
      </c>
      <c r="E239" s="3">
        <v>7809959.7420999995</v>
      </c>
      <c r="F239" s="3">
        <v>307032</v>
      </c>
      <c r="G239" s="3">
        <v>23109527</v>
      </c>
      <c r="H239" s="4"/>
      <c r="I239" s="4"/>
      <c r="J239" s="4">
        <v>0</v>
      </c>
      <c r="K239" s="3"/>
    </row>
    <row r="240" spans="1:11" x14ac:dyDescent="0.2">
      <c r="A240" s="2">
        <v>216</v>
      </c>
      <c r="B240" s="3">
        <v>1224</v>
      </c>
      <c r="C240" s="3" t="s">
        <v>222</v>
      </c>
      <c r="D240" s="3" t="s">
        <v>2752</v>
      </c>
      <c r="E240" s="3">
        <v>7800798.5211099982</v>
      </c>
      <c r="F240" s="3">
        <v>800114</v>
      </c>
      <c r="G240" s="3">
        <v>31809881</v>
      </c>
      <c r="H240" s="4"/>
      <c r="I240" s="4"/>
      <c r="J240" s="4">
        <v>0</v>
      </c>
      <c r="K240" s="3"/>
    </row>
    <row r="241" spans="1:11" x14ac:dyDescent="0.2">
      <c r="A241" s="2">
        <v>217</v>
      </c>
      <c r="B241" s="3">
        <v>1479</v>
      </c>
      <c r="C241" s="3" t="s">
        <v>223</v>
      </c>
      <c r="D241" s="3" t="s">
        <v>2753</v>
      </c>
      <c r="E241" s="3">
        <v>7767967.5831500012</v>
      </c>
      <c r="F241" s="3">
        <v>164606</v>
      </c>
      <c r="G241" s="3">
        <v>11461699</v>
      </c>
      <c r="H241" s="4"/>
      <c r="I241" s="4"/>
      <c r="J241" s="4">
        <v>0</v>
      </c>
      <c r="K241" s="3"/>
    </row>
    <row r="242" spans="1:11" x14ac:dyDescent="0.2">
      <c r="A242" s="2">
        <v>218</v>
      </c>
      <c r="B242" s="3">
        <v>320</v>
      </c>
      <c r="C242" s="3" t="s">
        <v>224</v>
      </c>
      <c r="D242" s="3" t="s">
        <v>2754</v>
      </c>
      <c r="E242" s="3">
        <v>7757752.0129600037</v>
      </c>
      <c r="F242" s="3">
        <v>233455</v>
      </c>
      <c r="G242" s="3">
        <v>7714960</v>
      </c>
      <c r="H242" s="12" t="s">
        <v>4969</v>
      </c>
      <c r="I242" s="3" t="s">
        <v>4968</v>
      </c>
      <c r="J242" s="5">
        <v>1</v>
      </c>
      <c r="K242" s="3"/>
    </row>
    <row r="243" spans="1:11" x14ac:dyDescent="0.2">
      <c r="A243" s="2">
        <v>219</v>
      </c>
      <c r="B243" s="3">
        <v>508</v>
      </c>
      <c r="C243" s="3" t="s">
        <v>225</v>
      </c>
      <c r="D243" s="3" t="s">
        <v>2755</v>
      </c>
      <c r="E243" s="3">
        <v>7744419.7378500048</v>
      </c>
      <c r="F243" s="3">
        <v>1540080</v>
      </c>
      <c r="G243" s="3">
        <v>69019828</v>
      </c>
      <c r="H243" s="4"/>
      <c r="I243" s="4"/>
      <c r="J243" s="4">
        <v>0</v>
      </c>
      <c r="K243" s="3"/>
    </row>
    <row r="244" spans="1:11" x14ac:dyDescent="0.2">
      <c r="A244" s="2">
        <v>220</v>
      </c>
      <c r="B244" s="3">
        <v>54</v>
      </c>
      <c r="C244" s="3" t="s">
        <v>226</v>
      </c>
      <c r="D244" s="3" t="s">
        <v>2756</v>
      </c>
      <c r="E244" s="3">
        <v>7697670.0582899982</v>
      </c>
      <c r="F244" s="3">
        <v>838921</v>
      </c>
      <c r="G244" s="3">
        <v>112913646</v>
      </c>
      <c r="H244" s="4"/>
      <c r="I244" s="4"/>
      <c r="J244" s="4">
        <v>0</v>
      </c>
      <c r="K244" s="3"/>
    </row>
    <row r="245" spans="1:11" x14ac:dyDescent="0.2">
      <c r="A245" s="2">
        <v>221</v>
      </c>
      <c r="B245" s="3">
        <v>582</v>
      </c>
      <c r="C245" s="3" t="s">
        <v>227</v>
      </c>
      <c r="D245" s="3" t="s">
        <v>2757</v>
      </c>
      <c r="E245" s="3">
        <v>7618361.068959997</v>
      </c>
      <c r="F245" s="3">
        <v>711300</v>
      </c>
      <c r="G245" s="3">
        <v>40923962</v>
      </c>
      <c r="H245" s="4"/>
      <c r="I245" s="4"/>
      <c r="J245" s="4">
        <v>0</v>
      </c>
      <c r="K245" s="3"/>
    </row>
    <row r="246" spans="1:11" x14ac:dyDescent="0.2">
      <c r="A246" s="2">
        <v>222</v>
      </c>
      <c r="B246" s="3">
        <v>490</v>
      </c>
      <c r="C246" s="3" t="s">
        <v>228</v>
      </c>
      <c r="D246" s="3" t="s">
        <v>2758</v>
      </c>
      <c r="E246" s="3">
        <v>7558358.5837999946</v>
      </c>
      <c r="F246" s="3">
        <v>370660</v>
      </c>
      <c r="G246" s="3">
        <v>33879977</v>
      </c>
      <c r="H246" s="4"/>
      <c r="I246" s="4"/>
      <c r="J246" s="4">
        <v>0</v>
      </c>
      <c r="K246" s="3"/>
    </row>
    <row r="247" spans="1:11" x14ac:dyDescent="0.2">
      <c r="A247" s="2">
        <v>223</v>
      </c>
      <c r="B247" s="3">
        <v>661</v>
      </c>
      <c r="C247" s="3" t="s">
        <v>229</v>
      </c>
      <c r="D247" s="3" t="s">
        <v>2759</v>
      </c>
      <c r="E247" s="3">
        <v>7509700.7808800088</v>
      </c>
      <c r="F247" s="3">
        <v>1072693</v>
      </c>
      <c r="G247" s="3">
        <v>50266629</v>
      </c>
      <c r="H247" s="4"/>
      <c r="I247" s="4"/>
      <c r="J247" s="4">
        <v>0</v>
      </c>
      <c r="K247" s="3"/>
    </row>
    <row r="248" spans="1:11" x14ac:dyDescent="0.2">
      <c r="A248" s="2">
        <v>224</v>
      </c>
      <c r="B248" s="3">
        <v>125</v>
      </c>
      <c r="C248" s="3" t="s">
        <v>230</v>
      </c>
      <c r="D248" s="3" t="s">
        <v>2760</v>
      </c>
      <c r="E248" s="3">
        <v>7507163.0961599965</v>
      </c>
      <c r="F248" s="3">
        <v>709816</v>
      </c>
      <c r="G248" s="3">
        <v>19268330</v>
      </c>
      <c r="H248" s="4"/>
      <c r="I248" s="4"/>
      <c r="J248" s="4">
        <v>0</v>
      </c>
      <c r="K248" s="3"/>
    </row>
    <row r="249" spans="1:11" x14ac:dyDescent="0.2">
      <c r="A249" s="2">
        <v>225</v>
      </c>
      <c r="B249" s="3">
        <v>492</v>
      </c>
      <c r="C249" s="3" t="s">
        <v>231</v>
      </c>
      <c r="D249" s="3" t="s">
        <v>2761</v>
      </c>
      <c r="E249" s="3">
        <v>7495503.5973699996</v>
      </c>
      <c r="F249" s="3">
        <v>136457</v>
      </c>
      <c r="G249" s="3">
        <v>1291826</v>
      </c>
      <c r="H249" s="4"/>
      <c r="I249" s="4"/>
      <c r="J249" s="4">
        <v>0</v>
      </c>
      <c r="K249" s="3"/>
    </row>
    <row r="250" spans="1:11" x14ac:dyDescent="0.2">
      <c r="A250" s="2">
        <v>226</v>
      </c>
      <c r="B250" s="3">
        <v>1393</v>
      </c>
      <c r="C250" s="3" t="s">
        <v>232</v>
      </c>
      <c r="D250" s="3" t="s">
        <v>2762</v>
      </c>
      <c r="E250" s="3">
        <v>7399463.3596699797</v>
      </c>
      <c r="F250" s="3">
        <v>695964</v>
      </c>
      <c r="G250" s="3">
        <v>15978081</v>
      </c>
      <c r="H250" s="4"/>
      <c r="I250" s="4"/>
      <c r="J250" s="4">
        <v>0</v>
      </c>
      <c r="K250" s="3"/>
    </row>
    <row r="251" spans="1:11" x14ac:dyDescent="0.2">
      <c r="A251" s="2">
        <v>227</v>
      </c>
      <c r="B251" s="3">
        <v>409</v>
      </c>
      <c r="C251" s="3" t="s">
        <v>233</v>
      </c>
      <c r="D251" s="3" t="s">
        <v>2763</v>
      </c>
      <c r="E251" s="3">
        <v>7395463.8175500007</v>
      </c>
      <c r="F251" s="3">
        <v>1705178</v>
      </c>
      <c r="G251" s="3">
        <v>60606611</v>
      </c>
      <c r="H251" s="4"/>
      <c r="I251" s="4"/>
      <c r="J251" s="4">
        <v>0</v>
      </c>
      <c r="K251" s="3"/>
    </row>
    <row r="252" spans="1:11" x14ac:dyDescent="0.2">
      <c r="A252" s="2">
        <v>228</v>
      </c>
      <c r="B252" s="3">
        <v>1836</v>
      </c>
      <c r="C252" s="3" t="s">
        <v>234</v>
      </c>
      <c r="D252" s="3" t="s">
        <v>2764</v>
      </c>
      <c r="E252" s="3">
        <v>7391337.0278600007</v>
      </c>
      <c r="F252" s="3">
        <v>157245</v>
      </c>
      <c r="G252" s="3">
        <v>2131085</v>
      </c>
      <c r="H252" s="4"/>
      <c r="I252" s="4"/>
      <c r="J252" s="4">
        <v>0</v>
      </c>
      <c r="K252" s="3"/>
    </row>
    <row r="253" spans="1:11" x14ac:dyDescent="0.2">
      <c r="A253" s="2">
        <v>229</v>
      </c>
      <c r="B253" s="3">
        <v>446</v>
      </c>
      <c r="C253" s="3" t="s">
        <v>235</v>
      </c>
      <c r="D253" s="3" t="s">
        <v>2765</v>
      </c>
      <c r="E253" s="3">
        <v>7334811.2304100012</v>
      </c>
      <c r="F253" s="3">
        <v>578193</v>
      </c>
      <c r="G253" s="3">
        <v>26788600</v>
      </c>
      <c r="H253" s="4"/>
      <c r="I253" s="4"/>
      <c r="J253" s="4">
        <v>0</v>
      </c>
      <c r="K253" s="3"/>
    </row>
    <row r="254" spans="1:11" x14ac:dyDescent="0.2">
      <c r="A254" s="2">
        <v>230</v>
      </c>
      <c r="B254" s="3">
        <v>730</v>
      </c>
      <c r="C254" s="3" t="s">
        <v>236</v>
      </c>
      <c r="D254" s="3" t="s">
        <v>2766</v>
      </c>
      <c r="E254" s="3">
        <v>7281056.9556199946</v>
      </c>
      <c r="F254" s="3">
        <v>418443</v>
      </c>
      <c r="G254" s="3">
        <v>17683715</v>
      </c>
      <c r="H254" s="4"/>
      <c r="I254" s="4"/>
      <c r="J254" s="4">
        <v>0</v>
      </c>
      <c r="K254" s="3"/>
    </row>
    <row r="255" spans="1:11" x14ac:dyDescent="0.2">
      <c r="A255" s="2">
        <v>231</v>
      </c>
      <c r="B255" s="3">
        <v>852</v>
      </c>
      <c r="C255" s="3" t="s">
        <v>237</v>
      </c>
      <c r="D255" s="3" t="s">
        <v>2767</v>
      </c>
      <c r="E255" s="3">
        <v>7212611.4383199988</v>
      </c>
      <c r="F255" s="3">
        <v>213693</v>
      </c>
      <c r="G255" s="3">
        <v>4144580</v>
      </c>
      <c r="H255" s="4"/>
      <c r="I255" s="4"/>
      <c r="J255" s="4">
        <v>0</v>
      </c>
      <c r="K255" s="3"/>
    </row>
    <row r="256" spans="1:11" x14ac:dyDescent="0.2">
      <c r="A256" s="2">
        <v>232</v>
      </c>
      <c r="B256" s="3">
        <v>2309</v>
      </c>
      <c r="C256" s="3" t="s">
        <v>238</v>
      </c>
      <c r="D256" s="3" t="s">
        <v>2768</v>
      </c>
      <c r="E256" s="3">
        <v>7160046.6882000016</v>
      </c>
      <c r="F256" s="3">
        <v>31686</v>
      </c>
      <c r="G256" s="3">
        <v>2315143</v>
      </c>
      <c r="H256" s="4"/>
      <c r="I256" s="4"/>
      <c r="J256" s="4">
        <v>0</v>
      </c>
      <c r="K256" s="3"/>
    </row>
    <row r="257" spans="1:11" x14ac:dyDescent="0.2">
      <c r="A257" s="2">
        <v>233</v>
      </c>
      <c r="B257" s="3">
        <v>862</v>
      </c>
      <c r="C257" s="3" t="s">
        <v>239</v>
      </c>
      <c r="D257" s="3" t="s">
        <v>2769</v>
      </c>
      <c r="E257" s="3">
        <v>7148003.6609399999</v>
      </c>
      <c r="F257" s="3">
        <v>510376</v>
      </c>
      <c r="G257" s="3">
        <v>16693680</v>
      </c>
      <c r="H257" s="4"/>
      <c r="I257" s="4"/>
      <c r="J257" s="4">
        <v>0</v>
      </c>
      <c r="K257" s="3"/>
    </row>
    <row r="258" spans="1:11" x14ac:dyDescent="0.2">
      <c r="A258" s="2">
        <v>234</v>
      </c>
      <c r="B258" s="3">
        <v>78</v>
      </c>
      <c r="C258" s="3" t="s">
        <v>240</v>
      </c>
      <c r="D258" s="3" t="s">
        <v>2770</v>
      </c>
      <c r="E258" s="3">
        <v>7124719.9546400011</v>
      </c>
      <c r="F258" s="3">
        <v>2894226</v>
      </c>
      <c r="G258" s="3">
        <v>1566738551</v>
      </c>
      <c r="H258" s="4"/>
      <c r="I258" s="4"/>
      <c r="J258" s="4">
        <v>0</v>
      </c>
      <c r="K258" s="3"/>
    </row>
    <row r="259" spans="1:11" x14ac:dyDescent="0.2">
      <c r="A259" s="2">
        <v>235</v>
      </c>
      <c r="B259" s="3">
        <v>1215</v>
      </c>
      <c r="C259" s="3" t="s">
        <v>241</v>
      </c>
      <c r="D259" s="3" t="s">
        <v>2771</v>
      </c>
      <c r="E259" s="3">
        <v>7103723.878630003</v>
      </c>
      <c r="F259" s="3">
        <v>2834983</v>
      </c>
      <c r="G259" s="3">
        <v>117047048</v>
      </c>
      <c r="H259" s="4"/>
      <c r="I259" s="4"/>
      <c r="J259" s="4">
        <v>0</v>
      </c>
      <c r="K259" s="3"/>
    </row>
    <row r="260" spans="1:11" x14ac:dyDescent="0.2">
      <c r="A260" s="2">
        <v>236</v>
      </c>
      <c r="B260" s="3">
        <v>413</v>
      </c>
      <c r="C260" s="3" t="s">
        <v>242</v>
      </c>
      <c r="D260" s="3" t="s">
        <v>2772</v>
      </c>
      <c r="E260" s="3">
        <v>7064433.1382799968</v>
      </c>
      <c r="F260" s="3">
        <v>1068625</v>
      </c>
      <c r="G260" s="3">
        <v>29498732</v>
      </c>
      <c r="H260" s="4"/>
      <c r="I260" s="4"/>
      <c r="J260" s="4">
        <v>0</v>
      </c>
      <c r="K260" s="3"/>
    </row>
    <row r="261" spans="1:11" x14ac:dyDescent="0.2">
      <c r="A261" s="2">
        <v>237</v>
      </c>
      <c r="B261" s="3">
        <v>2363</v>
      </c>
      <c r="C261" s="3" t="s">
        <v>243</v>
      </c>
      <c r="D261" s="3" t="s">
        <v>2773</v>
      </c>
      <c r="E261" s="3">
        <v>6962211.5122899991</v>
      </c>
      <c r="F261" s="3">
        <v>50421</v>
      </c>
      <c r="G261" s="3">
        <v>1883662</v>
      </c>
      <c r="H261" s="4"/>
      <c r="I261" s="4"/>
      <c r="J261" s="4">
        <v>0</v>
      </c>
      <c r="K261" s="3"/>
    </row>
    <row r="262" spans="1:11" x14ac:dyDescent="0.2">
      <c r="A262" s="2">
        <v>238</v>
      </c>
      <c r="B262" s="3">
        <v>486</v>
      </c>
      <c r="C262" s="3" t="s">
        <v>244</v>
      </c>
      <c r="D262" s="3" t="s">
        <v>2774</v>
      </c>
      <c r="E262" s="3">
        <v>6866946.6647300003</v>
      </c>
      <c r="F262" s="3">
        <v>114734</v>
      </c>
      <c r="G262" s="3">
        <v>4385283</v>
      </c>
      <c r="H262" s="4"/>
      <c r="I262" s="4"/>
      <c r="J262" s="4">
        <v>0</v>
      </c>
      <c r="K262" s="3"/>
    </row>
    <row r="263" spans="1:11" x14ac:dyDescent="0.2">
      <c r="A263" s="2">
        <v>239</v>
      </c>
      <c r="B263" s="3">
        <v>487</v>
      </c>
      <c r="C263" s="3" t="s">
        <v>245</v>
      </c>
      <c r="D263" s="3" t="s">
        <v>2775</v>
      </c>
      <c r="E263" s="3">
        <v>6785766.394960002</v>
      </c>
      <c r="F263" s="3">
        <v>106950</v>
      </c>
      <c r="G263" s="3">
        <v>3067187</v>
      </c>
      <c r="H263" s="3" t="s">
        <v>4971</v>
      </c>
      <c r="I263" s="3" t="s">
        <v>4970</v>
      </c>
      <c r="J263" s="5">
        <v>1</v>
      </c>
      <c r="K263" s="3"/>
    </row>
    <row r="264" spans="1:11" x14ac:dyDescent="0.2">
      <c r="A264" s="2">
        <v>240</v>
      </c>
      <c r="B264" s="3">
        <v>1799</v>
      </c>
      <c r="C264" s="3" t="s">
        <v>246</v>
      </c>
      <c r="D264" s="3" t="s">
        <v>2776</v>
      </c>
      <c r="E264" s="3">
        <v>6775430.5861000009</v>
      </c>
      <c r="F264" s="3">
        <v>1002237</v>
      </c>
      <c r="G264" s="3">
        <v>13211055</v>
      </c>
      <c r="H264" s="4"/>
      <c r="I264" s="4"/>
      <c r="J264" s="4">
        <v>0</v>
      </c>
      <c r="K264" s="3"/>
    </row>
    <row r="265" spans="1:11" x14ac:dyDescent="0.2">
      <c r="A265" s="2">
        <v>241</v>
      </c>
      <c r="B265" s="3">
        <v>281</v>
      </c>
      <c r="C265" s="3" t="s">
        <v>247</v>
      </c>
      <c r="D265" s="3" t="s">
        <v>2777</v>
      </c>
      <c r="E265" s="3">
        <v>6767879.8135500271</v>
      </c>
      <c r="F265" s="3">
        <v>82351</v>
      </c>
      <c r="G265" s="3">
        <v>11375689</v>
      </c>
      <c r="H265" s="4"/>
      <c r="I265" s="4"/>
      <c r="J265" s="4">
        <v>0</v>
      </c>
      <c r="K265" s="3"/>
    </row>
    <row r="266" spans="1:11" x14ac:dyDescent="0.2">
      <c r="A266" s="2">
        <v>242</v>
      </c>
      <c r="B266" s="3">
        <v>1948</v>
      </c>
      <c r="C266" s="3" t="s">
        <v>248</v>
      </c>
      <c r="D266" s="3" t="s">
        <v>2778</v>
      </c>
      <c r="E266" s="3">
        <v>6713686.1347399997</v>
      </c>
      <c r="F266" s="3">
        <v>53019</v>
      </c>
      <c r="G266" s="3">
        <v>147969</v>
      </c>
      <c r="H266" s="4"/>
      <c r="I266" s="4"/>
      <c r="J266" s="4">
        <v>0</v>
      </c>
      <c r="K266" s="3"/>
    </row>
    <row r="267" spans="1:11" x14ac:dyDescent="0.2">
      <c r="A267" s="2">
        <v>243</v>
      </c>
      <c r="B267" s="3">
        <v>1731</v>
      </c>
      <c r="C267" s="3" t="s">
        <v>249</v>
      </c>
      <c r="D267" s="3" t="s">
        <v>2779</v>
      </c>
      <c r="E267" s="3">
        <v>6679755.4806099832</v>
      </c>
      <c r="F267" s="3">
        <v>694039</v>
      </c>
      <c r="G267" s="3">
        <v>722991</v>
      </c>
      <c r="H267" s="4"/>
      <c r="I267" s="4"/>
      <c r="J267" s="4">
        <v>0</v>
      </c>
      <c r="K267" s="3"/>
    </row>
    <row r="268" spans="1:11" x14ac:dyDescent="0.2">
      <c r="A268" s="2">
        <v>244</v>
      </c>
      <c r="B268" s="3">
        <v>401</v>
      </c>
      <c r="C268" s="3" t="s">
        <v>250</v>
      </c>
      <c r="D268" s="3" t="s">
        <v>2780</v>
      </c>
      <c r="E268" s="3">
        <v>6602854.6576700006</v>
      </c>
      <c r="F268" s="3">
        <v>4941807</v>
      </c>
      <c r="G268" s="3">
        <v>149134790</v>
      </c>
      <c r="H268" s="4"/>
      <c r="I268" s="4"/>
      <c r="J268" s="4">
        <v>0</v>
      </c>
      <c r="K268" s="3"/>
    </row>
    <row r="269" spans="1:11" x14ac:dyDescent="0.2">
      <c r="A269" s="2">
        <v>245</v>
      </c>
      <c r="B269" s="3">
        <v>507</v>
      </c>
      <c r="C269" s="3" t="s">
        <v>251</v>
      </c>
      <c r="D269" s="3" t="s">
        <v>2781</v>
      </c>
      <c r="E269" s="3">
        <v>6593096.8231699923</v>
      </c>
      <c r="F269" s="3">
        <v>226886</v>
      </c>
      <c r="G269" s="3">
        <v>10119888</v>
      </c>
      <c r="H269" s="4"/>
      <c r="I269" s="4"/>
      <c r="J269" s="4">
        <v>0</v>
      </c>
      <c r="K269" s="3"/>
    </row>
    <row r="270" spans="1:11" x14ac:dyDescent="0.2">
      <c r="A270" s="2">
        <v>246</v>
      </c>
      <c r="B270" s="3">
        <v>534</v>
      </c>
      <c r="C270" s="3" t="s">
        <v>252</v>
      </c>
      <c r="D270" s="3" t="s">
        <v>2782</v>
      </c>
      <c r="E270" s="3">
        <v>6557794.2191900034</v>
      </c>
      <c r="F270" s="3">
        <v>148513</v>
      </c>
      <c r="G270" s="3">
        <v>9342781</v>
      </c>
      <c r="H270" s="8" t="s">
        <v>4972</v>
      </c>
      <c r="I270" s="8" t="s">
        <v>4908</v>
      </c>
      <c r="J270" s="5">
        <v>1</v>
      </c>
      <c r="K270" s="3"/>
    </row>
    <row r="271" spans="1:11" x14ac:dyDescent="0.2">
      <c r="A271" s="2">
        <v>247</v>
      </c>
      <c r="B271" s="3">
        <v>1529</v>
      </c>
      <c r="C271" s="3" t="s">
        <v>253</v>
      </c>
      <c r="D271" s="3" t="s">
        <v>2783</v>
      </c>
      <c r="E271" s="3">
        <v>6431877.285120015</v>
      </c>
      <c r="F271" s="3">
        <v>499832</v>
      </c>
      <c r="G271" s="3">
        <v>189787746</v>
      </c>
      <c r="H271" s="4"/>
      <c r="I271" s="4"/>
      <c r="J271" s="4">
        <v>0</v>
      </c>
      <c r="K271" s="3"/>
    </row>
    <row r="272" spans="1:11" x14ac:dyDescent="0.2">
      <c r="A272" s="2">
        <v>248</v>
      </c>
      <c r="B272" s="3">
        <v>1162</v>
      </c>
      <c r="C272" s="3" t="s">
        <v>254</v>
      </c>
      <c r="D272" s="3" t="s">
        <v>2784</v>
      </c>
      <c r="E272" s="3">
        <v>6428493.3648099974</v>
      </c>
      <c r="F272" s="3">
        <v>322711</v>
      </c>
      <c r="G272" s="3">
        <v>724541326</v>
      </c>
      <c r="H272" s="4"/>
      <c r="I272" s="4"/>
      <c r="J272" s="4">
        <v>0</v>
      </c>
      <c r="K272" s="3"/>
    </row>
    <row r="273" spans="1:11" x14ac:dyDescent="0.2">
      <c r="A273" s="2">
        <v>249</v>
      </c>
      <c r="B273" s="3">
        <v>26</v>
      </c>
      <c r="C273" s="3" t="s">
        <v>255</v>
      </c>
      <c r="D273" s="3" t="s">
        <v>2785</v>
      </c>
      <c r="E273" s="3">
        <v>6406656.606639999</v>
      </c>
      <c r="F273" s="3">
        <v>1504607</v>
      </c>
      <c r="G273" s="3">
        <v>120832258</v>
      </c>
      <c r="H273" s="4"/>
      <c r="I273" s="4"/>
      <c r="J273" s="4">
        <v>0</v>
      </c>
      <c r="K273" s="3"/>
    </row>
    <row r="274" spans="1:11" x14ac:dyDescent="0.2">
      <c r="A274" s="2">
        <v>250</v>
      </c>
      <c r="B274" s="3">
        <v>591</v>
      </c>
      <c r="C274" s="3" t="s">
        <v>256</v>
      </c>
      <c r="D274" s="3" t="s">
        <v>2786</v>
      </c>
      <c r="E274" s="3">
        <v>6321894.4087900007</v>
      </c>
      <c r="F274" s="3">
        <v>67979</v>
      </c>
      <c r="G274" s="3">
        <v>304319</v>
      </c>
      <c r="H274" s="4"/>
      <c r="I274" s="4"/>
      <c r="J274" s="4">
        <v>0</v>
      </c>
      <c r="K274" s="3"/>
    </row>
    <row r="275" spans="1:11" x14ac:dyDescent="0.2">
      <c r="A275" s="2">
        <v>251</v>
      </c>
      <c r="B275" s="3">
        <v>72</v>
      </c>
      <c r="C275" s="3" t="s">
        <v>257</v>
      </c>
      <c r="D275" s="3" t="s">
        <v>2787</v>
      </c>
      <c r="E275" s="3">
        <v>6314515.9907799996</v>
      </c>
      <c r="F275" s="3">
        <v>3896891</v>
      </c>
      <c r="G275" s="3">
        <v>298097837</v>
      </c>
      <c r="H275" s="4"/>
      <c r="I275" s="4"/>
      <c r="J275" s="4">
        <v>0</v>
      </c>
      <c r="K275" s="3"/>
    </row>
    <row r="276" spans="1:11" x14ac:dyDescent="0.2">
      <c r="A276" s="2">
        <v>252</v>
      </c>
      <c r="B276" s="3">
        <v>684</v>
      </c>
      <c r="C276" s="3" t="s">
        <v>258</v>
      </c>
      <c r="D276" s="3" t="s">
        <v>2788</v>
      </c>
      <c r="E276" s="3">
        <v>6215396.5218399987</v>
      </c>
      <c r="F276" s="3">
        <v>36006</v>
      </c>
      <c r="G276" s="3">
        <v>2121366</v>
      </c>
      <c r="H276" s="4"/>
      <c r="I276" s="4"/>
      <c r="J276" s="4">
        <v>0</v>
      </c>
      <c r="K276" s="3"/>
    </row>
    <row r="277" spans="1:11" x14ac:dyDescent="0.2">
      <c r="A277" s="2">
        <v>253</v>
      </c>
      <c r="B277" s="3">
        <v>1819</v>
      </c>
      <c r="C277" s="3" t="s">
        <v>259</v>
      </c>
      <c r="D277" s="3" t="s">
        <v>2789</v>
      </c>
      <c r="E277" s="3">
        <v>6204886.2081500003</v>
      </c>
      <c r="F277" s="3">
        <v>209130</v>
      </c>
      <c r="G277" s="3">
        <v>2759540</v>
      </c>
      <c r="H277" s="4"/>
      <c r="I277" s="4"/>
      <c r="J277" s="4">
        <v>0</v>
      </c>
      <c r="K277" s="3"/>
    </row>
    <row r="278" spans="1:11" x14ac:dyDescent="0.2">
      <c r="A278" s="2">
        <v>254</v>
      </c>
      <c r="B278" s="3">
        <v>2432</v>
      </c>
      <c r="C278" s="3" t="s">
        <v>260</v>
      </c>
      <c r="D278" s="3" t="s">
        <v>2790</v>
      </c>
      <c r="E278" s="3">
        <v>6191669.1053800033</v>
      </c>
      <c r="F278" s="3">
        <v>725144</v>
      </c>
      <c r="G278" s="3">
        <v>2173575</v>
      </c>
      <c r="H278" s="4"/>
      <c r="I278" s="4"/>
      <c r="J278" s="4">
        <v>0</v>
      </c>
      <c r="K278" s="3"/>
    </row>
    <row r="279" spans="1:11" x14ac:dyDescent="0.2">
      <c r="A279" s="2">
        <v>255</v>
      </c>
      <c r="B279" s="3">
        <v>989</v>
      </c>
      <c r="C279" s="3" t="s">
        <v>261</v>
      </c>
      <c r="D279" s="3" t="s">
        <v>2791</v>
      </c>
      <c r="E279" s="3">
        <v>6108735.1365900049</v>
      </c>
      <c r="F279" s="3">
        <v>240618</v>
      </c>
      <c r="G279" s="3">
        <v>7140566</v>
      </c>
      <c r="H279" s="8" t="s">
        <v>4909</v>
      </c>
      <c r="I279" s="8" t="s">
        <v>4909</v>
      </c>
      <c r="J279" s="5">
        <v>1</v>
      </c>
      <c r="K279" s="3"/>
    </row>
    <row r="280" spans="1:11" x14ac:dyDescent="0.2">
      <c r="A280" s="2">
        <v>256</v>
      </c>
      <c r="B280" s="3">
        <v>1088</v>
      </c>
      <c r="C280" s="3" t="s">
        <v>262</v>
      </c>
      <c r="D280" s="3" t="s">
        <v>2792</v>
      </c>
      <c r="E280" s="3">
        <v>6031293.6577100009</v>
      </c>
      <c r="F280" s="3">
        <v>2730872</v>
      </c>
      <c r="G280" s="3">
        <v>149015473</v>
      </c>
      <c r="H280" s="4"/>
      <c r="I280" s="4"/>
      <c r="J280" s="4">
        <v>0</v>
      </c>
      <c r="K280" s="3"/>
    </row>
    <row r="281" spans="1:11" x14ac:dyDescent="0.2">
      <c r="A281" s="2">
        <v>257</v>
      </c>
      <c r="B281" s="3">
        <v>1083</v>
      </c>
      <c r="C281" s="3" t="s">
        <v>263</v>
      </c>
      <c r="D281" s="3" t="s">
        <v>2793</v>
      </c>
      <c r="E281" s="3">
        <v>6026951.2033700002</v>
      </c>
      <c r="F281" s="3">
        <v>9210</v>
      </c>
      <c r="G281" s="3">
        <v>152116</v>
      </c>
      <c r="H281" s="4"/>
      <c r="I281" s="4"/>
      <c r="J281" s="4">
        <v>0</v>
      </c>
      <c r="K281" s="3"/>
    </row>
    <row r="282" spans="1:11" x14ac:dyDescent="0.2">
      <c r="A282" s="2">
        <v>258</v>
      </c>
      <c r="B282" s="3">
        <v>47</v>
      </c>
      <c r="C282" s="3" t="s">
        <v>264</v>
      </c>
      <c r="D282" s="3" t="s">
        <v>2794</v>
      </c>
      <c r="E282" s="3">
        <v>6009289.4364300007</v>
      </c>
      <c r="F282" s="3">
        <v>1752338</v>
      </c>
      <c r="G282" s="3">
        <v>149140178</v>
      </c>
      <c r="H282" s="4"/>
      <c r="I282" s="4"/>
      <c r="J282" s="4">
        <v>0</v>
      </c>
      <c r="K282" s="3"/>
    </row>
    <row r="283" spans="1:11" x14ac:dyDescent="0.2">
      <c r="A283" s="2">
        <v>259</v>
      </c>
      <c r="B283" s="3">
        <v>1046</v>
      </c>
      <c r="C283" s="3" t="s">
        <v>265</v>
      </c>
      <c r="D283" s="3" t="s">
        <v>2795</v>
      </c>
      <c r="E283" s="3">
        <v>5991926.7908399962</v>
      </c>
      <c r="F283" s="3">
        <v>187700</v>
      </c>
      <c r="G283" s="3">
        <v>17615272</v>
      </c>
      <c r="H283" s="4"/>
      <c r="I283" s="4"/>
      <c r="J283" s="4">
        <v>0</v>
      </c>
      <c r="K283" s="3"/>
    </row>
    <row r="284" spans="1:11" x14ac:dyDescent="0.2">
      <c r="A284" s="2">
        <v>260</v>
      </c>
      <c r="B284" s="3">
        <v>317</v>
      </c>
      <c r="C284" s="3" t="s">
        <v>266</v>
      </c>
      <c r="D284" s="3" t="s">
        <v>2796</v>
      </c>
      <c r="E284" s="3">
        <v>5988323.1502800202</v>
      </c>
      <c r="F284" s="3">
        <v>176207</v>
      </c>
      <c r="G284" s="3">
        <v>198519</v>
      </c>
      <c r="H284" s="4"/>
      <c r="I284" s="4"/>
      <c r="J284" s="4">
        <v>0</v>
      </c>
      <c r="K284" s="3"/>
    </row>
    <row r="285" spans="1:11" x14ac:dyDescent="0.2">
      <c r="A285" s="2">
        <v>261</v>
      </c>
      <c r="B285" s="3">
        <v>631</v>
      </c>
      <c r="C285" s="3" t="s">
        <v>267</v>
      </c>
      <c r="D285" s="3" t="s">
        <v>2797</v>
      </c>
      <c r="E285" s="3">
        <v>5958616.675160001</v>
      </c>
      <c r="F285" s="3">
        <v>175733</v>
      </c>
      <c r="G285" s="3">
        <v>4222325</v>
      </c>
      <c r="H285" s="4"/>
      <c r="I285" s="4"/>
      <c r="J285" s="4">
        <v>0</v>
      </c>
      <c r="K285" s="3"/>
    </row>
    <row r="286" spans="1:11" x14ac:dyDescent="0.2">
      <c r="A286" s="2">
        <v>262</v>
      </c>
      <c r="B286" s="3">
        <v>592</v>
      </c>
      <c r="C286" s="3" t="s">
        <v>268</v>
      </c>
      <c r="D286" s="3" t="s">
        <v>2798</v>
      </c>
      <c r="E286" s="3">
        <v>5876885.5464899996</v>
      </c>
      <c r="F286" s="3">
        <v>11263</v>
      </c>
      <c r="G286" s="3">
        <v>390689</v>
      </c>
      <c r="H286" s="3" t="s">
        <v>4974</v>
      </c>
      <c r="I286" s="3" t="s">
        <v>4973</v>
      </c>
      <c r="J286" s="5">
        <v>1</v>
      </c>
      <c r="K286" s="3"/>
    </row>
    <row r="287" spans="1:11" x14ac:dyDescent="0.2">
      <c r="A287" s="2">
        <v>263</v>
      </c>
      <c r="B287" s="3">
        <v>1533</v>
      </c>
      <c r="C287" s="3" t="s">
        <v>269</v>
      </c>
      <c r="D287" s="3" t="s">
        <v>2799</v>
      </c>
      <c r="E287" s="3">
        <v>5873098.44092</v>
      </c>
      <c r="F287" s="3">
        <v>1077048</v>
      </c>
      <c r="G287" s="3">
        <v>514364746</v>
      </c>
      <c r="H287" s="4"/>
      <c r="I287" s="4"/>
      <c r="J287" s="4">
        <v>0</v>
      </c>
      <c r="K287" s="3"/>
    </row>
    <row r="288" spans="1:11" x14ac:dyDescent="0.2">
      <c r="A288" s="2">
        <v>264</v>
      </c>
      <c r="B288" s="3">
        <v>1465</v>
      </c>
      <c r="C288" s="3" t="s">
        <v>270</v>
      </c>
      <c r="D288" s="3" t="s">
        <v>2540</v>
      </c>
      <c r="E288" s="3">
        <v>5870892.5391800078</v>
      </c>
      <c r="F288" s="3">
        <v>2214537</v>
      </c>
      <c r="G288" s="3">
        <v>2419806</v>
      </c>
      <c r="H288" s="4"/>
      <c r="I288" s="4"/>
      <c r="J288" s="4">
        <v>0</v>
      </c>
      <c r="K288" s="3"/>
    </row>
    <row r="289" spans="1:11" x14ac:dyDescent="0.2">
      <c r="A289" s="2">
        <v>265</v>
      </c>
      <c r="B289" s="3">
        <v>521</v>
      </c>
      <c r="C289" s="3" t="s">
        <v>271</v>
      </c>
      <c r="D289" s="3" t="s">
        <v>2800</v>
      </c>
      <c r="E289" s="3">
        <v>5842091.5628199996</v>
      </c>
      <c r="F289" s="3">
        <v>1919805</v>
      </c>
      <c r="G289" s="3">
        <v>216033360</v>
      </c>
      <c r="H289" s="4"/>
      <c r="I289" s="4"/>
      <c r="J289" s="4">
        <v>0</v>
      </c>
      <c r="K289" s="3"/>
    </row>
    <row r="290" spans="1:11" x14ac:dyDescent="0.2">
      <c r="A290" s="2">
        <v>266</v>
      </c>
      <c r="B290" s="3">
        <v>1275</v>
      </c>
      <c r="C290" s="3" t="s">
        <v>272</v>
      </c>
      <c r="D290" s="3" t="s">
        <v>2689</v>
      </c>
      <c r="E290" s="3">
        <v>5832080.9111500001</v>
      </c>
      <c r="F290" s="3">
        <v>1972022</v>
      </c>
      <c r="G290" s="3">
        <v>183147995</v>
      </c>
      <c r="H290" s="4"/>
      <c r="I290" s="4"/>
      <c r="J290" s="4">
        <v>0</v>
      </c>
      <c r="K290" s="3"/>
    </row>
    <row r="291" spans="1:11" x14ac:dyDescent="0.2">
      <c r="A291" s="2">
        <v>267</v>
      </c>
      <c r="B291" s="3">
        <v>820</v>
      </c>
      <c r="C291" s="3" t="s">
        <v>273</v>
      </c>
      <c r="D291" s="3" t="s">
        <v>2801</v>
      </c>
      <c r="E291" s="3">
        <v>5806505.947910008</v>
      </c>
      <c r="F291" s="3">
        <v>161103</v>
      </c>
      <c r="G291" s="3">
        <v>10527022</v>
      </c>
      <c r="H291" s="8" t="s">
        <v>4910</v>
      </c>
      <c r="I291" s="8" t="s">
        <v>4910</v>
      </c>
      <c r="J291" s="5">
        <v>1</v>
      </c>
      <c r="K291" s="3"/>
    </row>
    <row r="292" spans="1:11" x14ac:dyDescent="0.2">
      <c r="A292" s="2">
        <v>268</v>
      </c>
      <c r="B292" s="3">
        <v>497</v>
      </c>
      <c r="C292" s="3" t="s">
        <v>274</v>
      </c>
      <c r="D292" s="3" t="s">
        <v>2802</v>
      </c>
      <c r="E292" s="3">
        <v>5778203.8125900105</v>
      </c>
      <c r="F292" s="3">
        <v>1655225</v>
      </c>
      <c r="G292" s="3">
        <v>132224908</v>
      </c>
      <c r="H292" s="4"/>
      <c r="I292" s="4"/>
      <c r="J292" s="4">
        <v>0</v>
      </c>
      <c r="K292" s="3"/>
    </row>
    <row r="293" spans="1:11" x14ac:dyDescent="0.2">
      <c r="A293" s="2">
        <v>269</v>
      </c>
      <c r="B293" s="3">
        <v>58</v>
      </c>
      <c r="C293" s="3" t="s">
        <v>275</v>
      </c>
      <c r="D293" s="3" t="s">
        <v>2803</v>
      </c>
      <c r="E293" s="3">
        <v>5758250.2487400034</v>
      </c>
      <c r="F293" s="3">
        <v>19984</v>
      </c>
      <c r="G293" s="3">
        <v>33220</v>
      </c>
      <c r="H293" s="4"/>
      <c r="I293" s="4"/>
      <c r="J293" s="4">
        <v>0</v>
      </c>
      <c r="K293" s="3"/>
    </row>
    <row r="294" spans="1:11" x14ac:dyDescent="0.2">
      <c r="A294" s="2">
        <v>270</v>
      </c>
      <c r="B294" s="3">
        <v>304</v>
      </c>
      <c r="C294" s="3" t="s">
        <v>276</v>
      </c>
      <c r="D294" s="3" t="s">
        <v>2804</v>
      </c>
      <c r="E294" s="3">
        <v>5747421.0216500042</v>
      </c>
      <c r="F294" s="3">
        <v>538205</v>
      </c>
      <c r="G294" s="3">
        <v>1286771</v>
      </c>
      <c r="H294" s="4"/>
      <c r="I294" s="4"/>
      <c r="J294" s="4">
        <v>0</v>
      </c>
      <c r="K294" s="3"/>
    </row>
    <row r="295" spans="1:11" x14ac:dyDescent="0.2">
      <c r="A295" s="2">
        <v>271</v>
      </c>
      <c r="B295" s="3">
        <v>1978</v>
      </c>
      <c r="C295" s="3" t="s">
        <v>277</v>
      </c>
      <c r="D295" s="3" t="s">
        <v>2805</v>
      </c>
      <c r="E295" s="3">
        <v>5745210.5744899996</v>
      </c>
      <c r="F295" s="3">
        <v>186421</v>
      </c>
      <c r="G295" s="3">
        <v>1618342</v>
      </c>
      <c r="H295" s="4"/>
      <c r="I295" s="4"/>
      <c r="J295" s="4">
        <v>0</v>
      </c>
      <c r="K295" s="3"/>
    </row>
    <row r="296" spans="1:11" x14ac:dyDescent="0.2">
      <c r="A296" s="2">
        <v>272</v>
      </c>
      <c r="B296" s="3">
        <v>978</v>
      </c>
      <c r="C296" s="3" t="s">
        <v>278</v>
      </c>
      <c r="D296" s="3" t="s">
        <v>2806</v>
      </c>
      <c r="E296" s="3">
        <v>5733765.8076099968</v>
      </c>
      <c r="F296" s="3">
        <v>508648</v>
      </c>
      <c r="G296" s="3">
        <v>19993788</v>
      </c>
      <c r="H296" s="4"/>
      <c r="I296" s="4"/>
      <c r="J296" s="4">
        <v>0</v>
      </c>
      <c r="K296" s="3"/>
    </row>
    <row r="297" spans="1:11" x14ac:dyDescent="0.2">
      <c r="A297" s="2">
        <v>273</v>
      </c>
      <c r="B297" s="3">
        <v>2279</v>
      </c>
      <c r="C297" s="3" t="s">
        <v>279</v>
      </c>
      <c r="D297" s="3" t="s">
        <v>2807</v>
      </c>
      <c r="E297" s="3">
        <v>5687589.5744199986</v>
      </c>
      <c r="F297" s="3">
        <v>27903</v>
      </c>
      <c r="G297" s="3">
        <v>2090941</v>
      </c>
      <c r="H297" s="4"/>
      <c r="I297" s="4"/>
      <c r="J297" s="4">
        <v>0</v>
      </c>
      <c r="K297" s="3"/>
    </row>
    <row r="298" spans="1:11" x14ac:dyDescent="0.2">
      <c r="A298" s="2">
        <v>274</v>
      </c>
      <c r="B298" s="3">
        <v>1004</v>
      </c>
      <c r="C298" s="3" t="s">
        <v>280</v>
      </c>
      <c r="D298" s="3" t="s">
        <v>2808</v>
      </c>
      <c r="E298" s="3">
        <v>5633156.2088400004</v>
      </c>
      <c r="F298" s="3">
        <v>104494</v>
      </c>
      <c r="G298" s="3">
        <v>478100</v>
      </c>
      <c r="H298" s="4"/>
      <c r="I298" s="4"/>
      <c r="J298" s="4">
        <v>0</v>
      </c>
      <c r="K298" s="3"/>
    </row>
    <row r="299" spans="1:11" x14ac:dyDescent="0.2">
      <c r="A299" s="2">
        <v>275</v>
      </c>
      <c r="B299" s="3">
        <v>1330</v>
      </c>
      <c r="C299" s="3" t="s">
        <v>281</v>
      </c>
      <c r="D299" s="3" t="s">
        <v>2809</v>
      </c>
      <c r="E299" s="3">
        <v>5630626.6220100038</v>
      </c>
      <c r="F299" s="3">
        <v>308056</v>
      </c>
      <c r="G299" s="3">
        <v>16309162</v>
      </c>
      <c r="H299" s="4"/>
      <c r="I299" s="4"/>
      <c r="J299" s="4">
        <v>0</v>
      </c>
      <c r="K299" s="3"/>
    </row>
    <row r="300" spans="1:11" x14ac:dyDescent="0.2">
      <c r="A300" s="2">
        <v>276</v>
      </c>
      <c r="B300" s="3">
        <v>189</v>
      </c>
      <c r="C300" s="3" t="s">
        <v>282</v>
      </c>
      <c r="D300" s="3" t="s">
        <v>2810</v>
      </c>
      <c r="E300" s="3">
        <v>5620994.9725500019</v>
      </c>
      <c r="F300" s="3">
        <v>1661035</v>
      </c>
      <c r="G300" s="3">
        <v>70652051</v>
      </c>
      <c r="H300" s="4"/>
      <c r="I300" s="4"/>
      <c r="J300" s="4">
        <v>0</v>
      </c>
      <c r="K300" s="3"/>
    </row>
    <row r="301" spans="1:11" x14ac:dyDescent="0.2">
      <c r="A301" s="2">
        <v>277</v>
      </c>
      <c r="B301" s="3">
        <v>1097</v>
      </c>
      <c r="C301" s="3" t="s">
        <v>283</v>
      </c>
      <c r="D301" s="3" t="s">
        <v>2811</v>
      </c>
      <c r="E301" s="3">
        <v>5607677.0810299981</v>
      </c>
      <c r="F301" s="3">
        <v>7906419</v>
      </c>
      <c r="G301" s="3">
        <v>219074886</v>
      </c>
      <c r="H301" s="4"/>
      <c r="I301" s="4"/>
      <c r="J301" s="4">
        <v>0</v>
      </c>
      <c r="K301" s="3"/>
    </row>
    <row r="302" spans="1:11" x14ac:dyDescent="0.2">
      <c r="A302" s="2">
        <v>278</v>
      </c>
      <c r="B302" s="3">
        <v>572</v>
      </c>
      <c r="C302" s="3" t="s">
        <v>284</v>
      </c>
      <c r="D302" s="3" t="s">
        <v>2812</v>
      </c>
      <c r="E302" s="3">
        <v>5604961.7016500011</v>
      </c>
      <c r="F302" s="3">
        <v>42673</v>
      </c>
      <c r="G302" s="3">
        <v>1209900</v>
      </c>
      <c r="H302" s="3" t="s">
        <v>4975</v>
      </c>
      <c r="I302" s="3" t="s">
        <v>4975</v>
      </c>
      <c r="J302" s="5">
        <v>1</v>
      </c>
      <c r="K302" s="3"/>
    </row>
    <row r="303" spans="1:11" x14ac:dyDescent="0.2">
      <c r="A303" s="2">
        <v>279</v>
      </c>
      <c r="B303" s="3">
        <v>358</v>
      </c>
      <c r="C303" s="3" t="s">
        <v>285</v>
      </c>
      <c r="D303" s="3" t="s">
        <v>2813</v>
      </c>
      <c r="E303" s="3">
        <v>5581802.1415000018</v>
      </c>
      <c r="F303" s="3">
        <v>10318</v>
      </c>
      <c r="G303" s="3">
        <v>362271</v>
      </c>
      <c r="H303" s="3" t="s">
        <v>4976</v>
      </c>
      <c r="I303" s="3" t="s">
        <v>4976</v>
      </c>
      <c r="J303" s="5">
        <v>1</v>
      </c>
      <c r="K303" s="3"/>
    </row>
    <row r="304" spans="1:11" x14ac:dyDescent="0.2">
      <c r="A304" s="2">
        <v>280</v>
      </c>
      <c r="B304" s="3">
        <v>1048</v>
      </c>
      <c r="C304" s="3" t="s">
        <v>286</v>
      </c>
      <c r="D304" s="3" t="s">
        <v>2814</v>
      </c>
      <c r="E304" s="3">
        <v>5561039.1152500007</v>
      </c>
      <c r="F304" s="3">
        <v>74475</v>
      </c>
      <c r="G304" s="3">
        <v>4739395</v>
      </c>
      <c r="H304" s="4"/>
      <c r="I304" s="4"/>
      <c r="J304" s="4">
        <v>0</v>
      </c>
      <c r="K304" s="3"/>
    </row>
    <row r="305" spans="1:11" x14ac:dyDescent="0.2">
      <c r="A305" s="2">
        <v>281</v>
      </c>
      <c r="B305" s="3">
        <v>1098</v>
      </c>
      <c r="C305" s="3" t="s">
        <v>287</v>
      </c>
      <c r="D305" s="3" t="s">
        <v>2815</v>
      </c>
      <c r="E305" s="3">
        <v>5551018.6379700014</v>
      </c>
      <c r="F305" s="3">
        <v>2614571</v>
      </c>
      <c r="G305" s="3">
        <v>3828109</v>
      </c>
      <c r="H305" s="4"/>
      <c r="I305" s="4"/>
      <c r="J305" s="4">
        <v>0</v>
      </c>
      <c r="K305" s="3"/>
    </row>
    <row r="306" spans="1:11" x14ac:dyDescent="0.2">
      <c r="A306" s="2">
        <v>282</v>
      </c>
      <c r="B306" s="3">
        <v>597</v>
      </c>
      <c r="C306" s="3" t="s">
        <v>288</v>
      </c>
      <c r="D306" s="3" t="s">
        <v>2816</v>
      </c>
      <c r="E306" s="3">
        <v>5538151.2798300022</v>
      </c>
      <c r="F306" s="3">
        <v>963420</v>
      </c>
      <c r="G306" s="3">
        <v>84980259</v>
      </c>
      <c r="H306" s="4"/>
      <c r="I306" s="4"/>
      <c r="J306" s="4">
        <v>0</v>
      </c>
      <c r="K306" s="3"/>
    </row>
    <row r="307" spans="1:11" x14ac:dyDescent="0.2">
      <c r="A307" s="2">
        <v>283</v>
      </c>
      <c r="B307" s="3">
        <v>2278</v>
      </c>
      <c r="C307" s="3" t="s">
        <v>289</v>
      </c>
      <c r="D307" s="3" t="s">
        <v>2817</v>
      </c>
      <c r="E307" s="3">
        <v>5534879.836579998</v>
      </c>
      <c r="F307" s="3">
        <v>28825</v>
      </c>
      <c r="G307" s="3">
        <v>2316924</v>
      </c>
      <c r="H307" s="4"/>
      <c r="I307" s="4"/>
      <c r="J307" s="4">
        <v>0</v>
      </c>
      <c r="K307" s="3"/>
    </row>
    <row r="308" spans="1:11" x14ac:dyDescent="0.2">
      <c r="A308" s="2">
        <v>284</v>
      </c>
      <c r="B308" s="3">
        <v>1593</v>
      </c>
      <c r="C308" s="3" t="s">
        <v>290</v>
      </c>
      <c r="D308" s="3" t="s">
        <v>2633</v>
      </c>
      <c r="E308" s="3">
        <v>5520378.6930399965</v>
      </c>
      <c r="F308" s="3">
        <v>166745</v>
      </c>
      <c r="G308" s="3">
        <v>7268100</v>
      </c>
      <c r="H308" s="4"/>
      <c r="I308" s="4"/>
      <c r="J308" s="4">
        <v>0</v>
      </c>
      <c r="K308" s="3"/>
    </row>
    <row r="309" spans="1:11" x14ac:dyDescent="0.2">
      <c r="A309" s="2">
        <v>285</v>
      </c>
      <c r="B309" s="3">
        <v>537</v>
      </c>
      <c r="C309" s="3" t="s">
        <v>291</v>
      </c>
      <c r="D309" s="3" t="s">
        <v>2818</v>
      </c>
      <c r="E309" s="3">
        <v>5498215.3880800037</v>
      </c>
      <c r="F309" s="3">
        <v>1609599</v>
      </c>
      <c r="G309" s="3">
        <v>144595129</v>
      </c>
      <c r="H309" s="4"/>
      <c r="I309" s="4"/>
      <c r="J309" s="4">
        <v>0</v>
      </c>
      <c r="K309" s="3"/>
    </row>
    <row r="310" spans="1:11" x14ac:dyDescent="0.2">
      <c r="A310" s="2">
        <v>286</v>
      </c>
      <c r="B310" s="3">
        <v>1423</v>
      </c>
      <c r="C310" s="3" t="s">
        <v>292</v>
      </c>
      <c r="D310" s="3" t="s">
        <v>2819</v>
      </c>
      <c r="E310" s="3">
        <v>5481095.393930004</v>
      </c>
      <c r="F310" s="3">
        <v>585336</v>
      </c>
      <c r="G310" s="3">
        <v>42176068</v>
      </c>
      <c r="H310" s="4"/>
      <c r="I310" s="4"/>
      <c r="J310" s="4">
        <v>0</v>
      </c>
      <c r="K310" s="3"/>
    </row>
    <row r="311" spans="1:11" x14ac:dyDescent="0.2">
      <c r="A311" s="2">
        <v>287</v>
      </c>
      <c r="B311" s="3">
        <v>90</v>
      </c>
      <c r="C311" s="3" t="s">
        <v>293</v>
      </c>
      <c r="D311" s="3" t="s">
        <v>2820</v>
      </c>
      <c r="E311" s="3">
        <v>5472471.7374000074</v>
      </c>
      <c r="F311" s="3">
        <v>97613</v>
      </c>
      <c r="G311" s="3">
        <v>3021944</v>
      </c>
      <c r="H311" s="4"/>
      <c r="I311" s="4"/>
      <c r="J311" s="4">
        <v>0</v>
      </c>
      <c r="K311" s="3"/>
    </row>
    <row r="312" spans="1:11" x14ac:dyDescent="0.2">
      <c r="A312" s="2">
        <v>288</v>
      </c>
      <c r="B312" s="3">
        <v>62</v>
      </c>
      <c r="C312" s="3" t="s">
        <v>294</v>
      </c>
      <c r="D312" s="3" t="s">
        <v>2821</v>
      </c>
      <c r="E312" s="3">
        <v>5468312.9190299977</v>
      </c>
      <c r="F312" s="3">
        <v>1186941</v>
      </c>
      <c r="G312" s="3">
        <v>61948786</v>
      </c>
      <c r="H312" s="4"/>
      <c r="I312" s="4"/>
      <c r="J312" s="4">
        <v>0</v>
      </c>
      <c r="K312" s="3"/>
    </row>
    <row r="313" spans="1:11" x14ac:dyDescent="0.2">
      <c r="A313" s="2">
        <v>289</v>
      </c>
      <c r="B313" s="3">
        <v>632</v>
      </c>
      <c r="C313" s="3" t="s">
        <v>295</v>
      </c>
      <c r="D313" s="3" t="s">
        <v>2822</v>
      </c>
      <c r="E313" s="3">
        <v>5449691.5610099994</v>
      </c>
      <c r="F313" s="3">
        <v>1198987</v>
      </c>
      <c r="G313" s="3">
        <v>28593247</v>
      </c>
      <c r="H313" s="4"/>
      <c r="I313" s="4"/>
      <c r="J313" s="4">
        <v>0</v>
      </c>
      <c r="K313" s="3"/>
    </row>
    <row r="314" spans="1:11" x14ac:dyDescent="0.2">
      <c r="A314" s="2">
        <v>290</v>
      </c>
      <c r="B314" s="3">
        <v>1560</v>
      </c>
      <c r="C314" s="3" t="s">
        <v>296</v>
      </c>
      <c r="D314" s="3" t="s">
        <v>2823</v>
      </c>
      <c r="E314" s="3">
        <v>5431820.0975199956</v>
      </c>
      <c r="F314" s="3">
        <v>839930</v>
      </c>
      <c r="G314" s="3">
        <v>56796561</v>
      </c>
      <c r="H314" s="4"/>
      <c r="I314" s="4"/>
      <c r="J314" s="4">
        <v>0</v>
      </c>
      <c r="K314" s="3"/>
    </row>
    <row r="315" spans="1:11" x14ac:dyDescent="0.2">
      <c r="A315" s="2">
        <v>291</v>
      </c>
      <c r="B315" s="3">
        <v>925</v>
      </c>
      <c r="C315" s="3" t="s">
        <v>297</v>
      </c>
      <c r="D315" s="3" t="s">
        <v>2824</v>
      </c>
      <c r="E315" s="3">
        <v>5421797.8910300024</v>
      </c>
      <c r="F315" s="3">
        <v>6080127</v>
      </c>
      <c r="G315" s="3">
        <v>29302446</v>
      </c>
      <c r="H315" s="4"/>
      <c r="I315" s="4"/>
      <c r="J315" s="4">
        <v>0</v>
      </c>
      <c r="K315" s="3"/>
    </row>
    <row r="316" spans="1:11" x14ac:dyDescent="0.2">
      <c r="A316" s="2">
        <v>292</v>
      </c>
      <c r="B316" s="3">
        <v>971</v>
      </c>
      <c r="C316" s="3" t="s">
        <v>298</v>
      </c>
      <c r="D316" s="3" t="s">
        <v>2825</v>
      </c>
      <c r="E316" s="3">
        <v>5416431.4407700002</v>
      </c>
      <c r="F316" s="3">
        <v>935515</v>
      </c>
      <c r="G316" s="3">
        <v>962664</v>
      </c>
      <c r="H316" s="4"/>
      <c r="I316" s="4"/>
      <c r="J316" s="4">
        <v>0</v>
      </c>
      <c r="K316" s="3"/>
    </row>
    <row r="317" spans="1:11" x14ac:dyDescent="0.2">
      <c r="A317" s="2">
        <v>293</v>
      </c>
      <c r="B317" s="3">
        <v>1396</v>
      </c>
      <c r="C317" s="3" t="s">
        <v>299</v>
      </c>
      <c r="D317" s="3" t="s">
        <v>2826</v>
      </c>
      <c r="E317" s="3">
        <v>5413886.6710599912</v>
      </c>
      <c r="F317" s="3">
        <v>468423</v>
      </c>
      <c r="G317" s="3">
        <v>1650135</v>
      </c>
      <c r="H317" s="4"/>
      <c r="I317" s="4"/>
      <c r="J317" s="4">
        <v>0</v>
      </c>
      <c r="K317" s="3"/>
    </row>
    <row r="318" spans="1:11" x14ac:dyDescent="0.2">
      <c r="A318" s="2">
        <v>294</v>
      </c>
      <c r="B318" s="3">
        <v>1421</v>
      </c>
      <c r="C318" s="3" t="s">
        <v>300</v>
      </c>
      <c r="D318" s="3" t="s">
        <v>2827</v>
      </c>
      <c r="E318" s="3">
        <v>5403702.9196000015</v>
      </c>
      <c r="F318" s="3">
        <v>1617877</v>
      </c>
      <c r="G318" s="3">
        <v>28439176</v>
      </c>
      <c r="H318" s="4"/>
      <c r="I318" s="4"/>
      <c r="J318" s="4">
        <v>0</v>
      </c>
      <c r="K318" s="3"/>
    </row>
    <row r="319" spans="1:11" x14ac:dyDescent="0.2">
      <c r="A319" s="2">
        <v>295</v>
      </c>
      <c r="B319" s="3">
        <v>2077</v>
      </c>
      <c r="C319" s="3" t="s">
        <v>301</v>
      </c>
      <c r="D319" s="3" t="s">
        <v>2828</v>
      </c>
      <c r="E319" s="3">
        <v>5399078.3976799985</v>
      </c>
      <c r="F319" s="3">
        <v>83972</v>
      </c>
      <c r="G319" s="3">
        <v>3312842</v>
      </c>
      <c r="H319" s="4"/>
      <c r="I319" s="4"/>
      <c r="J319" s="4">
        <v>0</v>
      </c>
      <c r="K319" s="3"/>
    </row>
    <row r="320" spans="1:11" x14ac:dyDescent="0.2">
      <c r="A320" s="2">
        <v>296</v>
      </c>
      <c r="B320" s="3">
        <v>424</v>
      </c>
      <c r="C320" s="3" t="s">
        <v>302</v>
      </c>
      <c r="D320" s="3" t="s">
        <v>2829</v>
      </c>
      <c r="E320" s="3">
        <v>5355888.0345399994</v>
      </c>
      <c r="F320" s="3">
        <v>327038</v>
      </c>
      <c r="G320" s="3">
        <v>12884444</v>
      </c>
      <c r="H320" s="4"/>
      <c r="I320" s="4"/>
      <c r="J320" s="4">
        <v>0</v>
      </c>
      <c r="K320" s="3"/>
    </row>
    <row r="321" spans="1:11" x14ac:dyDescent="0.2">
      <c r="A321" s="2">
        <v>297</v>
      </c>
      <c r="B321" s="3">
        <v>2300</v>
      </c>
      <c r="C321" s="3" t="s">
        <v>303</v>
      </c>
      <c r="D321" s="3" t="s">
        <v>2830</v>
      </c>
      <c r="E321" s="3">
        <v>5344571.798630002</v>
      </c>
      <c r="F321" s="3">
        <v>29209</v>
      </c>
      <c r="G321" s="3">
        <v>1931565</v>
      </c>
      <c r="H321" s="4"/>
      <c r="I321" s="4"/>
      <c r="J321" s="4">
        <v>0</v>
      </c>
      <c r="K321" s="3"/>
    </row>
    <row r="322" spans="1:11" x14ac:dyDescent="0.2">
      <c r="A322" s="2">
        <v>298</v>
      </c>
      <c r="B322" s="3">
        <v>67</v>
      </c>
      <c r="C322" s="3" t="s">
        <v>304</v>
      </c>
      <c r="D322" s="3" t="s">
        <v>2831</v>
      </c>
      <c r="E322" s="3">
        <v>5335761.0470899986</v>
      </c>
      <c r="F322" s="3">
        <v>1225328</v>
      </c>
      <c r="G322" s="3">
        <v>56413254</v>
      </c>
      <c r="H322" s="4"/>
      <c r="I322" s="4"/>
      <c r="J322" s="4">
        <v>0</v>
      </c>
      <c r="K322" s="3"/>
    </row>
    <row r="323" spans="1:11" x14ac:dyDescent="0.2">
      <c r="A323" s="2">
        <v>299</v>
      </c>
      <c r="B323" s="3">
        <v>1020</v>
      </c>
      <c r="C323" s="3" t="s">
        <v>305</v>
      </c>
      <c r="D323" s="3" t="s">
        <v>2832</v>
      </c>
      <c r="E323" s="3">
        <v>5284322.1393300034</v>
      </c>
      <c r="F323" s="3">
        <v>65113</v>
      </c>
      <c r="G323" s="3">
        <v>2728499</v>
      </c>
      <c r="H323" s="4"/>
      <c r="I323" s="4"/>
      <c r="J323" s="4">
        <v>0</v>
      </c>
      <c r="K323" s="3"/>
    </row>
    <row r="324" spans="1:11" x14ac:dyDescent="0.2">
      <c r="A324" s="2">
        <v>300</v>
      </c>
      <c r="B324" s="3">
        <v>112</v>
      </c>
      <c r="C324" s="3" t="s">
        <v>306</v>
      </c>
      <c r="D324" s="3" t="s">
        <v>2833</v>
      </c>
      <c r="E324" s="3">
        <v>5261925.8685799986</v>
      </c>
      <c r="F324" s="3">
        <v>9962466</v>
      </c>
      <c r="G324" s="3">
        <v>357673368</v>
      </c>
      <c r="H324" s="4"/>
      <c r="I324" s="4"/>
      <c r="J324" s="4">
        <v>0</v>
      </c>
      <c r="K324" s="3"/>
    </row>
    <row r="325" spans="1:11" x14ac:dyDescent="0.2">
      <c r="A325" s="2">
        <v>301</v>
      </c>
      <c r="B325" s="3">
        <v>1938</v>
      </c>
      <c r="C325" s="3" t="s">
        <v>307</v>
      </c>
      <c r="D325" s="3" t="s">
        <v>2834</v>
      </c>
      <c r="E325" s="3">
        <v>5256491.1402999982</v>
      </c>
      <c r="F325" s="3">
        <v>38096</v>
      </c>
      <c r="G325" s="3">
        <v>144676</v>
      </c>
      <c r="H325" s="4"/>
      <c r="I325" s="4"/>
      <c r="J325" s="4">
        <v>0</v>
      </c>
      <c r="K325" s="3"/>
    </row>
    <row r="326" spans="1:11" x14ac:dyDescent="0.2">
      <c r="A326" s="2">
        <v>302</v>
      </c>
      <c r="B326" s="3">
        <v>1623</v>
      </c>
      <c r="C326" s="3" t="s">
        <v>308</v>
      </c>
      <c r="D326" s="3" t="s">
        <v>2682</v>
      </c>
      <c r="E326" s="3">
        <v>5239888.9398900121</v>
      </c>
      <c r="F326" s="3">
        <v>133346</v>
      </c>
      <c r="G326" s="3">
        <v>7370200</v>
      </c>
      <c r="H326" s="4"/>
      <c r="I326" s="4"/>
      <c r="J326" s="4">
        <v>0</v>
      </c>
      <c r="K326" s="3"/>
    </row>
    <row r="327" spans="1:11" x14ac:dyDescent="0.2">
      <c r="A327" s="2">
        <v>303</v>
      </c>
      <c r="B327" s="3">
        <v>1387</v>
      </c>
      <c r="C327" s="3" t="s">
        <v>309</v>
      </c>
      <c r="D327" s="3" t="s">
        <v>2835</v>
      </c>
      <c r="E327" s="3">
        <v>5234756.823939993</v>
      </c>
      <c r="F327" s="3">
        <v>53468</v>
      </c>
      <c r="G327" s="3">
        <v>1057063</v>
      </c>
      <c r="H327" s="4"/>
      <c r="I327" s="4"/>
      <c r="J327" s="4">
        <v>0</v>
      </c>
      <c r="K327" s="3"/>
    </row>
    <row r="328" spans="1:11" x14ac:dyDescent="0.2">
      <c r="A328" s="2">
        <v>304</v>
      </c>
      <c r="B328" s="3">
        <v>1534</v>
      </c>
      <c r="C328" s="3" t="s">
        <v>310</v>
      </c>
      <c r="D328" s="3" t="s">
        <v>2836</v>
      </c>
      <c r="E328" s="3">
        <v>5232074.8547100099</v>
      </c>
      <c r="F328" s="3">
        <v>881355</v>
      </c>
      <c r="G328" s="3">
        <v>395417260</v>
      </c>
      <c r="H328" s="4"/>
      <c r="I328" s="4"/>
      <c r="J328" s="4">
        <v>0</v>
      </c>
      <c r="K328" s="3"/>
    </row>
    <row r="329" spans="1:11" x14ac:dyDescent="0.2">
      <c r="A329" s="2">
        <v>305</v>
      </c>
      <c r="B329" s="3">
        <v>319</v>
      </c>
      <c r="C329" s="3" t="s">
        <v>311</v>
      </c>
      <c r="D329" s="3" t="s">
        <v>2837</v>
      </c>
      <c r="E329" s="3">
        <v>5214477.7387300143</v>
      </c>
      <c r="F329" s="3">
        <v>156972</v>
      </c>
      <c r="G329" s="3">
        <v>172854</v>
      </c>
      <c r="H329" s="3" t="s">
        <v>4977</v>
      </c>
      <c r="I329" s="3" t="s">
        <v>4977</v>
      </c>
      <c r="J329" s="5">
        <v>1</v>
      </c>
      <c r="K329" s="3"/>
    </row>
    <row r="330" spans="1:11" x14ac:dyDescent="0.2">
      <c r="A330" s="2">
        <v>306</v>
      </c>
      <c r="B330" s="3">
        <v>1969</v>
      </c>
      <c r="C330" s="3" t="s">
        <v>312</v>
      </c>
      <c r="D330" s="3" t="s">
        <v>2838</v>
      </c>
      <c r="E330" s="3">
        <v>5081810.5534699997</v>
      </c>
      <c r="F330" s="3">
        <v>278551</v>
      </c>
      <c r="G330" s="3">
        <v>774230</v>
      </c>
      <c r="H330" s="4"/>
      <c r="I330" s="4"/>
      <c r="J330" s="4">
        <v>0</v>
      </c>
      <c r="K330" s="3"/>
    </row>
    <row r="331" spans="1:11" x14ac:dyDescent="0.2">
      <c r="A331" s="2">
        <v>307</v>
      </c>
      <c r="B331" s="3">
        <v>672</v>
      </c>
      <c r="C331" s="3" t="s">
        <v>313</v>
      </c>
      <c r="D331" s="3" t="s">
        <v>2839</v>
      </c>
      <c r="E331" s="3">
        <v>5068279.4526499957</v>
      </c>
      <c r="F331" s="3">
        <v>2160778</v>
      </c>
      <c r="G331" s="3">
        <v>55531414</v>
      </c>
      <c r="H331" s="4"/>
      <c r="I331" s="4"/>
      <c r="J331" s="4">
        <v>0</v>
      </c>
      <c r="K331" s="3"/>
    </row>
    <row r="332" spans="1:11" x14ac:dyDescent="0.2">
      <c r="A332" s="2">
        <v>308</v>
      </c>
      <c r="B332" s="3">
        <v>2284</v>
      </c>
      <c r="C332" s="3" t="s">
        <v>314</v>
      </c>
      <c r="D332" s="3" t="s">
        <v>2840</v>
      </c>
      <c r="E332" s="3">
        <v>5031841.3975499999</v>
      </c>
      <c r="F332" s="3">
        <v>24295</v>
      </c>
      <c r="G332" s="3">
        <v>1907429</v>
      </c>
      <c r="H332" s="4"/>
      <c r="I332" s="4"/>
      <c r="J332" s="4">
        <v>0</v>
      </c>
      <c r="K332" s="3"/>
    </row>
    <row r="333" spans="1:11" x14ac:dyDescent="0.2">
      <c r="A333" s="2">
        <v>309</v>
      </c>
      <c r="B333" s="3">
        <v>1237</v>
      </c>
      <c r="C333" s="3" t="s">
        <v>315</v>
      </c>
      <c r="D333" s="3" t="s">
        <v>2841</v>
      </c>
      <c r="E333" s="3">
        <v>5028685.927280006</v>
      </c>
      <c r="F333" s="3">
        <v>871777</v>
      </c>
      <c r="G333" s="3">
        <v>28258680</v>
      </c>
      <c r="H333" s="4"/>
      <c r="I333" s="4"/>
      <c r="J333" s="4">
        <v>0</v>
      </c>
      <c r="K333" s="3"/>
    </row>
    <row r="334" spans="1:11" x14ac:dyDescent="0.2">
      <c r="A334" s="2">
        <v>310</v>
      </c>
      <c r="B334" s="3">
        <v>612</v>
      </c>
      <c r="C334" s="3" t="s">
        <v>316</v>
      </c>
      <c r="D334" s="3" t="s">
        <v>2842</v>
      </c>
      <c r="E334" s="3">
        <v>5026352.7841299959</v>
      </c>
      <c r="F334" s="3">
        <v>890250</v>
      </c>
      <c r="G334" s="3">
        <v>35618865</v>
      </c>
      <c r="H334" s="4"/>
      <c r="I334" s="4"/>
      <c r="J334" s="4">
        <v>0</v>
      </c>
      <c r="K334" s="3"/>
    </row>
    <row r="335" spans="1:11" x14ac:dyDescent="0.2">
      <c r="A335" s="2">
        <v>311</v>
      </c>
      <c r="B335" s="3">
        <v>951</v>
      </c>
      <c r="C335" s="3" t="s">
        <v>317</v>
      </c>
      <c r="D335" s="3" t="s">
        <v>2843</v>
      </c>
      <c r="E335" s="3">
        <v>5010858.054219991</v>
      </c>
      <c r="F335" s="3">
        <v>851768</v>
      </c>
      <c r="G335" s="3">
        <v>7408946</v>
      </c>
      <c r="H335" s="4"/>
      <c r="I335" s="4"/>
      <c r="J335" s="4">
        <v>0</v>
      </c>
      <c r="K335" s="3"/>
    </row>
    <row r="336" spans="1:11" x14ac:dyDescent="0.2">
      <c r="A336" s="2">
        <v>312</v>
      </c>
      <c r="B336" s="3">
        <v>2122</v>
      </c>
      <c r="C336" s="3" t="s">
        <v>318</v>
      </c>
      <c r="D336" s="3" t="s">
        <v>2844</v>
      </c>
      <c r="E336" s="3">
        <v>5009738.9138999972</v>
      </c>
      <c r="F336" s="3">
        <v>315698</v>
      </c>
      <c r="G336" s="3">
        <v>7652457</v>
      </c>
      <c r="H336" s="4"/>
      <c r="I336" s="4"/>
      <c r="J336" s="4">
        <v>0</v>
      </c>
      <c r="K336" s="3"/>
    </row>
    <row r="337" spans="1:11" x14ac:dyDescent="0.2">
      <c r="A337" s="2">
        <v>313</v>
      </c>
      <c r="B337" s="3">
        <v>595</v>
      </c>
      <c r="C337" s="3" t="s">
        <v>319</v>
      </c>
      <c r="D337" s="3" t="s">
        <v>2845</v>
      </c>
      <c r="E337" s="3">
        <v>4956348.0083800042</v>
      </c>
      <c r="F337" s="3">
        <v>130769</v>
      </c>
      <c r="G337" s="3">
        <v>7140619</v>
      </c>
      <c r="H337" s="4"/>
      <c r="I337" s="4"/>
      <c r="J337" s="4">
        <v>0</v>
      </c>
      <c r="K337" s="3"/>
    </row>
    <row r="338" spans="1:11" x14ac:dyDescent="0.2">
      <c r="A338" s="2">
        <v>314</v>
      </c>
      <c r="B338" s="3">
        <v>1715</v>
      </c>
      <c r="C338" s="3" t="s">
        <v>320</v>
      </c>
      <c r="D338" s="3" t="s">
        <v>2846</v>
      </c>
      <c r="E338" s="3">
        <v>4940245.4176899996</v>
      </c>
      <c r="F338" s="3">
        <v>130769</v>
      </c>
      <c r="G338" s="3">
        <v>154985</v>
      </c>
      <c r="H338" s="4"/>
      <c r="I338" s="4"/>
      <c r="J338" s="4">
        <v>0</v>
      </c>
      <c r="K338" s="3"/>
    </row>
    <row r="339" spans="1:11" x14ac:dyDescent="0.2">
      <c r="A339" s="2">
        <v>315</v>
      </c>
      <c r="B339" s="3">
        <v>2362</v>
      </c>
      <c r="C339" s="3" t="s">
        <v>321</v>
      </c>
      <c r="D339" s="3" t="s">
        <v>2847</v>
      </c>
      <c r="E339" s="3">
        <v>4891718.23508</v>
      </c>
      <c r="F339" s="3">
        <v>38183</v>
      </c>
      <c r="G339" s="3">
        <v>1499374</v>
      </c>
      <c r="H339" s="4"/>
      <c r="I339" s="4"/>
      <c r="J339" s="4">
        <v>0</v>
      </c>
      <c r="K339" s="3"/>
    </row>
    <row r="340" spans="1:11" x14ac:dyDescent="0.2">
      <c r="A340" s="2">
        <v>316</v>
      </c>
      <c r="B340" s="3">
        <v>452</v>
      </c>
      <c r="C340" s="3" t="s">
        <v>322</v>
      </c>
      <c r="D340" s="3" t="s">
        <v>2848</v>
      </c>
      <c r="E340" s="3">
        <v>4885014.6566800019</v>
      </c>
      <c r="F340" s="3">
        <v>26700</v>
      </c>
      <c r="G340" s="3">
        <v>1247204</v>
      </c>
      <c r="H340" s="4"/>
      <c r="I340" s="4"/>
      <c r="J340" s="4">
        <v>0</v>
      </c>
      <c r="K340" s="3"/>
    </row>
    <row r="341" spans="1:11" x14ac:dyDescent="0.2">
      <c r="A341" s="2">
        <v>317</v>
      </c>
      <c r="B341" s="3">
        <v>2517</v>
      </c>
      <c r="C341" s="3" t="s">
        <v>323</v>
      </c>
      <c r="D341" s="3" t="s">
        <v>2849</v>
      </c>
      <c r="E341" s="3">
        <v>4881424.5861899983</v>
      </c>
      <c r="F341" s="3">
        <v>29494</v>
      </c>
      <c r="G341" s="3">
        <v>901312</v>
      </c>
      <c r="H341" s="4"/>
      <c r="I341" s="4"/>
      <c r="J341" s="4">
        <v>0</v>
      </c>
      <c r="K341" s="3"/>
    </row>
    <row r="342" spans="1:11" x14ac:dyDescent="0.2">
      <c r="A342" s="2">
        <v>318</v>
      </c>
      <c r="B342" s="3">
        <v>275</v>
      </c>
      <c r="C342" s="3" t="s">
        <v>324</v>
      </c>
      <c r="D342" s="3" t="s">
        <v>2850</v>
      </c>
      <c r="E342" s="3">
        <v>4854917.3846700015</v>
      </c>
      <c r="F342" s="3">
        <v>406817</v>
      </c>
      <c r="G342" s="3">
        <v>26899086</v>
      </c>
      <c r="H342" s="4"/>
      <c r="I342" s="4"/>
      <c r="J342" s="4">
        <v>0</v>
      </c>
      <c r="K342" s="3"/>
    </row>
    <row r="343" spans="1:11" x14ac:dyDescent="0.2">
      <c r="A343" s="2">
        <v>319</v>
      </c>
      <c r="B343" s="3">
        <v>1399</v>
      </c>
      <c r="C343" s="3" t="s">
        <v>325</v>
      </c>
      <c r="D343" s="3" t="s">
        <v>2851</v>
      </c>
      <c r="E343" s="3">
        <v>4810425.9940299969</v>
      </c>
      <c r="F343" s="3">
        <v>233032</v>
      </c>
      <c r="G343" s="3">
        <v>851669</v>
      </c>
      <c r="H343" s="4"/>
      <c r="I343" s="4"/>
      <c r="J343" s="4">
        <v>0</v>
      </c>
      <c r="K343" s="3"/>
    </row>
    <row r="344" spans="1:11" x14ac:dyDescent="0.2">
      <c r="A344" s="2">
        <v>320</v>
      </c>
      <c r="B344" s="3">
        <v>1294</v>
      </c>
      <c r="C344" s="3" t="s">
        <v>326</v>
      </c>
      <c r="D344" s="3" t="s">
        <v>2852</v>
      </c>
      <c r="E344" s="3">
        <v>4805466.2190899989</v>
      </c>
      <c r="F344" s="3">
        <v>1174965</v>
      </c>
      <c r="G344" s="3">
        <v>58441976</v>
      </c>
      <c r="H344" s="4"/>
      <c r="I344" s="4"/>
      <c r="J344" s="4">
        <v>0</v>
      </c>
      <c r="K344" s="3"/>
    </row>
    <row r="345" spans="1:11" x14ac:dyDescent="0.2">
      <c r="A345" s="2">
        <v>321</v>
      </c>
      <c r="B345" s="3">
        <v>838</v>
      </c>
      <c r="C345" s="3" t="s">
        <v>327</v>
      </c>
      <c r="D345" s="3" t="s">
        <v>2853</v>
      </c>
      <c r="E345" s="3">
        <v>4768401.2270699944</v>
      </c>
      <c r="F345" s="3">
        <v>811347</v>
      </c>
      <c r="G345" s="3">
        <v>25604237</v>
      </c>
      <c r="H345" s="4"/>
      <c r="I345" s="4"/>
      <c r="J345" s="4">
        <v>0</v>
      </c>
      <c r="K345" s="3"/>
    </row>
    <row r="346" spans="1:11" x14ac:dyDescent="0.2">
      <c r="A346" s="2">
        <v>322</v>
      </c>
      <c r="B346" s="3">
        <v>1763</v>
      </c>
      <c r="C346" s="3" t="s">
        <v>328</v>
      </c>
      <c r="D346" s="3" t="s">
        <v>2854</v>
      </c>
      <c r="E346" s="3">
        <v>4761159.3035699986</v>
      </c>
      <c r="F346" s="3">
        <v>145848</v>
      </c>
      <c r="G346" s="3">
        <v>22083184</v>
      </c>
      <c r="H346" s="4"/>
      <c r="I346" s="4"/>
      <c r="J346" s="4">
        <v>0</v>
      </c>
      <c r="K346" s="3"/>
    </row>
    <row r="347" spans="1:11" x14ac:dyDescent="0.2">
      <c r="A347" s="2">
        <v>323</v>
      </c>
      <c r="B347" s="3">
        <v>344</v>
      </c>
      <c r="C347" s="3" t="s">
        <v>329</v>
      </c>
      <c r="D347" s="3" t="s">
        <v>2855</v>
      </c>
      <c r="E347" s="3">
        <v>4729214.3231699988</v>
      </c>
      <c r="F347" s="3">
        <v>5091160</v>
      </c>
      <c r="G347" s="3">
        <v>286345356</v>
      </c>
      <c r="H347" s="4"/>
      <c r="I347" s="4"/>
      <c r="J347" s="4">
        <v>0</v>
      </c>
      <c r="K347" s="3"/>
    </row>
    <row r="348" spans="1:11" x14ac:dyDescent="0.2">
      <c r="A348" s="2">
        <v>324</v>
      </c>
      <c r="B348" s="3">
        <v>1794</v>
      </c>
      <c r="C348" s="3" t="s">
        <v>330</v>
      </c>
      <c r="D348" s="3" t="s">
        <v>2856</v>
      </c>
      <c r="E348" s="3">
        <v>4710640.3594499975</v>
      </c>
      <c r="F348" s="3">
        <v>302273</v>
      </c>
      <c r="G348" s="3">
        <v>4410818</v>
      </c>
      <c r="H348" s="4"/>
      <c r="I348" s="4"/>
      <c r="J348" s="4">
        <v>0</v>
      </c>
      <c r="K348" s="3"/>
    </row>
    <row r="349" spans="1:11" x14ac:dyDescent="0.2">
      <c r="A349" s="2">
        <v>325</v>
      </c>
      <c r="B349" s="3">
        <v>2049</v>
      </c>
      <c r="C349" s="3" t="s">
        <v>331</v>
      </c>
      <c r="D349" s="3" t="s">
        <v>2857</v>
      </c>
      <c r="E349" s="3">
        <v>4693844.5760600027</v>
      </c>
      <c r="F349" s="3">
        <v>68980</v>
      </c>
      <c r="G349" s="3">
        <v>144489</v>
      </c>
      <c r="H349" s="4"/>
      <c r="I349" s="4"/>
      <c r="J349" s="4">
        <v>0</v>
      </c>
      <c r="K349" s="3"/>
    </row>
    <row r="350" spans="1:11" x14ac:dyDescent="0.2">
      <c r="A350" s="2">
        <v>326</v>
      </c>
      <c r="B350" s="3">
        <v>154</v>
      </c>
      <c r="C350" s="3" t="s">
        <v>332</v>
      </c>
      <c r="D350" s="3" t="s">
        <v>2858</v>
      </c>
      <c r="E350" s="3">
        <v>4680416.2809100039</v>
      </c>
      <c r="F350" s="3">
        <v>7093235</v>
      </c>
      <c r="G350" s="3">
        <v>254478091</v>
      </c>
      <c r="H350" s="4"/>
      <c r="I350" s="4"/>
      <c r="J350" s="4">
        <v>0</v>
      </c>
      <c r="K350" s="3"/>
    </row>
    <row r="351" spans="1:11" x14ac:dyDescent="0.2">
      <c r="A351" s="2">
        <v>327</v>
      </c>
      <c r="B351" s="3">
        <v>1561</v>
      </c>
      <c r="C351" s="3" t="s">
        <v>333</v>
      </c>
      <c r="D351" s="3" t="s">
        <v>2859</v>
      </c>
      <c r="E351" s="3">
        <v>4627376.4973600013</v>
      </c>
      <c r="F351" s="3">
        <v>1189042</v>
      </c>
      <c r="G351" s="3">
        <v>64728110</v>
      </c>
      <c r="H351" s="4"/>
      <c r="I351" s="4"/>
      <c r="J351" s="4">
        <v>0</v>
      </c>
      <c r="K351" s="3"/>
    </row>
    <row r="352" spans="1:11" x14ac:dyDescent="0.2">
      <c r="A352" s="2">
        <v>328</v>
      </c>
      <c r="B352" s="3">
        <v>2361</v>
      </c>
      <c r="C352" s="3" t="s">
        <v>334</v>
      </c>
      <c r="D352" s="3" t="s">
        <v>2860</v>
      </c>
      <c r="E352" s="3">
        <v>4565453.1251200009</v>
      </c>
      <c r="F352" s="3">
        <v>33299</v>
      </c>
      <c r="G352" s="3">
        <v>1661758</v>
      </c>
      <c r="H352" s="4"/>
      <c r="I352" s="4"/>
      <c r="J352" s="4">
        <v>0</v>
      </c>
      <c r="K352" s="3"/>
    </row>
    <row r="353" spans="1:11" x14ac:dyDescent="0.2">
      <c r="A353" s="2">
        <v>329</v>
      </c>
      <c r="B353" s="3">
        <v>671</v>
      </c>
      <c r="C353" s="3" t="s">
        <v>335</v>
      </c>
      <c r="D353" s="3" t="s">
        <v>2861</v>
      </c>
      <c r="E353" s="3">
        <v>4549170.0096799945</v>
      </c>
      <c r="F353" s="3">
        <v>725795</v>
      </c>
      <c r="G353" s="3">
        <v>13328549</v>
      </c>
      <c r="H353" s="4"/>
      <c r="I353" s="4"/>
      <c r="J353" s="4">
        <v>0</v>
      </c>
      <c r="K353" s="3"/>
    </row>
    <row r="354" spans="1:11" x14ac:dyDescent="0.2">
      <c r="A354" s="2">
        <v>330</v>
      </c>
      <c r="B354" s="3">
        <v>1624</v>
      </c>
      <c r="C354" s="3" t="s">
        <v>336</v>
      </c>
      <c r="D354" s="3" t="s">
        <v>2862</v>
      </c>
      <c r="E354" s="3">
        <v>4545936.7257299861</v>
      </c>
      <c r="F354" s="3">
        <v>146413</v>
      </c>
      <c r="G354" s="3">
        <v>5799285</v>
      </c>
      <c r="H354" s="4"/>
      <c r="I354" s="4"/>
      <c r="J354" s="4">
        <v>0</v>
      </c>
      <c r="K354" s="3"/>
    </row>
    <row r="355" spans="1:11" x14ac:dyDescent="0.2">
      <c r="A355" s="2">
        <v>331</v>
      </c>
      <c r="B355" s="3">
        <v>1446</v>
      </c>
      <c r="C355" s="3" t="s">
        <v>337</v>
      </c>
      <c r="D355" s="3" t="s">
        <v>2863</v>
      </c>
      <c r="E355" s="3">
        <v>4538688.5068400009</v>
      </c>
      <c r="F355" s="3">
        <v>1377611</v>
      </c>
      <c r="G355" s="3">
        <v>1490315</v>
      </c>
      <c r="H355" s="4"/>
      <c r="I355" s="4"/>
      <c r="J355" s="4">
        <v>0</v>
      </c>
      <c r="K355" s="3"/>
    </row>
    <row r="356" spans="1:11" x14ac:dyDescent="0.2">
      <c r="A356" s="2">
        <v>332</v>
      </c>
      <c r="B356" s="3">
        <v>329</v>
      </c>
      <c r="C356" s="3" t="s">
        <v>338</v>
      </c>
      <c r="D356" s="3" t="s">
        <v>2864</v>
      </c>
      <c r="E356" s="3">
        <v>4536267.016920004</v>
      </c>
      <c r="F356" s="3">
        <v>2850585</v>
      </c>
      <c r="G356" s="3">
        <v>89225643</v>
      </c>
      <c r="H356" s="4"/>
      <c r="I356" s="4"/>
      <c r="J356" s="4">
        <v>0</v>
      </c>
      <c r="K356" s="3"/>
    </row>
    <row r="357" spans="1:11" x14ac:dyDescent="0.2">
      <c r="A357" s="2">
        <v>333</v>
      </c>
      <c r="B357" s="3">
        <v>233</v>
      </c>
      <c r="C357" s="3" t="s">
        <v>339</v>
      </c>
      <c r="D357" s="3" t="s">
        <v>2865</v>
      </c>
      <c r="E357" s="3">
        <v>4519020.0884499997</v>
      </c>
      <c r="F357" s="3">
        <v>676881</v>
      </c>
      <c r="G357" s="3">
        <v>36871850</v>
      </c>
      <c r="H357" s="4"/>
      <c r="I357" s="4"/>
      <c r="J357" s="4">
        <v>0</v>
      </c>
      <c r="K357" s="3"/>
    </row>
    <row r="358" spans="1:11" x14ac:dyDescent="0.2">
      <c r="A358" s="2">
        <v>334</v>
      </c>
      <c r="B358" s="3">
        <v>995</v>
      </c>
      <c r="C358" s="3" t="s">
        <v>340</v>
      </c>
      <c r="D358" s="3" t="s">
        <v>2866</v>
      </c>
      <c r="E358" s="3">
        <v>4464302.5384400012</v>
      </c>
      <c r="F358" s="3">
        <v>317950</v>
      </c>
      <c r="G358" s="3">
        <v>11392535</v>
      </c>
      <c r="H358" s="4"/>
      <c r="I358" s="4"/>
      <c r="J358" s="4">
        <v>0</v>
      </c>
      <c r="K358" s="3"/>
    </row>
    <row r="359" spans="1:11" x14ac:dyDescent="0.2">
      <c r="A359" s="2">
        <v>335</v>
      </c>
      <c r="B359" s="3">
        <v>215</v>
      </c>
      <c r="C359" s="3" t="s">
        <v>341</v>
      </c>
      <c r="D359" s="3" t="s">
        <v>2867</v>
      </c>
      <c r="E359" s="3">
        <v>4450957.4462399986</v>
      </c>
      <c r="F359" s="3">
        <v>422446</v>
      </c>
      <c r="G359" s="3">
        <v>17095652</v>
      </c>
      <c r="H359" s="4"/>
      <c r="I359" s="4"/>
      <c r="J359" s="4">
        <v>0</v>
      </c>
      <c r="K359" s="3"/>
    </row>
    <row r="360" spans="1:11" x14ac:dyDescent="0.2">
      <c r="A360" s="2">
        <v>336</v>
      </c>
      <c r="B360" s="3">
        <v>783</v>
      </c>
      <c r="C360" s="3" t="s">
        <v>342</v>
      </c>
      <c r="D360" s="3" t="s">
        <v>2868</v>
      </c>
      <c r="E360" s="3">
        <v>4420169.8209299995</v>
      </c>
      <c r="F360" s="3">
        <v>2754172</v>
      </c>
      <c r="G360" s="3">
        <v>75797465</v>
      </c>
      <c r="H360" s="4"/>
      <c r="I360" s="4"/>
      <c r="J360" s="4">
        <v>0</v>
      </c>
      <c r="K360" s="3"/>
    </row>
    <row r="361" spans="1:11" x14ac:dyDescent="0.2">
      <c r="A361" s="2">
        <v>337</v>
      </c>
      <c r="B361" s="3">
        <v>1471</v>
      </c>
      <c r="C361" s="3" t="s">
        <v>343</v>
      </c>
      <c r="D361" s="3" t="s">
        <v>2869</v>
      </c>
      <c r="E361" s="3">
        <v>4419682.654889998</v>
      </c>
      <c r="F361" s="3">
        <v>2022792</v>
      </c>
      <c r="G361" s="3">
        <v>2276047</v>
      </c>
      <c r="H361" s="4"/>
      <c r="I361" s="4"/>
      <c r="J361" s="4">
        <v>0</v>
      </c>
      <c r="K361" s="3"/>
    </row>
    <row r="362" spans="1:11" x14ac:dyDescent="0.2">
      <c r="A362" s="2">
        <v>338</v>
      </c>
      <c r="B362" s="3">
        <v>28</v>
      </c>
      <c r="C362" s="3" t="s">
        <v>344</v>
      </c>
      <c r="D362" s="3" t="s">
        <v>2870</v>
      </c>
      <c r="E362" s="3">
        <v>4380689.6388399871</v>
      </c>
      <c r="F362" s="3">
        <v>538618</v>
      </c>
      <c r="G362" s="3">
        <v>45385734</v>
      </c>
      <c r="H362" s="4"/>
      <c r="I362" s="4"/>
      <c r="J362" s="4">
        <v>0</v>
      </c>
      <c r="K362" s="3"/>
    </row>
    <row r="363" spans="1:11" x14ac:dyDescent="0.2">
      <c r="A363" s="2">
        <v>339</v>
      </c>
      <c r="B363" s="3">
        <v>235</v>
      </c>
      <c r="C363" s="3" t="s">
        <v>345</v>
      </c>
      <c r="D363" s="3" t="s">
        <v>2871</v>
      </c>
      <c r="E363" s="3">
        <v>4361920.4546800023</v>
      </c>
      <c r="F363" s="3">
        <v>1560396</v>
      </c>
      <c r="G363" s="3">
        <v>86222877</v>
      </c>
      <c r="H363" s="4"/>
      <c r="I363" s="4"/>
      <c r="J363" s="4">
        <v>0</v>
      </c>
      <c r="K363" s="3"/>
    </row>
    <row r="364" spans="1:11" x14ac:dyDescent="0.2">
      <c r="A364" s="2">
        <v>340</v>
      </c>
      <c r="B364" s="3">
        <v>959</v>
      </c>
      <c r="C364" s="3" t="s">
        <v>346</v>
      </c>
      <c r="D364" s="3" t="s">
        <v>2872</v>
      </c>
      <c r="E364" s="3">
        <v>4356276.6527800038</v>
      </c>
      <c r="F364" s="3">
        <v>421245</v>
      </c>
      <c r="G364" s="3">
        <v>33182622</v>
      </c>
      <c r="H364" s="4"/>
      <c r="I364" s="4"/>
      <c r="J364" s="4">
        <v>0</v>
      </c>
      <c r="K364" s="3"/>
    </row>
    <row r="365" spans="1:11" x14ac:dyDescent="0.2">
      <c r="A365" s="2">
        <v>341</v>
      </c>
      <c r="B365" s="3">
        <v>467</v>
      </c>
      <c r="C365" s="3" t="s">
        <v>347</v>
      </c>
      <c r="D365" s="3" t="s">
        <v>2873</v>
      </c>
      <c r="E365" s="3">
        <v>4348534.7369300025</v>
      </c>
      <c r="F365" s="3">
        <v>1348575</v>
      </c>
      <c r="G365" s="3">
        <v>52399741</v>
      </c>
      <c r="H365" s="4"/>
      <c r="I365" s="4"/>
      <c r="J365" s="4">
        <v>0</v>
      </c>
      <c r="K365" s="3"/>
    </row>
    <row r="366" spans="1:11" x14ac:dyDescent="0.2">
      <c r="A366" s="2">
        <v>342</v>
      </c>
      <c r="B366" s="3">
        <v>1816</v>
      </c>
      <c r="C366" s="3" t="s">
        <v>348</v>
      </c>
      <c r="D366" s="3" t="s">
        <v>2874</v>
      </c>
      <c r="E366" s="3">
        <v>4289007.8657599986</v>
      </c>
      <c r="F366" s="3">
        <v>127596</v>
      </c>
      <c r="G366" s="3">
        <v>1800405</v>
      </c>
      <c r="H366" s="4"/>
      <c r="I366" s="4"/>
      <c r="J366" s="4">
        <v>0</v>
      </c>
      <c r="K366" s="3"/>
    </row>
    <row r="367" spans="1:11" x14ac:dyDescent="0.2">
      <c r="A367" s="2">
        <v>343</v>
      </c>
      <c r="B367" s="3">
        <v>1271</v>
      </c>
      <c r="C367" s="3" t="s">
        <v>349</v>
      </c>
      <c r="D367" s="3" t="s">
        <v>2682</v>
      </c>
      <c r="E367" s="3">
        <v>4276196.1668100031</v>
      </c>
      <c r="F367" s="3">
        <v>623271</v>
      </c>
      <c r="G367" s="3">
        <v>37906993</v>
      </c>
      <c r="H367" s="4"/>
      <c r="I367" s="4"/>
      <c r="J367" s="4">
        <v>0</v>
      </c>
      <c r="K367" s="3"/>
    </row>
    <row r="368" spans="1:11" x14ac:dyDescent="0.2">
      <c r="A368" s="2">
        <v>344</v>
      </c>
      <c r="B368" s="3">
        <v>246</v>
      </c>
      <c r="C368" s="3" t="s">
        <v>350</v>
      </c>
      <c r="D368" s="3" t="s">
        <v>2875</v>
      </c>
      <c r="E368" s="3">
        <v>4272956.2920499966</v>
      </c>
      <c r="F368" s="3">
        <v>87462</v>
      </c>
      <c r="G368" s="3">
        <v>6898494</v>
      </c>
      <c r="H368" s="4"/>
      <c r="I368" s="4"/>
      <c r="J368" s="4">
        <v>0</v>
      </c>
      <c r="K368" s="3"/>
    </row>
    <row r="369" spans="1:11" x14ac:dyDescent="0.2">
      <c r="A369" s="2">
        <v>345</v>
      </c>
      <c r="B369" s="3">
        <v>2030</v>
      </c>
      <c r="C369" s="3" t="s">
        <v>351</v>
      </c>
      <c r="D369" s="3" t="s">
        <v>2876</v>
      </c>
      <c r="E369" s="3">
        <v>4258996.0858100019</v>
      </c>
      <c r="F369" s="3">
        <v>1473535</v>
      </c>
      <c r="G369" s="3">
        <v>11591693</v>
      </c>
      <c r="H369" s="4"/>
      <c r="I369" s="4"/>
      <c r="J369" s="4">
        <v>0</v>
      </c>
      <c r="K369" s="3"/>
    </row>
    <row r="370" spans="1:11" x14ac:dyDescent="0.2">
      <c r="A370" s="2">
        <v>346</v>
      </c>
      <c r="B370" s="3">
        <v>1084</v>
      </c>
      <c r="C370" s="3" t="s">
        <v>352</v>
      </c>
      <c r="D370" s="3" t="s">
        <v>2877</v>
      </c>
      <c r="E370" s="3">
        <v>4258713.4738799985</v>
      </c>
      <c r="F370" s="3">
        <v>5619</v>
      </c>
      <c r="G370" s="3">
        <v>6087</v>
      </c>
      <c r="H370" s="3" t="s">
        <v>4979</v>
      </c>
      <c r="I370" s="3" t="s">
        <v>4978</v>
      </c>
      <c r="J370" s="5">
        <v>1</v>
      </c>
      <c r="K370" s="3"/>
    </row>
    <row r="371" spans="1:11" x14ac:dyDescent="0.2">
      <c r="A371" s="2">
        <v>347</v>
      </c>
      <c r="B371" s="3">
        <v>1008</v>
      </c>
      <c r="C371" s="3" t="s">
        <v>353</v>
      </c>
      <c r="D371" s="3" t="s">
        <v>2878</v>
      </c>
      <c r="E371" s="3">
        <v>4258210.8343300037</v>
      </c>
      <c r="F371" s="3">
        <v>3439377</v>
      </c>
      <c r="G371" s="3">
        <v>22897616</v>
      </c>
      <c r="H371" s="4"/>
      <c r="I371" s="4"/>
      <c r="J371" s="4">
        <v>0</v>
      </c>
      <c r="K371" s="3"/>
    </row>
    <row r="372" spans="1:11" x14ac:dyDescent="0.2">
      <c r="A372" s="2">
        <v>348</v>
      </c>
      <c r="B372" s="3">
        <v>123</v>
      </c>
      <c r="C372" s="3" t="s">
        <v>354</v>
      </c>
      <c r="D372" s="3" t="s">
        <v>2879</v>
      </c>
      <c r="E372" s="3">
        <v>4225152.8100099973</v>
      </c>
      <c r="F372" s="3">
        <v>2695457</v>
      </c>
      <c r="G372" s="3">
        <v>71051590</v>
      </c>
      <c r="H372" s="4"/>
      <c r="I372" s="4"/>
      <c r="J372" s="4">
        <v>0</v>
      </c>
      <c r="K372" s="3"/>
    </row>
    <row r="373" spans="1:11" x14ac:dyDescent="0.2">
      <c r="A373" s="2">
        <v>349</v>
      </c>
      <c r="B373" s="3">
        <v>2422</v>
      </c>
      <c r="C373" s="3" t="s">
        <v>355</v>
      </c>
      <c r="D373" s="3" t="s">
        <v>2880</v>
      </c>
      <c r="E373" s="3">
        <v>4220389.2872499963</v>
      </c>
      <c r="F373" s="3">
        <v>187324</v>
      </c>
      <c r="G373" s="3">
        <v>8774778</v>
      </c>
      <c r="H373" s="4"/>
      <c r="I373" s="4"/>
      <c r="J373" s="4">
        <v>0</v>
      </c>
      <c r="K373" s="3"/>
    </row>
    <row r="374" spans="1:11" x14ac:dyDescent="0.2">
      <c r="A374" s="2">
        <v>350</v>
      </c>
      <c r="B374" s="3">
        <v>402</v>
      </c>
      <c r="C374" s="3" t="s">
        <v>356</v>
      </c>
      <c r="D374" s="3" t="s">
        <v>2881</v>
      </c>
      <c r="E374" s="3">
        <v>4203613.5673200013</v>
      </c>
      <c r="F374" s="3">
        <v>1057434</v>
      </c>
      <c r="G374" s="3">
        <v>31551343</v>
      </c>
      <c r="H374" s="4"/>
      <c r="I374" s="4"/>
      <c r="J374" s="4">
        <v>0</v>
      </c>
      <c r="K374" s="3"/>
    </row>
    <row r="375" spans="1:11" x14ac:dyDescent="0.2">
      <c r="A375" s="2">
        <v>351</v>
      </c>
      <c r="B375" s="3">
        <v>111</v>
      </c>
      <c r="C375" s="3" t="s">
        <v>357</v>
      </c>
      <c r="D375" s="3" t="s">
        <v>2882</v>
      </c>
      <c r="E375" s="3">
        <v>4144122.9583699992</v>
      </c>
      <c r="F375" s="3">
        <v>3019001</v>
      </c>
      <c r="G375" s="3">
        <v>78105886</v>
      </c>
      <c r="H375" s="4"/>
      <c r="I375" s="4"/>
      <c r="J375" s="4">
        <v>0</v>
      </c>
      <c r="K375" s="3"/>
    </row>
    <row r="376" spans="1:11" x14ac:dyDescent="0.2">
      <c r="A376" s="2">
        <v>352</v>
      </c>
      <c r="B376" s="3">
        <v>2511</v>
      </c>
      <c r="C376" s="3" t="s">
        <v>358</v>
      </c>
      <c r="D376" s="3" t="s">
        <v>2883</v>
      </c>
      <c r="E376" s="3">
        <v>4091197.600980001</v>
      </c>
      <c r="F376" s="3">
        <v>25272</v>
      </c>
      <c r="G376" s="3">
        <v>753790</v>
      </c>
      <c r="H376" s="4"/>
      <c r="I376" s="4"/>
      <c r="J376" s="4">
        <v>0</v>
      </c>
      <c r="K376" s="3"/>
    </row>
    <row r="377" spans="1:11" x14ac:dyDescent="0.2">
      <c r="A377" s="2">
        <v>353</v>
      </c>
      <c r="B377" s="3">
        <v>2272</v>
      </c>
      <c r="C377" s="3" t="s">
        <v>359</v>
      </c>
      <c r="D377" s="3" t="s">
        <v>2884</v>
      </c>
      <c r="E377" s="3">
        <v>4071011.53791</v>
      </c>
      <c r="F377" s="3">
        <v>21347</v>
      </c>
      <c r="G377" s="3">
        <v>1514220</v>
      </c>
      <c r="H377" s="4"/>
      <c r="I377" s="4"/>
      <c r="J377" s="4">
        <v>0</v>
      </c>
      <c r="K377" s="3"/>
    </row>
    <row r="378" spans="1:11" x14ac:dyDescent="0.2">
      <c r="A378" s="2">
        <v>354</v>
      </c>
      <c r="B378" s="3">
        <v>279</v>
      </c>
      <c r="C378" s="3" t="s">
        <v>360</v>
      </c>
      <c r="D378" s="3" t="s">
        <v>2885</v>
      </c>
      <c r="E378" s="3">
        <v>4039144.5024299999</v>
      </c>
      <c r="F378" s="3">
        <v>138486</v>
      </c>
      <c r="G378" s="3">
        <v>8791255</v>
      </c>
      <c r="H378" s="4"/>
      <c r="I378" s="4"/>
      <c r="J378" s="4">
        <v>0</v>
      </c>
      <c r="K378" s="3"/>
    </row>
    <row r="379" spans="1:11" x14ac:dyDescent="0.2">
      <c r="A379" s="2">
        <v>355</v>
      </c>
      <c r="B379" s="3">
        <v>1795</v>
      </c>
      <c r="C379" s="3" t="s">
        <v>361</v>
      </c>
      <c r="D379" s="3" t="s">
        <v>2886</v>
      </c>
      <c r="E379" s="3">
        <v>4036760.83739</v>
      </c>
      <c r="F379" s="3">
        <v>320479</v>
      </c>
      <c r="G379" s="3">
        <v>4890510</v>
      </c>
      <c r="H379" s="4"/>
      <c r="I379" s="4"/>
      <c r="J379" s="4">
        <v>0</v>
      </c>
      <c r="K379" s="3"/>
    </row>
    <row r="380" spans="1:11" x14ac:dyDescent="0.2">
      <c r="A380" s="2">
        <v>356</v>
      </c>
      <c r="B380" s="3">
        <v>565</v>
      </c>
      <c r="C380" s="3" t="s">
        <v>362</v>
      </c>
      <c r="D380" s="3" t="s">
        <v>2887</v>
      </c>
      <c r="E380" s="3">
        <v>4035437.4978100001</v>
      </c>
      <c r="F380" s="3">
        <v>153100</v>
      </c>
      <c r="G380" s="3">
        <v>10931109</v>
      </c>
      <c r="H380" s="4"/>
      <c r="I380" s="4"/>
      <c r="J380" s="4">
        <v>0</v>
      </c>
      <c r="K380" s="3"/>
    </row>
    <row r="381" spans="1:11" x14ac:dyDescent="0.2">
      <c r="A381" s="2">
        <v>357</v>
      </c>
      <c r="B381" s="3">
        <v>220</v>
      </c>
      <c r="C381" s="3" t="s">
        <v>363</v>
      </c>
      <c r="D381" s="3" t="s">
        <v>2888</v>
      </c>
      <c r="E381" s="3">
        <v>4012875.6599199949</v>
      </c>
      <c r="F381" s="3">
        <v>1722106</v>
      </c>
      <c r="G381" s="3">
        <v>8711483</v>
      </c>
      <c r="H381" s="4"/>
      <c r="I381" s="4"/>
      <c r="J381" s="4">
        <v>0</v>
      </c>
      <c r="K381" s="3"/>
    </row>
    <row r="382" spans="1:11" x14ac:dyDescent="0.2">
      <c r="A382" s="2">
        <v>358</v>
      </c>
      <c r="B382" s="3">
        <v>1313</v>
      </c>
      <c r="C382" s="3" t="s">
        <v>364</v>
      </c>
      <c r="D382" s="3" t="s">
        <v>2889</v>
      </c>
      <c r="E382" s="3">
        <v>4004532.965270001</v>
      </c>
      <c r="F382" s="3">
        <v>159665</v>
      </c>
      <c r="G382" s="3">
        <v>4955231</v>
      </c>
      <c r="H382" s="4"/>
      <c r="I382" s="4"/>
      <c r="J382" s="4">
        <v>0</v>
      </c>
      <c r="K382" s="3"/>
    </row>
    <row r="383" spans="1:11" x14ac:dyDescent="0.2">
      <c r="A383" s="2">
        <v>359</v>
      </c>
      <c r="B383" s="3">
        <v>301</v>
      </c>
      <c r="C383" s="3" t="s">
        <v>365</v>
      </c>
      <c r="D383" s="3" t="s">
        <v>2890</v>
      </c>
      <c r="E383" s="3">
        <v>4004460.834280001</v>
      </c>
      <c r="F383" s="3">
        <v>141870</v>
      </c>
      <c r="G383" s="3">
        <v>626129</v>
      </c>
      <c r="H383" s="4"/>
      <c r="I383" s="4"/>
      <c r="J383" s="4">
        <v>0</v>
      </c>
      <c r="K383" s="3"/>
    </row>
    <row r="384" spans="1:11" x14ac:dyDescent="0.2">
      <c r="A384" s="2">
        <v>360</v>
      </c>
      <c r="B384" s="3">
        <v>308</v>
      </c>
      <c r="C384" s="3" t="s">
        <v>366</v>
      </c>
      <c r="D384" s="3" t="s">
        <v>2891</v>
      </c>
      <c r="E384" s="3">
        <v>3942384.7966600088</v>
      </c>
      <c r="F384" s="3">
        <v>469225</v>
      </c>
      <c r="G384" s="3">
        <v>9511781</v>
      </c>
      <c r="H384" s="4"/>
      <c r="I384" s="4"/>
      <c r="J384" s="4">
        <v>0</v>
      </c>
      <c r="K384" s="3"/>
    </row>
    <row r="385" spans="1:11" x14ac:dyDescent="0.2">
      <c r="A385" s="2">
        <v>361</v>
      </c>
      <c r="B385" s="3">
        <v>2185</v>
      </c>
      <c r="C385" s="3" t="s">
        <v>367</v>
      </c>
      <c r="D385" s="3" t="s">
        <v>2892</v>
      </c>
      <c r="E385" s="3">
        <v>3912874.5193100129</v>
      </c>
      <c r="F385" s="3">
        <v>105669</v>
      </c>
      <c r="G385" s="3">
        <v>6360992</v>
      </c>
      <c r="H385" s="4"/>
      <c r="I385" s="4"/>
      <c r="J385" s="4">
        <v>0</v>
      </c>
      <c r="K385" s="3"/>
    </row>
    <row r="386" spans="1:11" x14ac:dyDescent="0.2">
      <c r="A386" s="2">
        <v>362</v>
      </c>
      <c r="B386" s="3">
        <v>1268</v>
      </c>
      <c r="C386" s="3" t="s">
        <v>368</v>
      </c>
      <c r="D386" s="3" t="s">
        <v>2893</v>
      </c>
      <c r="E386" s="3">
        <v>3891827.40307</v>
      </c>
      <c r="F386" s="3">
        <v>356786</v>
      </c>
      <c r="G386" s="3">
        <v>11493214</v>
      </c>
      <c r="H386" s="4"/>
      <c r="I386" s="4"/>
      <c r="J386" s="4">
        <v>0</v>
      </c>
      <c r="K386" s="3"/>
    </row>
    <row r="387" spans="1:11" x14ac:dyDescent="0.2">
      <c r="A387" s="2">
        <v>363</v>
      </c>
      <c r="B387" s="3">
        <v>2098</v>
      </c>
      <c r="C387" s="3" t="s">
        <v>369</v>
      </c>
      <c r="D387" s="3" t="s">
        <v>2894</v>
      </c>
      <c r="E387" s="3">
        <v>3885881.4866600018</v>
      </c>
      <c r="F387" s="3">
        <v>116346</v>
      </c>
      <c r="G387" s="3">
        <v>1443518</v>
      </c>
      <c r="H387" s="4"/>
      <c r="I387" s="4"/>
      <c r="J387" s="4">
        <v>0</v>
      </c>
      <c r="K387" s="3"/>
    </row>
    <row r="388" spans="1:11" x14ac:dyDescent="0.2">
      <c r="A388" s="2">
        <v>364</v>
      </c>
      <c r="B388" s="3">
        <v>269</v>
      </c>
      <c r="C388" s="3" t="s">
        <v>370</v>
      </c>
      <c r="D388" s="3" t="s">
        <v>2895</v>
      </c>
      <c r="E388" s="3">
        <v>3879927.8209800138</v>
      </c>
      <c r="F388" s="3">
        <v>357168</v>
      </c>
      <c r="G388" s="3">
        <v>26294754</v>
      </c>
      <c r="H388" s="4"/>
      <c r="I388" s="4"/>
      <c r="J388" s="4">
        <v>0</v>
      </c>
      <c r="K388" s="3"/>
    </row>
    <row r="389" spans="1:11" x14ac:dyDescent="0.2">
      <c r="A389" s="2">
        <v>365</v>
      </c>
      <c r="B389" s="3">
        <v>1080</v>
      </c>
      <c r="C389" s="3" t="s">
        <v>371</v>
      </c>
      <c r="D389" s="3" t="s">
        <v>2896</v>
      </c>
      <c r="E389" s="3">
        <v>3876242.9440000011</v>
      </c>
      <c r="F389" s="3">
        <v>10078</v>
      </c>
      <c r="G389" s="3">
        <v>10105</v>
      </c>
      <c r="H389" s="4"/>
      <c r="I389" s="4"/>
      <c r="J389" s="4">
        <v>0</v>
      </c>
      <c r="K389" s="3"/>
    </row>
    <row r="390" spans="1:11" x14ac:dyDescent="0.2">
      <c r="A390" s="2">
        <v>366</v>
      </c>
      <c r="B390" s="3">
        <v>483</v>
      </c>
      <c r="C390" s="3" t="s">
        <v>372</v>
      </c>
      <c r="D390" s="3" t="s">
        <v>2897</v>
      </c>
      <c r="E390" s="3">
        <v>3868014.0666300012</v>
      </c>
      <c r="F390" s="3">
        <v>39775</v>
      </c>
      <c r="G390" s="3">
        <v>4753407</v>
      </c>
      <c r="H390" s="4"/>
      <c r="I390" s="4"/>
      <c r="J390" s="4">
        <v>0</v>
      </c>
      <c r="K390" s="3"/>
    </row>
    <row r="391" spans="1:11" x14ac:dyDescent="0.2">
      <c r="A391" s="2">
        <v>367</v>
      </c>
      <c r="B391" s="3">
        <v>1424</v>
      </c>
      <c r="C391" s="3" t="s">
        <v>373</v>
      </c>
      <c r="D391" s="3" t="s">
        <v>2898</v>
      </c>
      <c r="E391" s="3">
        <v>3825169.9837799999</v>
      </c>
      <c r="F391" s="3">
        <v>2122855</v>
      </c>
      <c r="G391" s="3">
        <v>29721780</v>
      </c>
      <c r="H391" s="4"/>
      <c r="I391" s="4"/>
      <c r="J391" s="4">
        <v>0</v>
      </c>
      <c r="K391" s="3"/>
    </row>
    <row r="392" spans="1:11" x14ac:dyDescent="0.2">
      <c r="A392" s="2">
        <v>368</v>
      </c>
      <c r="B392" s="3">
        <v>55</v>
      </c>
      <c r="C392" s="3" t="s">
        <v>374</v>
      </c>
      <c r="D392" s="3" t="s">
        <v>2545</v>
      </c>
      <c r="E392" s="3">
        <v>3821163.9593400019</v>
      </c>
      <c r="F392" s="3">
        <v>61462</v>
      </c>
      <c r="G392" s="3">
        <v>3973865</v>
      </c>
      <c r="H392" s="4"/>
      <c r="I392" s="4"/>
      <c r="J392" s="4">
        <v>0</v>
      </c>
      <c r="K392" s="3"/>
    </row>
    <row r="393" spans="1:11" x14ac:dyDescent="0.2">
      <c r="A393" s="2">
        <v>369</v>
      </c>
      <c r="B393" s="3">
        <v>1729</v>
      </c>
      <c r="C393" s="3" t="s">
        <v>375</v>
      </c>
      <c r="D393" s="3" t="s">
        <v>2899</v>
      </c>
      <c r="E393" s="3">
        <v>3819075.718279988</v>
      </c>
      <c r="F393" s="3">
        <v>478419</v>
      </c>
      <c r="G393" s="3">
        <v>478516</v>
      </c>
      <c r="H393" s="4"/>
      <c r="I393" s="4"/>
      <c r="J393" s="4">
        <v>0</v>
      </c>
      <c r="K393" s="3"/>
    </row>
    <row r="394" spans="1:11" x14ac:dyDescent="0.2">
      <c r="A394" s="2">
        <v>370</v>
      </c>
      <c r="B394" s="3">
        <v>1607</v>
      </c>
      <c r="C394" s="3" t="s">
        <v>376</v>
      </c>
      <c r="D394" s="3" t="s">
        <v>2900</v>
      </c>
      <c r="E394" s="3">
        <v>3806669.8903300068</v>
      </c>
      <c r="F394" s="3">
        <v>193430</v>
      </c>
      <c r="G394" s="3">
        <v>9447300</v>
      </c>
      <c r="H394" s="4"/>
      <c r="I394" s="4"/>
      <c r="J394" s="4">
        <v>0</v>
      </c>
      <c r="K394" s="3"/>
    </row>
    <row r="395" spans="1:11" x14ac:dyDescent="0.2">
      <c r="A395" s="2">
        <v>371</v>
      </c>
      <c r="B395" s="3">
        <v>463</v>
      </c>
      <c r="C395" s="3" t="s">
        <v>377</v>
      </c>
      <c r="D395" s="3" t="s">
        <v>2901</v>
      </c>
      <c r="E395" s="3">
        <v>3768976.1881900011</v>
      </c>
      <c r="F395" s="3">
        <v>6096</v>
      </c>
      <c r="G395" s="3">
        <v>453610</v>
      </c>
      <c r="H395" s="4"/>
      <c r="I395" s="4"/>
      <c r="J395" s="4">
        <v>0</v>
      </c>
      <c r="K395" s="3"/>
    </row>
    <row r="396" spans="1:11" x14ac:dyDescent="0.2">
      <c r="A396" s="2">
        <v>372</v>
      </c>
      <c r="B396" s="3">
        <v>1394</v>
      </c>
      <c r="C396" s="3" t="s">
        <v>378</v>
      </c>
      <c r="D396" s="3" t="s">
        <v>2902</v>
      </c>
      <c r="E396" s="3">
        <v>3752503.1210200018</v>
      </c>
      <c r="F396" s="3">
        <v>984682</v>
      </c>
      <c r="G396" s="3">
        <v>7368871</v>
      </c>
      <c r="H396" s="4"/>
      <c r="I396" s="4"/>
      <c r="J396" s="4">
        <v>0</v>
      </c>
      <c r="K396" s="3"/>
    </row>
    <row r="397" spans="1:11" x14ac:dyDescent="0.2">
      <c r="A397" s="2">
        <v>373</v>
      </c>
      <c r="B397" s="3">
        <v>897</v>
      </c>
      <c r="C397" s="3" t="s">
        <v>379</v>
      </c>
      <c r="D397" s="3" t="s">
        <v>2903</v>
      </c>
      <c r="E397" s="3">
        <v>3750406.610590002</v>
      </c>
      <c r="F397" s="3">
        <v>3556879</v>
      </c>
      <c r="G397" s="3">
        <v>106653900</v>
      </c>
      <c r="H397" s="4"/>
      <c r="I397" s="4"/>
      <c r="J397" s="4">
        <v>0</v>
      </c>
      <c r="K397" s="3"/>
    </row>
    <row r="398" spans="1:11" x14ac:dyDescent="0.2">
      <c r="A398" s="2">
        <v>374</v>
      </c>
      <c r="B398" s="3">
        <v>2043</v>
      </c>
      <c r="C398" s="3" t="s">
        <v>380</v>
      </c>
      <c r="D398" s="3" t="s">
        <v>2904</v>
      </c>
      <c r="E398" s="3">
        <v>3715811.4571500011</v>
      </c>
      <c r="F398" s="3">
        <v>71072</v>
      </c>
      <c r="G398" s="3">
        <v>744246</v>
      </c>
      <c r="H398" s="4"/>
      <c r="I398" s="4"/>
      <c r="J398" s="4">
        <v>0</v>
      </c>
      <c r="K398" s="3"/>
    </row>
    <row r="399" spans="1:11" x14ac:dyDescent="0.2">
      <c r="A399" s="2">
        <v>375</v>
      </c>
      <c r="B399" s="3">
        <v>2280</v>
      </c>
      <c r="C399" s="3" t="s">
        <v>381</v>
      </c>
      <c r="D399" s="3" t="s">
        <v>2905</v>
      </c>
      <c r="E399" s="3">
        <v>3701097.7456899979</v>
      </c>
      <c r="F399" s="3">
        <v>19805</v>
      </c>
      <c r="G399" s="3">
        <v>1307087</v>
      </c>
      <c r="H399" s="4"/>
      <c r="I399" s="4"/>
      <c r="J399" s="4">
        <v>0</v>
      </c>
      <c r="K399" s="3"/>
    </row>
    <row r="400" spans="1:11" x14ac:dyDescent="0.2">
      <c r="A400" s="2">
        <v>376</v>
      </c>
      <c r="B400" s="3">
        <v>889</v>
      </c>
      <c r="C400" s="3" t="s">
        <v>382</v>
      </c>
      <c r="D400" s="3" t="s">
        <v>2906</v>
      </c>
      <c r="E400" s="3">
        <v>3665780.4237199938</v>
      </c>
      <c r="F400" s="3">
        <v>184457</v>
      </c>
      <c r="G400" s="3">
        <v>10667831</v>
      </c>
      <c r="H400" s="4"/>
      <c r="I400" s="4"/>
      <c r="J400" s="4">
        <v>0</v>
      </c>
      <c r="K400" s="3"/>
    </row>
    <row r="401" spans="1:11" x14ac:dyDescent="0.2">
      <c r="A401" s="2">
        <v>377</v>
      </c>
      <c r="B401" s="3">
        <v>140</v>
      </c>
      <c r="C401" s="3" t="s">
        <v>383</v>
      </c>
      <c r="D401" s="3" t="s">
        <v>2907</v>
      </c>
      <c r="E401" s="3">
        <v>3658594.32027</v>
      </c>
      <c r="F401" s="3">
        <v>418517</v>
      </c>
      <c r="G401" s="3">
        <v>31373962</v>
      </c>
      <c r="H401" s="4"/>
      <c r="I401" s="4"/>
      <c r="J401" s="4">
        <v>0</v>
      </c>
      <c r="K401" s="3"/>
    </row>
    <row r="402" spans="1:11" x14ac:dyDescent="0.2">
      <c r="A402" s="2">
        <v>378</v>
      </c>
      <c r="B402" s="3">
        <v>1072</v>
      </c>
      <c r="C402" s="3" t="s">
        <v>384</v>
      </c>
      <c r="D402" s="3" t="s">
        <v>2908</v>
      </c>
      <c r="E402" s="3">
        <v>3655694.0186599991</v>
      </c>
      <c r="F402" s="3">
        <v>230407</v>
      </c>
      <c r="G402" s="3">
        <v>6720967</v>
      </c>
      <c r="H402" s="4"/>
      <c r="I402" s="4"/>
      <c r="J402" s="4">
        <v>0</v>
      </c>
      <c r="K402" s="3"/>
    </row>
    <row r="403" spans="1:11" x14ac:dyDescent="0.2">
      <c r="A403" s="2">
        <v>379</v>
      </c>
      <c r="B403" s="3">
        <v>523</v>
      </c>
      <c r="C403" s="3" t="s">
        <v>385</v>
      </c>
      <c r="D403" s="3" t="s">
        <v>2909</v>
      </c>
      <c r="E403" s="3">
        <v>3638333.24707</v>
      </c>
      <c r="F403" s="3">
        <v>21989</v>
      </c>
      <c r="G403" s="3">
        <v>3151611</v>
      </c>
      <c r="H403" s="4"/>
      <c r="I403" s="4"/>
      <c r="J403" s="4">
        <v>0</v>
      </c>
      <c r="K403" s="3"/>
    </row>
    <row r="404" spans="1:11" x14ac:dyDescent="0.2">
      <c r="A404" s="2">
        <v>380</v>
      </c>
      <c r="B404" s="3">
        <v>522</v>
      </c>
      <c r="C404" s="3" t="s">
        <v>386</v>
      </c>
      <c r="D404" s="3" t="s">
        <v>2910</v>
      </c>
      <c r="E404" s="3">
        <v>3637524.5781700038</v>
      </c>
      <c r="F404" s="3">
        <v>267965</v>
      </c>
      <c r="G404" s="3">
        <v>24682407</v>
      </c>
      <c r="H404" s="4"/>
      <c r="I404" s="4"/>
      <c r="J404" s="4">
        <v>0</v>
      </c>
      <c r="K404" s="3"/>
    </row>
    <row r="405" spans="1:11" x14ac:dyDescent="0.2">
      <c r="A405" s="2">
        <v>381</v>
      </c>
      <c r="B405" s="3">
        <v>1601</v>
      </c>
      <c r="C405" s="3" t="s">
        <v>387</v>
      </c>
      <c r="D405" s="3" t="s">
        <v>2911</v>
      </c>
      <c r="E405" s="3">
        <v>3633985.408559999</v>
      </c>
      <c r="F405" s="3">
        <v>304183</v>
      </c>
      <c r="G405" s="3">
        <v>14096405</v>
      </c>
      <c r="H405" s="4"/>
      <c r="I405" s="4"/>
      <c r="J405" s="4">
        <v>0</v>
      </c>
      <c r="K405" s="3"/>
    </row>
    <row r="406" spans="1:11" x14ac:dyDescent="0.2">
      <c r="A406" s="2">
        <v>382</v>
      </c>
      <c r="B406" s="3">
        <v>119</v>
      </c>
      <c r="C406" s="3" t="s">
        <v>388</v>
      </c>
      <c r="D406" s="3" t="s">
        <v>2912</v>
      </c>
      <c r="E406" s="3">
        <v>3631607.5351400021</v>
      </c>
      <c r="F406" s="3">
        <v>1650390</v>
      </c>
      <c r="G406" s="3">
        <v>72481085</v>
      </c>
      <c r="H406" s="4"/>
      <c r="I406" s="4"/>
      <c r="J406" s="4">
        <v>0</v>
      </c>
      <c r="K406" s="3"/>
    </row>
    <row r="407" spans="1:11" x14ac:dyDescent="0.2">
      <c r="A407" s="2">
        <v>383</v>
      </c>
      <c r="B407" s="3">
        <v>825</v>
      </c>
      <c r="C407" s="3" t="s">
        <v>389</v>
      </c>
      <c r="D407" s="3" t="s">
        <v>2913</v>
      </c>
      <c r="E407" s="3">
        <v>3628735.9111900041</v>
      </c>
      <c r="F407" s="3">
        <v>58679</v>
      </c>
      <c r="G407" s="3">
        <v>133434</v>
      </c>
      <c r="H407" s="8" t="s">
        <v>4981</v>
      </c>
      <c r="I407" s="8" t="s">
        <v>4980</v>
      </c>
      <c r="J407" s="5">
        <v>1</v>
      </c>
      <c r="K407" s="3"/>
    </row>
    <row r="408" spans="1:11" x14ac:dyDescent="0.2">
      <c r="A408" s="2">
        <v>384</v>
      </c>
      <c r="B408" s="3">
        <v>457</v>
      </c>
      <c r="C408" s="3" t="s">
        <v>390</v>
      </c>
      <c r="D408" s="3" t="s">
        <v>2914</v>
      </c>
      <c r="E408" s="3">
        <v>3625298.32443</v>
      </c>
      <c r="F408" s="3">
        <v>607439</v>
      </c>
      <c r="G408" s="3">
        <v>38966773</v>
      </c>
      <c r="H408" s="8"/>
      <c r="I408" s="8"/>
      <c r="J408" s="8"/>
      <c r="K408" s="3"/>
    </row>
    <row r="409" spans="1:11" x14ac:dyDescent="0.2">
      <c r="A409" s="2">
        <v>385</v>
      </c>
      <c r="B409" s="3">
        <v>984</v>
      </c>
      <c r="C409" s="3" t="s">
        <v>391</v>
      </c>
      <c r="D409" s="3" t="s">
        <v>2915</v>
      </c>
      <c r="E409" s="3">
        <v>3602002.075060003</v>
      </c>
      <c r="F409" s="3">
        <v>175307</v>
      </c>
      <c r="G409" s="3">
        <v>5869305</v>
      </c>
      <c r="H409" s="8"/>
      <c r="I409" s="8"/>
      <c r="J409" s="8"/>
      <c r="K409" s="3"/>
    </row>
    <row r="410" spans="1:11" x14ac:dyDescent="0.2">
      <c r="A410" s="2">
        <v>386</v>
      </c>
      <c r="B410" s="3">
        <v>151</v>
      </c>
      <c r="C410" s="3" t="s">
        <v>392</v>
      </c>
      <c r="D410" s="3" t="s">
        <v>2916</v>
      </c>
      <c r="E410" s="3">
        <v>3581325.489939997</v>
      </c>
      <c r="F410" s="3">
        <v>564987</v>
      </c>
      <c r="G410" s="3">
        <v>18441370</v>
      </c>
      <c r="H410" s="8"/>
      <c r="I410" s="8"/>
      <c r="J410" s="8"/>
      <c r="K410" s="3"/>
    </row>
    <row r="411" spans="1:11" x14ac:dyDescent="0.2">
      <c r="A411" s="2">
        <v>387</v>
      </c>
      <c r="B411" s="3">
        <v>1726</v>
      </c>
      <c r="C411" s="3" t="s">
        <v>393</v>
      </c>
      <c r="D411" s="3" t="s">
        <v>2917</v>
      </c>
      <c r="E411" s="3">
        <v>3575105.8088700082</v>
      </c>
      <c r="F411" s="3">
        <v>516681</v>
      </c>
      <c r="G411" s="3">
        <v>517728</v>
      </c>
      <c r="H411" s="8"/>
      <c r="I411" s="8"/>
      <c r="J411" s="8"/>
      <c r="K411" s="3"/>
    </row>
    <row r="412" spans="1:11" x14ac:dyDescent="0.2">
      <c r="A412" s="2">
        <v>388</v>
      </c>
      <c r="B412" s="3">
        <v>1796</v>
      </c>
      <c r="C412" s="3" t="s">
        <v>394</v>
      </c>
      <c r="D412" s="3" t="s">
        <v>2918</v>
      </c>
      <c r="E412" s="3">
        <v>3563904.2963099992</v>
      </c>
      <c r="F412" s="3">
        <v>61791</v>
      </c>
      <c r="G412" s="3">
        <v>566928</v>
      </c>
      <c r="H412" s="8"/>
      <c r="I412" s="8"/>
      <c r="J412" s="8"/>
      <c r="K412" s="3"/>
    </row>
    <row r="413" spans="1:11" x14ac:dyDescent="0.2">
      <c r="A413" s="2">
        <v>389</v>
      </c>
      <c r="B413" s="3">
        <v>100</v>
      </c>
      <c r="C413" s="3" t="s">
        <v>395</v>
      </c>
      <c r="D413" s="3" t="s">
        <v>2596</v>
      </c>
      <c r="E413" s="3">
        <v>3534868.425650002</v>
      </c>
      <c r="F413" s="3">
        <v>621381</v>
      </c>
      <c r="G413" s="3">
        <v>16330711</v>
      </c>
      <c r="H413" s="8"/>
      <c r="I413" s="8"/>
      <c r="J413" s="8"/>
      <c r="K413" s="3"/>
    </row>
    <row r="414" spans="1:11" x14ac:dyDescent="0.2">
      <c r="A414" s="2">
        <v>390</v>
      </c>
      <c r="B414" s="3">
        <v>533</v>
      </c>
      <c r="C414" s="3" t="s">
        <v>396</v>
      </c>
      <c r="D414" s="3" t="s">
        <v>2919</v>
      </c>
      <c r="E414" s="3">
        <v>3533144.847649999</v>
      </c>
      <c r="F414" s="3">
        <v>53602</v>
      </c>
      <c r="G414" s="3">
        <v>2981370</v>
      </c>
      <c r="H414" s="8"/>
      <c r="I414" s="8"/>
      <c r="J414" s="8"/>
      <c r="K414" s="3"/>
    </row>
    <row r="415" spans="1:11" x14ac:dyDescent="0.2">
      <c r="A415" s="2">
        <v>391</v>
      </c>
      <c r="B415" s="3">
        <v>1571</v>
      </c>
      <c r="C415" s="3" t="s">
        <v>397</v>
      </c>
      <c r="D415" s="3" t="s">
        <v>2869</v>
      </c>
      <c r="E415" s="3">
        <v>3472292.914539997</v>
      </c>
      <c r="F415" s="3">
        <v>771736</v>
      </c>
      <c r="G415" s="3">
        <v>48186770</v>
      </c>
      <c r="H415" s="8"/>
      <c r="I415" s="8"/>
      <c r="J415" s="8"/>
      <c r="K415" s="3"/>
    </row>
    <row r="416" spans="1:11" x14ac:dyDescent="0.2">
      <c r="A416" s="2">
        <v>392</v>
      </c>
      <c r="B416" s="3">
        <v>2201</v>
      </c>
      <c r="C416" s="3" t="s">
        <v>398</v>
      </c>
      <c r="D416" s="3" t="s">
        <v>2920</v>
      </c>
      <c r="E416" s="3">
        <v>3470559.9405500009</v>
      </c>
      <c r="F416" s="3">
        <v>134121</v>
      </c>
      <c r="G416" s="3">
        <v>1487658</v>
      </c>
      <c r="H416" s="8"/>
      <c r="I416" s="8"/>
      <c r="J416" s="8"/>
      <c r="K416" s="3"/>
    </row>
    <row r="417" spans="1:11" x14ac:dyDescent="0.2">
      <c r="A417" s="2">
        <v>393</v>
      </c>
      <c r="B417" s="3">
        <v>1646</v>
      </c>
      <c r="C417" s="3" t="s">
        <v>399</v>
      </c>
      <c r="D417" s="3" t="s">
        <v>2921</v>
      </c>
      <c r="E417" s="3">
        <v>3469281.290539999</v>
      </c>
      <c r="F417" s="3">
        <v>289705</v>
      </c>
      <c r="G417" s="3">
        <v>10735570</v>
      </c>
      <c r="H417" s="8"/>
      <c r="I417" s="8"/>
      <c r="J417" s="8"/>
      <c r="K417" s="3"/>
    </row>
    <row r="418" spans="1:11" x14ac:dyDescent="0.2">
      <c r="A418" s="2">
        <v>394</v>
      </c>
      <c r="B418" s="3">
        <v>1352</v>
      </c>
      <c r="C418" s="3" t="s">
        <v>400</v>
      </c>
      <c r="D418" s="3" t="s">
        <v>2922</v>
      </c>
      <c r="E418" s="3">
        <v>3450135.889229991</v>
      </c>
      <c r="F418" s="3">
        <v>119812</v>
      </c>
      <c r="G418" s="3">
        <v>640595</v>
      </c>
      <c r="H418" s="8"/>
      <c r="I418" s="8"/>
      <c r="J418" s="8"/>
      <c r="K418" s="3"/>
    </row>
    <row r="419" spans="1:11" x14ac:dyDescent="0.2">
      <c r="A419" s="2">
        <v>395</v>
      </c>
      <c r="B419" s="3">
        <v>1067</v>
      </c>
      <c r="C419" s="3" t="s">
        <v>401</v>
      </c>
      <c r="D419" s="3" t="s">
        <v>2923</v>
      </c>
      <c r="E419" s="3">
        <v>3447494.6681499942</v>
      </c>
      <c r="F419" s="3">
        <v>571104</v>
      </c>
      <c r="G419" s="3">
        <v>19657560</v>
      </c>
      <c r="H419" s="8"/>
      <c r="I419" s="8"/>
      <c r="J419" s="8"/>
      <c r="K419" s="3"/>
    </row>
    <row r="420" spans="1:11" x14ac:dyDescent="0.2">
      <c r="A420" s="2">
        <v>396</v>
      </c>
      <c r="B420" s="3">
        <v>1401</v>
      </c>
      <c r="C420" s="3" t="s">
        <v>402</v>
      </c>
      <c r="D420" s="3" t="s">
        <v>2924</v>
      </c>
      <c r="E420" s="3">
        <v>3410344.3592900019</v>
      </c>
      <c r="F420" s="3">
        <v>221417</v>
      </c>
      <c r="G420" s="3">
        <v>1661095</v>
      </c>
      <c r="H420" s="8"/>
      <c r="I420" s="8"/>
      <c r="J420" s="8"/>
      <c r="K420" s="3"/>
    </row>
    <row r="421" spans="1:11" x14ac:dyDescent="0.2">
      <c r="A421" s="2">
        <v>397</v>
      </c>
      <c r="B421" s="3">
        <v>2026</v>
      </c>
      <c r="C421" s="3" t="s">
        <v>403</v>
      </c>
      <c r="D421" s="3" t="s">
        <v>2925</v>
      </c>
      <c r="E421" s="3">
        <v>3405340.0659699952</v>
      </c>
      <c r="F421" s="3">
        <v>378968</v>
      </c>
      <c r="G421" s="3">
        <v>4396077</v>
      </c>
      <c r="H421" s="8"/>
      <c r="I421" s="8"/>
      <c r="J421" s="8"/>
      <c r="K421" s="3"/>
    </row>
    <row r="422" spans="1:11" x14ac:dyDescent="0.2">
      <c r="A422" s="2">
        <v>398</v>
      </c>
      <c r="B422" s="3">
        <v>436</v>
      </c>
      <c r="C422" s="3" t="s">
        <v>404</v>
      </c>
      <c r="D422" s="3" t="s">
        <v>2926</v>
      </c>
      <c r="E422" s="3">
        <v>3390367.2408699999</v>
      </c>
      <c r="F422" s="3">
        <v>10258</v>
      </c>
      <c r="G422" s="3">
        <v>11176</v>
      </c>
      <c r="H422" s="8"/>
      <c r="I422" s="8"/>
      <c r="J422" s="8"/>
      <c r="K422" s="3"/>
    </row>
    <row r="423" spans="1:11" x14ac:dyDescent="0.2">
      <c r="A423" s="2">
        <v>399</v>
      </c>
      <c r="B423" s="3">
        <v>798</v>
      </c>
      <c r="C423" s="3" t="s">
        <v>405</v>
      </c>
      <c r="D423" s="3" t="s">
        <v>2927</v>
      </c>
      <c r="E423" s="3">
        <v>3388919.305459999</v>
      </c>
      <c r="F423" s="3">
        <v>90002</v>
      </c>
      <c r="G423" s="3">
        <v>598319</v>
      </c>
      <c r="H423" s="8"/>
      <c r="I423" s="8"/>
      <c r="J423" s="8"/>
      <c r="K423" s="3"/>
    </row>
    <row r="424" spans="1:11" x14ac:dyDescent="0.2">
      <c r="A424" s="2"/>
      <c r="B424" s="3"/>
      <c r="C424" s="3"/>
      <c r="D424" s="3" t="s">
        <v>4986</v>
      </c>
      <c r="E424" s="3">
        <f>SUM(23273.08647+14644.3391+9986.69791+350255.14717+346281.35958+6677.45769)</f>
        <v>751118.08791999996</v>
      </c>
      <c r="F424" s="3">
        <f>SUM(364+363+170+8499+5857+150)</f>
        <v>15403</v>
      </c>
      <c r="G424" s="3">
        <f>SUM(1567+2787+673+66675+23322+1272)</f>
        <v>96296</v>
      </c>
      <c r="H424" s="8"/>
      <c r="I424" s="8"/>
      <c r="J424" s="8"/>
      <c r="K424" s="3"/>
    </row>
    <row r="425" spans="1:11" x14ac:dyDescent="0.2">
      <c r="A425" s="2"/>
      <c r="B425" s="3"/>
      <c r="C425" s="3"/>
      <c r="D425" s="3" t="s">
        <v>4987</v>
      </c>
      <c r="E425" s="3">
        <f>SUM(78709.75713+2559065.18347999)</f>
        <v>2637774.9406099897</v>
      </c>
      <c r="F425" s="3">
        <f>SUM(2157+72441)</f>
        <v>74598</v>
      </c>
      <c r="G425" s="3">
        <f>SUM(14981+487037)</f>
        <v>502018</v>
      </c>
      <c r="H425" s="8"/>
      <c r="I425" s="8"/>
      <c r="J425" s="8"/>
      <c r="K425" s="3"/>
    </row>
    <row r="426" spans="1:11" x14ac:dyDescent="0.2">
      <c r="A426" s="2">
        <v>400</v>
      </c>
      <c r="B426" s="3">
        <v>1473</v>
      </c>
      <c r="C426" s="3" t="s">
        <v>406</v>
      </c>
      <c r="D426" s="3" t="s">
        <v>2928</v>
      </c>
      <c r="E426" s="3">
        <v>3375884.5516000022</v>
      </c>
      <c r="F426" s="3">
        <v>223531</v>
      </c>
      <c r="G426" s="3">
        <v>245616</v>
      </c>
      <c r="H426" s="8"/>
      <c r="I426" s="8"/>
      <c r="J426" s="8"/>
      <c r="K426" s="3"/>
    </row>
    <row r="427" spans="1:11" x14ac:dyDescent="0.2">
      <c r="A427" s="2">
        <v>401</v>
      </c>
      <c r="B427" s="3">
        <v>660</v>
      </c>
      <c r="C427" s="3" t="s">
        <v>407</v>
      </c>
      <c r="D427" s="3" t="s">
        <v>2929</v>
      </c>
      <c r="E427" s="3">
        <v>3371521.069369996</v>
      </c>
      <c r="F427" s="3">
        <v>2781169</v>
      </c>
      <c r="G427" s="3">
        <v>40334223</v>
      </c>
      <c r="H427" s="3"/>
      <c r="I427" s="3"/>
      <c r="J427" s="3"/>
      <c r="K427" s="3"/>
    </row>
    <row r="428" spans="1:11" x14ac:dyDescent="0.2">
      <c r="A428" s="2">
        <v>402</v>
      </c>
      <c r="B428" s="3">
        <v>1823</v>
      </c>
      <c r="C428" s="3" t="s">
        <v>408</v>
      </c>
      <c r="D428" s="3" t="s">
        <v>2930</v>
      </c>
      <c r="E428" s="3">
        <v>3351662.7637899988</v>
      </c>
      <c r="F428" s="3">
        <v>108403</v>
      </c>
      <c r="G428" s="3">
        <v>1338381</v>
      </c>
      <c r="H428" s="3"/>
      <c r="I428" s="3"/>
      <c r="J428" s="3"/>
      <c r="K428" s="3"/>
    </row>
    <row r="429" spans="1:11" x14ac:dyDescent="0.2">
      <c r="A429" s="2">
        <v>403</v>
      </c>
      <c r="B429" s="3">
        <v>276</v>
      </c>
      <c r="C429" s="3" t="s">
        <v>409</v>
      </c>
      <c r="D429" s="3" t="s">
        <v>2931</v>
      </c>
      <c r="E429" s="3">
        <v>3326421.7944100001</v>
      </c>
      <c r="F429" s="3">
        <v>28056</v>
      </c>
      <c r="G429" s="3">
        <v>895184</v>
      </c>
      <c r="H429" s="3"/>
      <c r="I429" s="3"/>
      <c r="J429" s="3"/>
      <c r="K429" s="3"/>
    </row>
    <row r="430" spans="1:11" x14ac:dyDescent="0.2">
      <c r="A430" s="2">
        <v>404</v>
      </c>
      <c r="B430" s="3">
        <v>1826</v>
      </c>
      <c r="C430" s="3" t="s">
        <v>410</v>
      </c>
      <c r="D430" s="3" t="s">
        <v>2932</v>
      </c>
      <c r="E430" s="3">
        <v>3315550.8266499988</v>
      </c>
      <c r="F430" s="3">
        <v>80635</v>
      </c>
      <c r="G430" s="3">
        <v>1078269</v>
      </c>
      <c r="H430" s="3"/>
      <c r="I430" s="3"/>
      <c r="J430" s="3"/>
      <c r="K430" s="3"/>
    </row>
    <row r="431" spans="1:11" x14ac:dyDescent="0.2">
      <c r="A431" s="2">
        <v>405</v>
      </c>
      <c r="B431" s="3">
        <v>1628</v>
      </c>
      <c r="C431" s="3" t="s">
        <v>411</v>
      </c>
      <c r="D431" s="3" t="s">
        <v>2933</v>
      </c>
      <c r="E431" s="3">
        <v>3300507.1654300112</v>
      </c>
      <c r="F431" s="3">
        <v>628412</v>
      </c>
      <c r="G431" s="3">
        <v>170320400</v>
      </c>
      <c r="H431" s="3"/>
      <c r="I431" s="3"/>
      <c r="J431" s="3"/>
      <c r="K431" s="3"/>
    </row>
    <row r="432" spans="1:11" x14ac:dyDescent="0.2">
      <c r="A432" s="2">
        <v>406</v>
      </c>
      <c r="B432" s="3">
        <v>868</v>
      </c>
      <c r="C432" s="3" t="s">
        <v>412</v>
      </c>
      <c r="D432" s="3" t="s">
        <v>2863</v>
      </c>
      <c r="E432" s="3">
        <v>3291498.8223000038</v>
      </c>
      <c r="F432" s="3">
        <v>221953</v>
      </c>
      <c r="G432" s="3">
        <v>9449198</v>
      </c>
      <c r="H432" s="3"/>
      <c r="I432" s="3"/>
      <c r="J432" s="3"/>
      <c r="K432" s="3"/>
    </row>
    <row r="433" spans="1:11" x14ac:dyDescent="0.2">
      <c r="A433" s="2">
        <v>407</v>
      </c>
      <c r="B433" s="3">
        <v>1967</v>
      </c>
      <c r="C433" s="3" t="s">
        <v>413</v>
      </c>
      <c r="D433" s="3" t="s">
        <v>2934</v>
      </c>
      <c r="E433" s="3">
        <v>3287092.2935000011</v>
      </c>
      <c r="F433" s="3">
        <v>240994</v>
      </c>
      <c r="G433" s="3">
        <v>663165</v>
      </c>
      <c r="H433" s="3"/>
      <c r="I433" s="3"/>
      <c r="J433" s="3"/>
      <c r="K433" s="3"/>
    </row>
    <row r="434" spans="1:11" x14ac:dyDescent="0.2">
      <c r="A434" s="2">
        <v>408</v>
      </c>
      <c r="B434" s="3">
        <v>1798</v>
      </c>
      <c r="C434" s="3" t="s">
        <v>414</v>
      </c>
      <c r="D434" s="3" t="s">
        <v>2935</v>
      </c>
      <c r="E434" s="3">
        <v>3263134.3171200012</v>
      </c>
      <c r="F434" s="3">
        <v>412763</v>
      </c>
      <c r="G434" s="3">
        <v>8685296</v>
      </c>
      <c r="H434" s="3"/>
      <c r="I434" s="3"/>
      <c r="J434" s="3"/>
      <c r="K434" s="3"/>
    </row>
    <row r="435" spans="1:11" x14ac:dyDescent="0.2">
      <c r="A435" s="2">
        <v>409</v>
      </c>
      <c r="B435" s="3">
        <v>1711</v>
      </c>
      <c r="C435" s="3" t="s">
        <v>415</v>
      </c>
      <c r="D435" s="3" t="s">
        <v>2936</v>
      </c>
      <c r="E435" s="3">
        <v>3247290.1179699991</v>
      </c>
      <c r="F435" s="3">
        <v>110559</v>
      </c>
      <c r="G435" s="3">
        <v>111216</v>
      </c>
      <c r="H435" s="3"/>
      <c r="I435" s="3"/>
      <c r="J435" s="3"/>
      <c r="K435" s="3"/>
    </row>
    <row r="436" spans="1:11" x14ac:dyDescent="0.2">
      <c r="A436" s="2">
        <v>410</v>
      </c>
      <c r="B436" s="3">
        <v>2396</v>
      </c>
      <c r="C436" s="3" t="s">
        <v>416</v>
      </c>
      <c r="D436" s="3" t="s">
        <v>2937</v>
      </c>
      <c r="E436" s="3">
        <v>3246357.4603799991</v>
      </c>
      <c r="F436" s="3">
        <v>22570</v>
      </c>
      <c r="G436" s="3">
        <v>982477</v>
      </c>
      <c r="H436" s="3"/>
      <c r="I436" s="3"/>
      <c r="J436" s="3"/>
      <c r="K436" s="3"/>
    </row>
    <row r="437" spans="1:11" x14ac:dyDescent="0.2">
      <c r="A437" s="2">
        <v>411</v>
      </c>
      <c r="B437" s="3">
        <v>396</v>
      </c>
      <c r="C437" s="3" t="s">
        <v>417</v>
      </c>
      <c r="D437" s="3" t="s">
        <v>2938</v>
      </c>
      <c r="E437" s="3">
        <v>3245993.3248000019</v>
      </c>
      <c r="F437" s="3">
        <v>5242138</v>
      </c>
      <c r="G437" s="3">
        <v>103063051</v>
      </c>
      <c r="H437" s="3"/>
      <c r="I437" s="3"/>
      <c r="J437" s="3"/>
      <c r="K437" s="3"/>
    </row>
    <row r="438" spans="1:11" x14ac:dyDescent="0.2">
      <c r="A438" s="2">
        <v>412</v>
      </c>
      <c r="B438" s="3">
        <v>500</v>
      </c>
      <c r="C438" s="3" t="s">
        <v>418</v>
      </c>
      <c r="D438" s="3" t="s">
        <v>2939</v>
      </c>
      <c r="E438" s="3">
        <v>3238478.423909998</v>
      </c>
      <c r="F438" s="3">
        <v>913331</v>
      </c>
      <c r="G438" s="3">
        <v>47671222</v>
      </c>
      <c r="H438" s="3"/>
      <c r="I438" s="3"/>
      <c r="J438" s="3"/>
      <c r="K438" s="3"/>
    </row>
    <row r="439" spans="1:11" x14ac:dyDescent="0.2">
      <c r="A439" s="2">
        <v>413</v>
      </c>
      <c r="B439" s="3">
        <v>1942</v>
      </c>
      <c r="C439" s="3" t="s">
        <v>419</v>
      </c>
      <c r="D439" s="3" t="s">
        <v>2940</v>
      </c>
      <c r="E439" s="3">
        <v>3236451.0811499981</v>
      </c>
      <c r="F439" s="3">
        <v>119323</v>
      </c>
      <c r="G439" s="3">
        <v>303888</v>
      </c>
      <c r="H439" s="3"/>
      <c r="I439" s="3"/>
      <c r="J439" s="3"/>
      <c r="K439" s="3"/>
    </row>
    <row r="440" spans="1:11" x14ac:dyDescent="0.2">
      <c r="A440" s="2">
        <v>414</v>
      </c>
      <c r="B440" s="3">
        <v>2100</v>
      </c>
      <c r="C440" s="3" t="s">
        <v>420</v>
      </c>
      <c r="D440" s="3" t="s">
        <v>2941</v>
      </c>
      <c r="E440" s="3">
        <v>3227211.3495499999</v>
      </c>
      <c r="F440" s="3">
        <v>117748</v>
      </c>
      <c r="G440" s="3">
        <v>1350567</v>
      </c>
      <c r="H440" s="3"/>
      <c r="I440" s="3"/>
      <c r="J440" s="3"/>
      <c r="K440" s="3"/>
    </row>
    <row r="441" spans="1:11" x14ac:dyDescent="0.2">
      <c r="A441" s="2">
        <v>415</v>
      </c>
      <c r="B441" s="3">
        <v>1570</v>
      </c>
      <c r="C441" s="3" t="s">
        <v>421</v>
      </c>
      <c r="D441" s="3" t="s">
        <v>2942</v>
      </c>
      <c r="E441" s="3">
        <v>3225983.2094300082</v>
      </c>
      <c r="F441" s="3">
        <v>522656</v>
      </c>
      <c r="G441" s="3">
        <v>17295865</v>
      </c>
      <c r="H441" s="3"/>
      <c r="I441" s="3"/>
      <c r="J441" s="3"/>
      <c r="K441" s="3"/>
    </row>
    <row r="442" spans="1:11" x14ac:dyDescent="0.2">
      <c r="A442" s="2">
        <v>416</v>
      </c>
      <c r="B442" s="3">
        <v>580</v>
      </c>
      <c r="C442" s="3" t="s">
        <v>422</v>
      </c>
      <c r="D442" s="3" t="s">
        <v>2943</v>
      </c>
      <c r="E442" s="3">
        <v>3217199.9635100011</v>
      </c>
      <c r="F442" s="3">
        <v>195050</v>
      </c>
      <c r="G442" s="3">
        <v>14777952</v>
      </c>
      <c r="H442" s="3"/>
      <c r="I442" s="3"/>
      <c r="J442" s="3"/>
      <c r="K442" s="3"/>
    </row>
    <row r="443" spans="1:11" x14ac:dyDescent="0.2">
      <c r="A443" s="2">
        <v>417</v>
      </c>
      <c r="B443" s="3">
        <v>988</v>
      </c>
      <c r="C443" s="3" t="s">
        <v>423</v>
      </c>
      <c r="D443" s="3" t="s">
        <v>2944</v>
      </c>
      <c r="E443" s="3">
        <v>3206516.2988799992</v>
      </c>
      <c r="F443" s="3">
        <v>136069</v>
      </c>
      <c r="G443" s="3">
        <v>3791999</v>
      </c>
      <c r="H443" s="3"/>
      <c r="I443" s="3"/>
      <c r="J443" s="3"/>
      <c r="K443" s="3"/>
    </row>
    <row r="444" spans="1:11" x14ac:dyDescent="0.2">
      <c r="A444" s="2">
        <v>418</v>
      </c>
      <c r="B444" s="3">
        <v>272</v>
      </c>
      <c r="C444" s="3" t="s">
        <v>424</v>
      </c>
      <c r="D444" s="3" t="s">
        <v>2945</v>
      </c>
      <c r="E444" s="3">
        <v>3192291.5232299971</v>
      </c>
      <c r="F444" s="3">
        <v>66353</v>
      </c>
      <c r="G444" s="3">
        <v>2024401</v>
      </c>
      <c r="H444" s="3"/>
      <c r="I444" s="3"/>
      <c r="J444" s="3"/>
      <c r="K444" s="3"/>
    </row>
    <row r="445" spans="1:11" x14ac:dyDescent="0.2">
      <c r="A445" s="2">
        <v>419</v>
      </c>
      <c r="B445" s="3">
        <v>961</v>
      </c>
      <c r="C445" s="3" t="s">
        <v>425</v>
      </c>
      <c r="D445" s="3" t="s">
        <v>2946</v>
      </c>
      <c r="E445" s="3">
        <v>3181165.4111799998</v>
      </c>
      <c r="F445" s="3">
        <v>345128</v>
      </c>
      <c r="G445" s="3">
        <v>33958648</v>
      </c>
      <c r="H445" s="3"/>
      <c r="I445" s="3"/>
      <c r="J445" s="3"/>
      <c r="K445" s="3"/>
    </row>
    <row r="446" spans="1:11" x14ac:dyDescent="0.2">
      <c r="A446" s="2">
        <v>420</v>
      </c>
      <c r="B446" s="3">
        <v>709</v>
      </c>
      <c r="C446" s="3" t="s">
        <v>426</v>
      </c>
      <c r="D446" s="3" t="s">
        <v>2921</v>
      </c>
      <c r="E446" s="3">
        <v>3167142.9997500009</v>
      </c>
      <c r="F446" s="3">
        <v>583388</v>
      </c>
      <c r="G446" s="3">
        <v>12867015</v>
      </c>
      <c r="H446" s="3"/>
      <c r="I446" s="3"/>
      <c r="J446" s="3"/>
      <c r="K446" s="3"/>
    </row>
    <row r="447" spans="1:11" x14ac:dyDescent="0.2">
      <c r="A447" s="2">
        <v>421</v>
      </c>
      <c r="B447" s="3">
        <v>590</v>
      </c>
      <c r="C447" s="3" t="s">
        <v>427</v>
      </c>
      <c r="D447" s="3" t="s">
        <v>2947</v>
      </c>
      <c r="E447" s="3">
        <v>3156601.0616600001</v>
      </c>
      <c r="F447" s="3">
        <v>15261</v>
      </c>
      <c r="G447" s="3">
        <v>110239</v>
      </c>
      <c r="H447" s="3"/>
      <c r="I447" s="3"/>
      <c r="J447" s="3"/>
      <c r="K447" s="3"/>
    </row>
    <row r="448" spans="1:11" x14ac:dyDescent="0.2">
      <c r="A448" s="2">
        <v>422</v>
      </c>
      <c r="B448" s="3">
        <v>641</v>
      </c>
      <c r="C448" s="3" t="s">
        <v>428</v>
      </c>
      <c r="D448" s="3" t="s">
        <v>2948</v>
      </c>
      <c r="E448" s="3">
        <v>3153904.5595200001</v>
      </c>
      <c r="F448" s="3">
        <v>1368739</v>
      </c>
      <c r="G448" s="3">
        <v>53822269</v>
      </c>
      <c r="H448" s="3"/>
      <c r="I448" s="3"/>
      <c r="J448" s="3"/>
      <c r="K448" s="3"/>
    </row>
    <row r="449" spans="1:11" x14ac:dyDescent="0.2">
      <c r="A449" s="2">
        <v>423</v>
      </c>
      <c r="B449" s="3">
        <v>1944</v>
      </c>
      <c r="C449" s="3" t="s">
        <v>429</v>
      </c>
      <c r="D449" s="3" t="s">
        <v>2949</v>
      </c>
      <c r="E449" s="3">
        <v>3148029.015480001</v>
      </c>
      <c r="F449" s="3">
        <v>164811</v>
      </c>
      <c r="G449" s="3">
        <v>420809</v>
      </c>
      <c r="H449" s="3"/>
      <c r="I449" s="3"/>
      <c r="J449" s="3"/>
      <c r="K449" s="3"/>
    </row>
    <row r="450" spans="1:11" x14ac:dyDescent="0.2">
      <c r="A450" s="2">
        <v>424</v>
      </c>
      <c r="B450" s="3">
        <v>1867</v>
      </c>
      <c r="C450" s="3" t="s">
        <v>430</v>
      </c>
      <c r="D450" s="3" t="s">
        <v>2950</v>
      </c>
      <c r="E450" s="3">
        <v>3142349.6446500011</v>
      </c>
      <c r="F450" s="3">
        <v>26222</v>
      </c>
      <c r="G450" s="3">
        <v>1587936</v>
      </c>
      <c r="H450" s="3"/>
      <c r="I450" s="3"/>
      <c r="J450" s="3"/>
      <c r="K450" s="3"/>
    </row>
    <row r="451" spans="1:11" x14ac:dyDescent="0.2">
      <c r="A451" s="2">
        <v>425</v>
      </c>
      <c r="B451" s="3">
        <v>1797</v>
      </c>
      <c r="C451" s="3" t="s">
        <v>431</v>
      </c>
      <c r="D451" s="3" t="s">
        <v>2951</v>
      </c>
      <c r="E451" s="3">
        <v>3138765.8328699991</v>
      </c>
      <c r="F451" s="3">
        <v>49476</v>
      </c>
      <c r="G451" s="3">
        <v>463164</v>
      </c>
      <c r="H451" s="3"/>
      <c r="I451" s="3"/>
      <c r="J451" s="3"/>
      <c r="K451" s="3"/>
    </row>
    <row r="452" spans="1:11" x14ac:dyDescent="0.2">
      <c r="A452" s="2">
        <v>426</v>
      </c>
      <c r="B452" s="3">
        <v>2355</v>
      </c>
      <c r="C452" s="3" t="s">
        <v>432</v>
      </c>
      <c r="D452" s="3" t="s">
        <v>2952</v>
      </c>
      <c r="E452" s="3">
        <v>3127178.80333</v>
      </c>
      <c r="F452" s="3">
        <v>19025</v>
      </c>
      <c r="G452" s="3">
        <v>772506</v>
      </c>
      <c r="H452" s="3"/>
      <c r="I452" s="3"/>
      <c r="J452" s="3"/>
      <c r="K452" s="3"/>
    </row>
    <row r="453" spans="1:11" x14ac:dyDescent="0.2">
      <c r="A453" s="2">
        <v>427</v>
      </c>
      <c r="B453" s="3">
        <v>287</v>
      </c>
      <c r="C453" s="3" t="s">
        <v>433</v>
      </c>
      <c r="D453" s="3" t="s">
        <v>2953</v>
      </c>
      <c r="E453" s="3">
        <v>3112660.5844699978</v>
      </c>
      <c r="F453" s="3">
        <v>444140</v>
      </c>
      <c r="G453" s="3">
        <v>17321716</v>
      </c>
      <c r="H453" s="3"/>
      <c r="I453" s="3"/>
      <c r="J453" s="3"/>
      <c r="K453" s="3"/>
    </row>
    <row r="454" spans="1:11" x14ac:dyDescent="0.2">
      <c r="A454" s="2">
        <v>428</v>
      </c>
      <c r="B454" s="3">
        <v>2301</v>
      </c>
      <c r="C454" s="3" t="s">
        <v>434</v>
      </c>
      <c r="D454" s="3" t="s">
        <v>2954</v>
      </c>
      <c r="E454" s="3">
        <v>3105121.0854400001</v>
      </c>
      <c r="F454" s="3">
        <v>18327</v>
      </c>
      <c r="G454" s="3">
        <v>1132115</v>
      </c>
      <c r="H454" s="3"/>
      <c r="I454" s="3"/>
      <c r="J454" s="3"/>
      <c r="K454" s="3"/>
    </row>
    <row r="455" spans="1:11" x14ac:dyDescent="0.2">
      <c r="A455" s="2">
        <v>429</v>
      </c>
      <c r="B455" s="3">
        <v>1840</v>
      </c>
      <c r="C455" s="3" t="s">
        <v>435</v>
      </c>
      <c r="D455" s="3" t="s">
        <v>2955</v>
      </c>
      <c r="E455" s="3">
        <v>3094880.0737700001</v>
      </c>
      <c r="F455" s="3">
        <v>73660</v>
      </c>
      <c r="G455" s="3">
        <v>1069029</v>
      </c>
      <c r="H455" s="3"/>
      <c r="I455" s="3"/>
      <c r="J455" s="3"/>
      <c r="K455" s="3"/>
    </row>
    <row r="456" spans="1:11" x14ac:dyDescent="0.2">
      <c r="A456" s="2">
        <v>430</v>
      </c>
      <c r="B456" s="3">
        <v>1286</v>
      </c>
      <c r="C456" s="3" t="s">
        <v>436</v>
      </c>
      <c r="D456" s="3" t="s">
        <v>2956</v>
      </c>
      <c r="E456" s="3">
        <v>3055317.4593400001</v>
      </c>
      <c r="F456" s="3">
        <v>593097</v>
      </c>
      <c r="G456" s="3">
        <v>725319</v>
      </c>
      <c r="H456" s="3"/>
      <c r="I456" s="3"/>
      <c r="J456" s="3"/>
      <c r="K456" s="3"/>
    </row>
    <row r="457" spans="1:11" x14ac:dyDescent="0.2">
      <c r="A457" s="2">
        <v>431</v>
      </c>
      <c r="B457" s="3">
        <v>1878</v>
      </c>
      <c r="C457" s="3" t="s">
        <v>437</v>
      </c>
      <c r="D457" s="3" t="s">
        <v>2957</v>
      </c>
      <c r="E457" s="3">
        <v>3048664.1911599999</v>
      </c>
      <c r="F457" s="3">
        <v>344027</v>
      </c>
      <c r="G457" s="3">
        <v>788420</v>
      </c>
      <c r="H457" s="3"/>
      <c r="I457" s="3"/>
      <c r="J457" s="3"/>
      <c r="K457" s="3"/>
    </row>
    <row r="458" spans="1:11" x14ac:dyDescent="0.2">
      <c r="A458" s="2">
        <v>432</v>
      </c>
      <c r="B458" s="3">
        <v>1409</v>
      </c>
      <c r="C458" s="3" t="s">
        <v>438</v>
      </c>
      <c r="D458" s="3" t="s">
        <v>2958</v>
      </c>
      <c r="E458" s="3">
        <v>3035904.6803299962</v>
      </c>
      <c r="F458" s="3">
        <v>298240</v>
      </c>
      <c r="G458" s="3">
        <v>7631359</v>
      </c>
      <c r="H458" s="3"/>
      <c r="I458" s="3"/>
      <c r="J458" s="3"/>
      <c r="K458" s="3"/>
    </row>
    <row r="459" spans="1:11" x14ac:dyDescent="0.2">
      <c r="A459" s="2">
        <v>433</v>
      </c>
      <c r="B459" s="3">
        <v>936</v>
      </c>
      <c r="C459" s="3" t="s">
        <v>439</v>
      </c>
      <c r="D459" s="3" t="s">
        <v>2959</v>
      </c>
      <c r="E459" s="3">
        <v>3026571.6020000018</v>
      </c>
      <c r="F459" s="3">
        <v>66540</v>
      </c>
      <c r="G459" s="3">
        <v>751712</v>
      </c>
      <c r="H459" s="3"/>
      <c r="I459" s="3"/>
      <c r="J459" s="3"/>
      <c r="K459" s="3"/>
    </row>
    <row r="460" spans="1:11" x14ac:dyDescent="0.2">
      <c r="A460" s="2">
        <v>434</v>
      </c>
      <c r="B460" s="3">
        <v>348</v>
      </c>
      <c r="C460" s="3" t="s">
        <v>440</v>
      </c>
      <c r="D460" s="3" t="s">
        <v>2960</v>
      </c>
      <c r="E460" s="3">
        <v>3025445.2567899949</v>
      </c>
      <c r="F460" s="3">
        <v>1126085</v>
      </c>
      <c r="G460" s="3">
        <v>49874662</v>
      </c>
      <c r="H460" s="3"/>
      <c r="I460" s="3"/>
      <c r="J460" s="3"/>
      <c r="K460" s="3"/>
    </row>
    <row r="461" spans="1:11" x14ac:dyDescent="0.2">
      <c r="A461" s="2">
        <v>435</v>
      </c>
      <c r="B461" s="3">
        <v>2447</v>
      </c>
      <c r="C461" s="3" t="s">
        <v>441</v>
      </c>
      <c r="D461" s="3" t="s">
        <v>2961</v>
      </c>
      <c r="E461" s="3">
        <v>3022515.1162100001</v>
      </c>
      <c r="F461" s="3">
        <v>49003</v>
      </c>
      <c r="G461" s="3">
        <v>1635753</v>
      </c>
      <c r="H461" s="3"/>
      <c r="I461" s="3"/>
      <c r="J461" s="3"/>
      <c r="K461" s="3"/>
    </row>
    <row r="462" spans="1:11" x14ac:dyDescent="0.2">
      <c r="A462" s="2">
        <v>436</v>
      </c>
      <c r="B462" s="3">
        <v>758</v>
      </c>
      <c r="C462" s="3" t="s">
        <v>442</v>
      </c>
      <c r="D462" s="3" t="s">
        <v>2962</v>
      </c>
      <c r="E462" s="3">
        <v>3007597.9083900019</v>
      </c>
      <c r="F462" s="3">
        <v>920761</v>
      </c>
      <c r="G462" s="3">
        <v>45769663</v>
      </c>
      <c r="H462" s="3"/>
      <c r="I462" s="3"/>
      <c r="J462" s="3"/>
      <c r="K462" s="3"/>
    </row>
    <row r="463" spans="1:11" x14ac:dyDescent="0.2">
      <c r="A463" s="2">
        <v>437</v>
      </c>
      <c r="B463" s="3">
        <v>1866</v>
      </c>
      <c r="C463" s="3" t="s">
        <v>443</v>
      </c>
      <c r="D463" s="3" t="s">
        <v>2963</v>
      </c>
      <c r="E463" s="3">
        <v>3004363.7516100011</v>
      </c>
      <c r="F463" s="3">
        <v>17981</v>
      </c>
      <c r="G463" s="3">
        <v>801142</v>
      </c>
      <c r="H463" s="3"/>
      <c r="I463" s="3"/>
      <c r="J463" s="3"/>
      <c r="K463" s="3"/>
    </row>
    <row r="464" spans="1:11" x14ac:dyDescent="0.2">
      <c r="A464" s="2">
        <v>438</v>
      </c>
      <c r="B464" s="3">
        <v>411</v>
      </c>
      <c r="C464" s="3" t="s">
        <v>444</v>
      </c>
      <c r="D464" s="3" t="s">
        <v>2964</v>
      </c>
      <c r="E464" s="3">
        <v>3004106.7874199981</v>
      </c>
      <c r="F464" s="3">
        <v>394711</v>
      </c>
      <c r="G464" s="3">
        <v>15016864</v>
      </c>
      <c r="H464" s="3"/>
      <c r="I464" s="3"/>
      <c r="J464" s="3"/>
      <c r="K464" s="3"/>
    </row>
    <row r="465" spans="1:11" x14ac:dyDescent="0.2">
      <c r="A465" s="2">
        <v>439</v>
      </c>
      <c r="B465" s="3">
        <v>1767</v>
      </c>
      <c r="C465" s="3" t="s">
        <v>445</v>
      </c>
      <c r="D465" s="3" t="s">
        <v>2965</v>
      </c>
      <c r="E465" s="3">
        <v>2994362.5185299958</v>
      </c>
      <c r="F465" s="3">
        <v>441584</v>
      </c>
      <c r="G465" s="3">
        <v>180516501</v>
      </c>
      <c r="H465" s="3"/>
      <c r="I465" s="3"/>
      <c r="J465" s="3"/>
      <c r="K465" s="3"/>
    </row>
    <row r="466" spans="1:11" x14ac:dyDescent="0.2">
      <c r="A466" s="2">
        <v>440</v>
      </c>
      <c r="B466" s="3">
        <v>1341</v>
      </c>
      <c r="C466" s="3" t="s">
        <v>446</v>
      </c>
      <c r="D466" s="3" t="s">
        <v>2966</v>
      </c>
      <c r="E466" s="3">
        <v>2993368.2553699999</v>
      </c>
      <c r="F466" s="3">
        <v>386297</v>
      </c>
      <c r="G466" s="3">
        <v>56040455</v>
      </c>
      <c r="H466" s="3"/>
      <c r="I466" s="3"/>
      <c r="J466" s="3"/>
      <c r="K466" s="3"/>
    </row>
    <row r="467" spans="1:11" x14ac:dyDescent="0.2">
      <c r="A467" s="2">
        <v>441</v>
      </c>
      <c r="B467" s="3">
        <v>1192</v>
      </c>
      <c r="C467" s="3" t="s">
        <v>447</v>
      </c>
      <c r="D467" s="3" t="s">
        <v>2967</v>
      </c>
      <c r="E467" s="3">
        <v>2983211.2003000029</v>
      </c>
      <c r="F467" s="3">
        <v>79859</v>
      </c>
      <c r="G467" s="3">
        <v>8664280</v>
      </c>
      <c r="H467" s="3"/>
      <c r="I467" s="3"/>
      <c r="J467" s="3"/>
      <c r="K467" s="3"/>
    </row>
    <row r="468" spans="1:11" x14ac:dyDescent="0.2">
      <c r="A468" s="2">
        <v>442</v>
      </c>
      <c r="B468" s="3">
        <v>2354</v>
      </c>
      <c r="C468" s="3" t="s">
        <v>448</v>
      </c>
      <c r="D468" s="3" t="s">
        <v>2968</v>
      </c>
      <c r="E468" s="3">
        <v>2983140.7071999982</v>
      </c>
      <c r="F468" s="3">
        <v>19713</v>
      </c>
      <c r="G468" s="3">
        <v>861466</v>
      </c>
      <c r="H468" s="3"/>
      <c r="I468" s="3"/>
      <c r="J468" s="3"/>
      <c r="K468" s="3"/>
    </row>
    <row r="469" spans="1:11" x14ac:dyDescent="0.2">
      <c r="A469" s="2">
        <v>443</v>
      </c>
      <c r="B469" s="3">
        <v>1486</v>
      </c>
      <c r="C469" s="3" t="s">
        <v>449</v>
      </c>
      <c r="D469" s="3" t="s">
        <v>2969</v>
      </c>
      <c r="E469" s="3">
        <v>2972789.4441500031</v>
      </c>
      <c r="F469" s="3">
        <v>578520</v>
      </c>
      <c r="G469" s="3">
        <v>72792763</v>
      </c>
      <c r="H469" s="3"/>
      <c r="I469" s="3"/>
      <c r="J469" s="3"/>
      <c r="K469" s="3"/>
    </row>
    <row r="470" spans="1:11" x14ac:dyDescent="0.2">
      <c r="A470" s="2">
        <v>444</v>
      </c>
      <c r="B470" s="3">
        <v>1988</v>
      </c>
      <c r="C470" s="3" t="s">
        <v>450</v>
      </c>
      <c r="D470" s="3" t="s">
        <v>2970</v>
      </c>
      <c r="E470" s="3">
        <v>2965360.1356700002</v>
      </c>
      <c r="F470" s="3">
        <v>438317</v>
      </c>
      <c r="G470" s="3">
        <v>31297138</v>
      </c>
      <c r="H470" s="3"/>
      <c r="I470" s="3"/>
      <c r="J470" s="3"/>
      <c r="K470" s="3"/>
    </row>
    <row r="471" spans="1:11" x14ac:dyDescent="0.2">
      <c r="A471" s="2">
        <v>445</v>
      </c>
      <c r="B471" s="3">
        <v>1558</v>
      </c>
      <c r="C471" s="3" t="s">
        <v>451</v>
      </c>
      <c r="D471" s="3" t="s">
        <v>2971</v>
      </c>
      <c r="E471" s="3">
        <v>2958614.6359399999</v>
      </c>
      <c r="F471" s="3">
        <v>369948</v>
      </c>
      <c r="G471" s="3">
        <v>26861950</v>
      </c>
      <c r="H471" s="3"/>
      <c r="I471" s="3"/>
      <c r="J471" s="3"/>
      <c r="K471" s="3"/>
    </row>
    <row r="472" spans="1:11" x14ac:dyDescent="0.2">
      <c r="A472" s="2">
        <v>446</v>
      </c>
      <c r="B472" s="3">
        <v>1366</v>
      </c>
      <c r="C472" s="3" t="s">
        <v>452</v>
      </c>
      <c r="D472" s="3" t="s">
        <v>2863</v>
      </c>
      <c r="E472" s="3">
        <v>2955183.6157999998</v>
      </c>
      <c r="F472" s="3">
        <v>434903</v>
      </c>
      <c r="G472" s="3">
        <v>7137536</v>
      </c>
      <c r="H472" s="3"/>
      <c r="I472" s="3"/>
      <c r="J472" s="3"/>
      <c r="K472" s="3"/>
    </row>
    <row r="473" spans="1:11" x14ac:dyDescent="0.2">
      <c r="A473" s="2">
        <v>447</v>
      </c>
      <c r="B473" s="3">
        <v>1937</v>
      </c>
      <c r="C473" s="3" t="s">
        <v>453</v>
      </c>
      <c r="D473" s="3" t="s">
        <v>2972</v>
      </c>
      <c r="E473" s="3">
        <v>2936553.375380001</v>
      </c>
      <c r="F473" s="3">
        <v>25477</v>
      </c>
      <c r="G473" s="3">
        <v>243375</v>
      </c>
      <c r="H473" s="3"/>
      <c r="I473" s="3"/>
      <c r="J473" s="3"/>
      <c r="K473" s="3"/>
    </row>
    <row r="474" spans="1:11" x14ac:dyDescent="0.2">
      <c r="A474" s="2">
        <v>448</v>
      </c>
      <c r="B474" s="3">
        <v>1319</v>
      </c>
      <c r="C474" s="3" t="s">
        <v>454</v>
      </c>
      <c r="D474" s="3" t="s">
        <v>2973</v>
      </c>
      <c r="E474" s="3">
        <v>2934090.0836999849</v>
      </c>
      <c r="F474" s="3">
        <v>64283</v>
      </c>
      <c r="G474" s="3">
        <v>13898600</v>
      </c>
      <c r="H474" s="3"/>
      <c r="I474" s="3"/>
      <c r="J474" s="3"/>
      <c r="K474" s="3"/>
    </row>
    <row r="475" spans="1:11" x14ac:dyDescent="0.2">
      <c r="A475" s="2">
        <v>449</v>
      </c>
      <c r="B475" s="3">
        <v>292</v>
      </c>
      <c r="C475" s="3" t="s">
        <v>455</v>
      </c>
      <c r="D475" s="3" t="s">
        <v>2974</v>
      </c>
      <c r="E475" s="3">
        <v>2932433.937030002</v>
      </c>
      <c r="F475" s="3">
        <v>550591</v>
      </c>
      <c r="G475" s="3">
        <v>18746323</v>
      </c>
      <c r="H475" s="3"/>
      <c r="I475" s="3"/>
      <c r="J475" s="3"/>
      <c r="K475" s="3"/>
    </row>
    <row r="476" spans="1:11" x14ac:dyDescent="0.2">
      <c r="A476" s="2">
        <v>450</v>
      </c>
      <c r="B476" s="3">
        <v>809</v>
      </c>
      <c r="C476" s="3" t="s">
        <v>456</v>
      </c>
      <c r="D476" s="3" t="s">
        <v>2975</v>
      </c>
      <c r="E476" s="3">
        <v>2924496.7033199989</v>
      </c>
      <c r="F476" s="3">
        <v>651417</v>
      </c>
      <c r="G476" s="3">
        <v>22673534</v>
      </c>
      <c r="H476" s="3"/>
      <c r="I476" s="3"/>
      <c r="J476" s="3"/>
      <c r="K476" s="3"/>
    </row>
    <row r="477" spans="1:11" x14ac:dyDescent="0.2">
      <c r="A477" s="2">
        <v>451</v>
      </c>
      <c r="B477" s="3">
        <v>435</v>
      </c>
      <c r="C477" s="3" t="s">
        <v>457</v>
      </c>
      <c r="D477" s="3" t="s">
        <v>2763</v>
      </c>
      <c r="E477" s="3">
        <v>2914254.82969</v>
      </c>
      <c r="F477" s="3">
        <v>16594</v>
      </c>
      <c r="G477" s="3">
        <v>27093</v>
      </c>
      <c r="H477" s="3"/>
      <c r="I477" s="3"/>
      <c r="J477" s="3"/>
      <c r="K477" s="3"/>
    </row>
    <row r="478" spans="1:11" x14ac:dyDescent="0.2">
      <c r="A478" s="2">
        <v>452</v>
      </c>
      <c r="B478" s="3">
        <v>2202</v>
      </c>
      <c r="C478" s="3" t="s">
        <v>458</v>
      </c>
      <c r="D478" s="3" t="s">
        <v>2976</v>
      </c>
      <c r="E478" s="3">
        <v>2902906.7258199998</v>
      </c>
      <c r="F478" s="3">
        <v>132974</v>
      </c>
      <c r="G478" s="3">
        <v>1185827</v>
      </c>
      <c r="H478" s="3"/>
      <c r="I478" s="3"/>
      <c r="J478" s="3"/>
      <c r="K478" s="3"/>
    </row>
    <row r="479" spans="1:11" x14ac:dyDescent="0.2">
      <c r="A479" s="2">
        <v>453</v>
      </c>
      <c r="B479" s="3">
        <v>1183</v>
      </c>
      <c r="C479" s="3" t="s">
        <v>459</v>
      </c>
      <c r="D479" s="3" t="s">
        <v>2977</v>
      </c>
      <c r="E479" s="3">
        <v>2861879.3009100002</v>
      </c>
      <c r="F479" s="3">
        <v>41503</v>
      </c>
      <c r="G479" s="3">
        <v>5451674</v>
      </c>
      <c r="H479" s="3"/>
      <c r="I479" s="3"/>
      <c r="J479" s="3"/>
      <c r="K479" s="3"/>
    </row>
    <row r="480" spans="1:11" x14ac:dyDescent="0.2">
      <c r="A480" s="2">
        <v>454</v>
      </c>
      <c r="B480" s="3">
        <v>17</v>
      </c>
      <c r="C480" s="3" t="s">
        <v>460</v>
      </c>
      <c r="D480" s="3" t="s">
        <v>2978</v>
      </c>
      <c r="E480" s="3">
        <v>2842983.8331099991</v>
      </c>
      <c r="F480" s="3">
        <v>259761</v>
      </c>
      <c r="G480" s="3">
        <v>21628672</v>
      </c>
      <c r="H480" s="3"/>
      <c r="I480" s="3"/>
      <c r="J480" s="3"/>
      <c r="K480" s="3"/>
    </row>
    <row r="481" spans="1:11" x14ac:dyDescent="0.2">
      <c r="A481" s="2">
        <v>455</v>
      </c>
      <c r="B481" s="3">
        <v>1848</v>
      </c>
      <c r="C481" s="3" t="s">
        <v>461</v>
      </c>
      <c r="D481" s="3" t="s">
        <v>2979</v>
      </c>
      <c r="E481" s="3">
        <v>2817524.8422699999</v>
      </c>
      <c r="F481" s="3">
        <v>91364</v>
      </c>
      <c r="G481" s="3">
        <v>1685347</v>
      </c>
      <c r="H481" s="3"/>
      <c r="I481" s="3"/>
      <c r="J481" s="3"/>
      <c r="K481" s="3"/>
    </row>
    <row r="482" spans="1:11" x14ac:dyDescent="0.2">
      <c r="A482" s="2">
        <v>456</v>
      </c>
      <c r="B482" s="3">
        <v>697</v>
      </c>
      <c r="C482" s="3" t="s">
        <v>462</v>
      </c>
      <c r="D482" s="3" t="s">
        <v>2980</v>
      </c>
      <c r="E482" s="3">
        <v>2782390.0002699988</v>
      </c>
      <c r="F482" s="3">
        <v>1941486</v>
      </c>
      <c r="G482" s="3">
        <v>63489677</v>
      </c>
      <c r="H482" s="3"/>
      <c r="I482" s="3"/>
      <c r="J482" s="3"/>
      <c r="K482" s="3"/>
    </row>
    <row r="483" spans="1:11" x14ac:dyDescent="0.2">
      <c r="A483" s="2">
        <v>457</v>
      </c>
      <c r="B483" s="3">
        <v>1600</v>
      </c>
      <c r="C483" s="3" t="s">
        <v>463</v>
      </c>
      <c r="D483" s="3" t="s">
        <v>2981</v>
      </c>
      <c r="E483" s="3">
        <v>2764198.1850899919</v>
      </c>
      <c r="F483" s="3">
        <v>166389</v>
      </c>
      <c r="G483" s="3">
        <v>8154195</v>
      </c>
      <c r="H483" s="3"/>
      <c r="I483" s="3"/>
      <c r="J483" s="3"/>
      <c r="K483" s="3"/>
    </row>
    <row r="484" spans="1:11" x14ac:dyDescent="0.2">
      <c r="A484" s="2">
        <v>458</v>
      </c>
      <c r="B484" s="3">
        <v>52</v>
      </c>
      <c r="C484" s="3" t="s">
        <v>464</v>
      </c>
      <c r="D484" s="3" t="s">
        <v>2982</v>
      </c>
      <c r="E484" s="3">
        <v>2744101.6922199992</v>
      </c>
      <c r="F484" s="3">
        <v>12257</v>
      </c>
      <c r="G484" s="3">
        <v>1538207</v>
      </c>
      <c r="H484" s="3"/>
      <c r="I484" s="3"/>
      <c r="J484" s="3"/>
      <c r="K484" s="3"/>
    </row>
    <row r="485" spans="1:11" x14ac:dyDescent="0.2">
      <c r="A485" s="2">
        <v>459</v>
      </c>
      <c r="B485" s="3">
        <v>1068</v>
      </c>
      <c r="C485" s="3" t="s">
        <v>465</v>
      </c>
      <c r="D485" s="3" t="s">
        <v>2983</v>
      </c>
      <c r="E485" s="3">
        <v>2732493.7152999998</v>
      </c>
      <c r="F485" s="3">
        <v>138570</v>
      </c>
      <c r="G485" s="3">
        <v>4486310</v>
      </c>
      <c r="H485" s="3"/>
      <c r="I485" s="3"/>
      <c r="J485" s="3"/>
      <c r="K485" s="3"/>
    </row>
    <row r="486" spans="1:11" x14ac:dyDescent="0.2">
      <c r="A486" s="2">
        <v>460</v>
      </c>
      <c r="B486" s="3">
        <v>1001</v>
      </c>
      <c r="C486" s="3" t="s">
        <v>466</v>
      </c>
      <c r="D486" s="3" t="s">
        <v>2984</v>
      </c>
      <c r="E486" s="3">
        <v>2723464.314929998</v>
      </c>
      <c r="F486" s="3">
        <v>94045</v>
      </c>
      <c r="G486" s="3">
        <v>555323</v>
      </c>
      <c r="H486" s="3"/>
      <c r="I486" s="3"/>
      <c r="J486" s="3"/>
      <c r="K486" s="3"/>
    </row>
    <row r="487" spans="1:11" x14ac:dyDescent="0.2">
      <c r="A487" s="2">
        <v>461</v>
      </c>
      <c r="B487" s="3">
        <v>103</v>
      </c>
      <c r="C487" s="3" t="s">
        <v>467</v>
      </c>
      <c r="D487" s="3" t="s">
        <v>2888</v>
      </c>
      <c r="E487" s="3">
        <v>2719712.905170003</v>
      </c>
      <c r="F487" s="3">
        <v>72549</v>
      </c>
      <c r="G487" s="3">
        <v>2245120</v>
      </c>
      <c r="H487" s="3"/>
      <c r="I487" s="3"/>
      <c r="J487" s="3"/>
      <c r="K487" s="3"/>
    </row>
    <row r="488" spans="1:11" x14ac:dyDescent="0.2">
      <c r="A488" s="2">
        <v>462</v>
      </c>
      <c r="B488" s="3">
        <v>1070</v>
      </c>
      <c r="C488" s="3" t="s">
        <v>468</v>
      </c>
      <c r="D488" s="3" t="s">
        <v>2985</v>
      </c>
      <c r="E488" s="3">
        <v>2717253.449159998</v>
      </c>
      <c r="F488" s="3">
        <v>677827</v>
      </c>
      <c r="G488" s="3">
        <v>26723306</v>
      </c>
      <c r="H488" s="3"/>
      <c r="I488" s="3"/>
      <c r="J488" s="3"/>
      <c r="K488" s="3"/>
    </row>
    <row r="489" spans="1:11" x14ac:dyDescent="0.2">
      <c r="A489" s="2">
        <v>463</v>
      </c>
      <c r="B489" s="3">
        <v>1376</v>
      </c>
      <c r="C489" s="3" t="s">
        <v>469</v>
      </c>
      <c r="D489" s="3" t="s">
        <v>2986</v>
      </c>
      <c r="E489" s="3">
        <v>2714397.3050200008</v>
      </c>
      <c r="F489" s="3">
        <v>32816</v>
      </c>
      <c r="G489" s="3">
        <v>1218532</v>
      </c>
      <c r="H489" s="3"/>
      <c r="I489" s="3"/>
      <c r="J489" s="3"/>
      <c r="K489" s="3"/>
    </row>
    <row r="490" spans="1:11" x14ac:dyDescent="0.2">
      <c r="A490" s="2">
        <v>464</v>
      </c>
      <c r="B490" s="3">
        <v>2200</v>
      </c>
      <c r="C490" s="3" t="s">
        <v>470</v>
      </c>
      <c r="D490" s="3" t="s">
        <v>2987</v>
      </c>
      <c r="E490" s="3">
        <v>2713119.7518800041</v>
      </c>
      <c r="F490" s="3">
        <v>141824</v>
      </c>
      <c r="G490" s="3">
        <v>741906</v>
      </c>
      <c r="H490" s="3"/>
      <c r="I490" s="3"/>
      <c r="J490" s="3"/>
      <c r="K490" s="3"/>
    </row>
    <row r="491" spans="1:11" x14ac:dyDescent="0.2">
      <c r="A491" s="2">
        <v>465</v>
      </c>
      <c r="B491" s="3">
        <v>539</v>
      </c>
      <c r="C491" s="3" t="s">
        <v>471</v>
      </c>
      <c r="D491" s="3" t="s">
        <v>2988</v>
      </c>
      <c r="E491" s="3">
        <v>2697118.2048699991</v>
      </c>
      <c r="F491" s="3">
        <v>83136</v>
      </c>
      <c r="G491" s="3">
        <v>899193</v>
      </c>
      <c r="H491" s="3"/>
      <c r="I491" s="3"/>
      <c r="J491" s="3"/>
      <c r="K491" s="3"/>
    </row>
    <row r="492" spans="1:11" x14ac:dyDescent="0.2">
      <c r="A492" s="2">
        <v>466</v>
      </c>
      <c r="B492" s="3">
        <v>127</v>
      </c>
      <c r="C492" s="3" t="s">
        <v>472</v>
      </c>
      <c r="D492" s="3" t="s">
        <v>2989</v>
      </c>
      <c r="E492" s="3">
        <v>2697068.457399996</v>
      </c>
      <c r="F492" s="3">
        <v>375726</v>
      </c>
      <c r="G492" s="3">
        <v>12606456</v>
      </c>
      <c r="H492" s="3"/>
      <c r="I492" s="3"/>
      <c r="J492" s="3"/>
      <c r="K492" s="3"/>
    </row>
    <row r="493" spans="1:11" x14ac:dyDescent="0.2">
      <c r="A493" s="2">
        <v>467</v>
      </c>
      <c r="B493" s="3">
        <v>2515</v>
      </c>
      <c r="C493" s="3" t="s">
        <v>473</v>
      </c>
      <c r="D493" s="3" t="s">
        <v>2990</v>
      </c>
      <c r="E493" s="3">
        <v>2694477.8396100001</v>
      </c>
      <c r="F493" s="3">
        <v>17769</v>
      </c>
      <c r="G493" s="3">
        <v>523957</v>
      </c>
      <c r="H493" s="3"/>
      <c r="I493" s="3"/>
      <c r="J493" s="3"/>
      <c r="K493" s="3"/>
    </row>
    <row r="494" spans="1:11" x14ac:dyDescent="0.2">
      <c r="A494" s="2">
        <v>468</v>
      </c>
      <c r="B494" s="3">
        <v>1996</v>
      </c>
      <c r="C494" s="3" t="s">
        <v>474</v>
      </c>
      <c r="D494" s="3" t="s">
        <v>2991</v>
      </c>
      <c r="E494" s="3">
        <v>2690649.9823099999</v>
      </c>
      <c r="F494" s="3">
        <v>58495</v>
      </c>
      <c r="G494" s="3">
        <v>151203</v>
      </c>
      <c r="H494" s="3"/>
      <c r="I494" s="3"/>
      <c r="J494" s="3"/>
      <c r="K494" s="3"/>
    </row>
    <row r="495" spans="1:11" x14ac:dyDescent="0.2">
      <c r="A495" s="2">
        <v>469</v>
      </c>
      <c r="B495" s="3">
        <v>575</v>
      </c>
      <c r="C495" s="3" t="s">
        <v>475</v>
      </c>
      <c r="D495" s="3" t="s">
        <v>2992</v>
      </c>
      <c r="E495" s="3">
        <v>2678044.3563299999</v>
      </c>
      <c r="F495" s="3">
        <v>102727</v>
      </c>
      <c r="G495" s="3">
        <v>11023168</v>
      </c>
      <c r="H495" s="3"/>
      <c r="I495" s="3"/>
      <c r="J495" s="3"/>
      <c r="K495" s="3"/>
    </row>
    <row r="496" spans="1:11" x14ac:dyDescent="0.2">
      <c r="A496" s="2">
        <v>470</v>
      </c>
      <c r="B496" s="3">
        <v>861</v>
      </c>
      <c r="C496" s="3" t="s">
        <v>476</v>
      </c>
      <c r="D496" s="3" t="s">
        <v>2993</v>
      </c>
      <c r="E496" s="3">
        <v>2662491.1401700028</v>
      </c>
      <c r="F496" s="3">
        <v>39089</v>
      </c>
      <c r="G496" s="3">
        <v>3422455</v>
      </c>
      <c r="H496" s="3"/>
      <c r="I496" s="3"/>
      <c r="J496" s="3"/>
      <c r="K496" s="3"/>
    </row>
    <row r="497" spans="1:11" x14ac:dyDescent="0.2">
      <c r="A497" s="2">
        <v>471</v>
      </c>
      <c r="B497" s="3">
        <v>552</v>
      </c>
      <c r="C497" s="3" t="s">
        <v>477</v>
      </c>
      <c r="D497" s="3" t="s">
        <v>2994</v>
      </c>
      <c r="E497" s="3">
        <v>2661806.5553699969</v>
      </c>
      <c r="F497" s="3">
        <v>149078</v>
      </c>
      <c r="G497" s="3">
        <v>1509130</v>
      </c>
      <c r="H497" s="3"/>
      <c r="I497" s="3"/>
      <c r="J497" s="3"/>
      <c r="K497" s="3"/>
    </row>
    <row r="498" spans="1:11" x14ac:dyDescent="0.2">
      <c r="A498" s="2">
        <v>472</v>
      </c>
      <c r="B498" s="3">
        <v>835</v>
      </c>
      <c r="C498" s="3" t="s">
        <v>478</v>
      </c>
      <c r="D498" s="3" t="s">
        <v>2995</v>
      </c>
      <c r="E498" s="3">
        <v>2657201.4006699999</v>
      </c>
      <c r="F498" s="3">
        <v>21787</v>
      </c>
      <c r="G498" s="3">
        <v>89911</v>
      </c>
      <c r="H498" s="3"/>
      <c r="I498" s="3"/>
      <c r="J498" s="3"/>
      <c r="K498" s="3"/>
    </row>
    <row r="499" spans="1:11" x14ac:dyDescent="0.2">
      <c r="A499" s="2">
        <v>473</v>
      </c>
      <c r="B499" s="3">
        <v>1228</v>
      </c>
      <c r="C499" s="3" t="s">
        <v>479</v>
      </c>
      <c r="D499" s="3" t="s">
        <v>2996</v>
      </c>
      <c r="E499" s="3">
        <v>2643237.4607899981</v>
      </c>
      <c r="F499" s="3">
        <v>101733</v>
      </c>
      <c r="G499" s="3">
        <v>4094528</v>
      </c>
      <c r="H499" s="3"/>
      <c r="I499" s="3"/>
      <c r="J499" s="3"/>
      <c r="K499" s="3"/>
    </row>
    <row r="500" spans="1:11" x14ac:dyDescent="0.2">
      <c r="A500" s="2">
        <v>474</v>
      </c>
      <c r="B500" s="3">
        <v>1913</v>
      </c>
      <c r="C500" s="3" t="s">
        <v>480</v>
      </c>
      <c r="D500" s="3" t="s">
        <v>2997</v>
      </c>
      <c r="E500" s="3">
        <v>2622813.5467399978</v>
      </c>
      <c r="F500" s="3">
        <v>431246</v>
      </c>
      <c r="G500" s="3">
        <v>61346159</v>
      </c>
      <c r="H500" s="3"/>
      <c r="I500" s="3"/>
      <c r="J500" s="3"/>
      <c r="K500" s="3"/>
    </row>
    <row r="501" spans="1:11" x14ac:dyDescent="0.2">
      <c r="A501" s="2">
        <v>475</v>
      </c>
      <c r="B501" s="3">
        <v>2381</v>
      </c>
      <c r="C501" s="3" t="s">
        <v>481</v>
      </c>
      <c r="D501" s="3" t="s">
        <v>2998</v>
      </c>
      <c r="E501" s="3">
        <v>2607591.326129999</v>
      </c>
      <c r="F501" s="3">
        <v>17573</v>
      </c>
      <c r="G501" s="3">
        <v>636327</v>
      </c>
      <c r="H501" s="3"/>
      <c r="I501" s="3"/>
      <c r="J501" s="3"/>
      <c r="K501" s="3"/>
    </row>
    <row r="502" spans="1:11" x14ac:dyDescent="0.2">
      <c r="A502" s="2">
        <v>476</v>
      </c>
      <c r="B502" s="3">
        <v>296</v>
      </c>
      <c r="C502" s="3" t="s">
        <v>482</v>
      </c>
      <c r="D502" s="3" t="s">
        <v>2999</v>
      </c>
      <c r="E502" s="3">
        <v>2607124.795789999</v>
      </c>
      <c r="F502" s="3">
        <v>2593595</v>
      </c>
      <c r="G502" s="3">
        <v>85328118</v>
      </c>
      <c r="H502" s="3"/>
      <c r="I502" s="3"/>
      <c r="J502" s="3"/>
      <c r="K502" s="3"/>
    </row>
    <row r="503" spans="1:11" x14ac:dyDescent="0.2">
      <c r="A503" s="2">
        <v>477</v>
      </c>
      <c r="B503" s="3">
        <v>1837</v>
      </c>
      <c r="C503" s="3" t="s">
        <v>483</v>
      </c>
      <c r="D503" s="3" t="s">
        <v>3000</v>
      </c>
      <c r="E503" s="3">
        <v>2602401.4329400011</v>
      </c>
      <c r="F503" s="3">
        <v>50259</v>
      </c>
      <c r="G503" s="3">
        <v>680041</v>
      </c>
      <c r="H503" s="3"/>
      <c r="I503" s="3"/>
      <c r="J503" s="3"/>
      <c r="K503" s="3"/>
    </row>
    <row r="504" spans="1:11" x14ac:dyDescent="0.2">
      <c r="A504" s="2">
        <v>478</v>
      </c>
      <c r="B504" s="3">
        <v>2382</v>
      </c>
      <c r="C504" s="3" t="s">
        <v>484</v>
      </c>
      <c r="D504" s="3" t="s">
        <v>3001</v>
      </c>
      <c r="E504" s="3">
        <v>2601598.732139999</v>
      </c>
      <c r="F504" s="3">
        <v>18345</v>
      </c>
      <c r="G504" s="3">
        <v>666906</v>
      </c>
      <c r="H504" s="3"/>
      <c r="I504" s="3"/>
      <c r="J504" s="3"/>
      <c r="K504" s="3"/>
    </row>
    <row r="505" spans="1:11" x14ac:dyDescent="0.2">
      <c r="A505" s="2">
        <v>479</v>
      </c>
      <c r="B505" s="3">
        <v>1992</v>
      </c>
      <c r="C505" s="3" t="s">
        <v>485</v>
      </c>
      <c r="D505" s="3" t="s">
        <v>3002</v>
      </c>
      <c r="E505" s="3">
        <v>2587460.789899996</v>
      </c>
      <c r="F505" s="3">
        <v>283039</v>
      </c>
      <c r="G505" s="3">
        <v>712290</v>
      </c>
      <c r="H505" s="3"/>
      <c r="I505" s="3"/>
      <c r="J505" s="3"/>
      <c r="K505" s="3"/>
    </row>
    <row r="506" spans="1:11" x14ac:dyDescent="0.2">
      <c r="A506" s="2">
        <v>480</v>
      </c>
      <c r="B506" s="3">
        <v>37</v>
      </c>
      <c r="C506" s="3" t="s">
        <v>486</v>
      </c>
      <c r="D506" s="3" t="s">
        <v>3003</v>
      </c>
      <c r="E506" s="3">
        <v>2547455.1361699998</v>
      </c>
      <c r="F506" s="3">
        <v>11086</v>
      </c>
      <c r="G506" s="3">
        <v>1788119</v>
      </c>
      <c r="H506" s="3"/>
      <c r="I506" s="3"/>
      <c r="J506" s="3"/>
      <c r="K506" s="3"/>
    </row>
    <row r="507" spans="1:11" x14ac:dyDescent="0.2">
      <c r="A507" s="2">
        <v>481</v>
      </c>
      <c r="B507" s="3">
        <v>2452</v>
      </c>
      <c r="C507" s="3" t="s">
        <v>487</v>
      </c>
      <c r="D507" s="3" t="s">
        <v>3004</v>
      </c>
      <c r="E507" s="3">
        <v>2538011.2634899998</v>
      </c>
      <c r="F507" s="3">
        <v>31247</v>
      </c>
      <c r="G507" s="3">
        <v>1302177</v>
      </c>
      <c r="H507" s="3"/>
      <c r="I507" s="3"/>
      <c r="J507" s="3"/>
      <c r="K507" s="3"/>
    </row>
    <row r="508" spans="1:11" x14ac:dyDescent="0.2">
      <c r="A508" s="2">
        <v>482</v>
      </c>
      <c r="B508" s="3">
        <v>393</v>
      </c>
      <c r="C508" s="3" t="s">
        <v>488</v>
      </c>
      <c r="D508" s="3" t="s">
        <v>3005</v>
      </c>
      <c r="E508" s="3">
        <v>2533143.5230299998</v>
      </c>
      <c r="F508" s="3">
        <v>991446</v>
      </c>
      <c r="G508" s="3">
        <v>26631049</v>
      </c>
      <c r="H508" s="3"/>
      <c r="I508" s="3"/>
      <c r="J508" s="3"/>
      <c r="K508" s="3"/>
    </row>
    <row r="509" spans="1:11" x14ac:dyDescent="0.2">
      <c r="A509" s="2">
        <v>483</v>
      </c>
      <c r="B509" s="3">
        <v>2482</v>
      </c>
      <c r="C509" s="3" t="s">
        <v>489</v>
      </c>
      <c r="D509" s="3" t="s">
        <v>3006</v>
      </c>
      <c r="E509" s="3">
        <v>2532884.2143000001</v>
      </c>
      <c r="F509" s="3">
        <v>34534</v>
      </c>
      <c r="G509" s="3">
        <v>1160195</v>
      </c>
      <c r="H509" s="3"/>
      <c r="I509" s="3"/>
      <c r="J509" s="3"/>
      <c r="K509" s="3"/>
    </row>
    <row r="510" spans="1:11" x14ac:dyDescent="0.2">
      <c r="A510" s="2">
        <v>484</v>
      </c>
      <c r="B510" s="3">
        <v>2418</v>
      </c>
      <c r="C510" s="3" t="s">
        <v>490</v>
      </c>
      <c r="D510" s="3" t="s">
        <v>3007</v>
      </c>
      <c r="E510" s="3">
        <v>2529090.597250001</v>
      </c>
      <c r="F510" s="3">
        <v>352536</v>
      </c>
      <c r="G510" s="3">
        <v>991170</v>
      </c>
      <c r="H510" s="3"/>
      <c r="I510" s="3"/>
      <c r="J510" s="3"/>
      <c r="K510" s="3"/>
    </row>
    <row r="511" spans="1:11" x14ac:dyDescent="0.2">
      <c r="A511" s="2">
        <v>485</v>
      </c>
      <c r="B511" s="3">
        <v>2431</v>
      </c>
      <c r="C511" s="3" t="s">
        <v>491</v>
      </c>
      <c r="D511" s="3" t="s">
        <v>3008</v>
      </c>
      <c r="E511" s="3">
        <v>2525570.6306099989</v>
      </c>
      <c r="F511" s="3">
        <v>352773</v>
      </c>
      <c r="G511" s="3">
        <v>1672630</v>
      </c>
      <c r="H511" s="3"/>
      <c r="I511" s="3"/>
      <c r="J511" s="3"/>
      <c r="K511" s="3"/>
    </row>
    <row r="512" spans="1:11" x14ac:dyDescent="0.2">
      <c r="A512" s="2">
        <v>486</v>
      </c>
      <c r="B512" s="3">
        <v>2304</v>
      </c>
      <c r="C512" s="3" t="s">
        <v>492</v>
      </c>
      <c r="D512" s="3" t="s">
        <v>3009</v>
      </c>
      <c r="E512" s="3">
        <v>2512641.5208800021</v>
      </c>
      <c r="F512" s="3">
        <v>12130</v>
      </c>
      <c r="G512" s="3">
        <v>941451</v>
      </c>
      <c r="H512" s="3"/>
      <c r="I512" s="3"/>
      <c r="J512" s="3"/>
      <c r="K512" s="3"/>
    </row>
    <row r="513" spans="1:11" x14ac:dyDescent="0.2">
      <c r="A513" s="2">
        <v>487</v>
      </c>
      <c r="B513" s="3">
        <v>2367</v>
      </c>
      <c r="C513" s="3" t="s">
        <v>493</v>
      </c>
      <c r="D513" s="3" t="s">
        <v>3010</v>
      </c>
      <c r="E513" s="3">
        <v>2492423.4316499992</v>
      </c>
      <c r="F513" s="3">
        <v>18012</v>
      </c>
      <c r="G513" s="3">
        <v>800243</v>
      </c>
      <c r="H513" s="3"/>
      <c r="I513" s="3"/>
      <c r="J513" s="3"/>
      <c r="K513" s="3"/>
    </row>
    <row r="514" spans="1:11" x14ac:dyDescent="0.2">
      <c r="A514" s="2">
        <v>488</v>
      </c>
      <c r="B514" s="3">
        <v>1221</v>
      </c>
      <c r="C514" s="3" t="s">
        <v>494</v>
      </c>
      <c r="D514" s="3" t="s">
        <v>3011</v>
      </c>
      <c r="E514" s="3">
        <v>2480860.6846100031</v>
      </c>
      <c r="F514" s="3">
        <v>112588</v>
      </c>
      <c r="G514" s="3">
        <v>3765643</v>
      </c>
      <c r="H514" s="3"/>
      <c r="I514" s="3"/>
      <c r="J514" s="3"/>
      <c r="K514" s="3"/>
    </row>
    <row r="515" spans="1:11" x14ac:dyDescent="0.2">
      <c r="A515" s="2">
        <v>489</v>
      </c>
      <c r="B515" s="3">
        <v>880</v>
      </c>
      <c r="C515" s="3" t="s">
        <v>495</v>
      </c>
      <c r="D515" s="3" t="s">
        <v>3012</v>
      </c>
      <c r="E515" s="3">
        <v>2474920.7429599999</v>
      </c>
      <c r="F515" s="3">
        <v>5253</v>
      </c>
      <c r="G515" s="3">
        <v>315485</v>
      </c>
      <c r="H515" s="3"/>
      <c r="I515" s="3"/>
      <c r="J515" s="3"/>
      <c r="K515" s="3"/>
    </row>
    <row r="516" spans="1:11" x14ac:dyDescent="0.2">
      <c r="A516" s="2">
        <v>490</v>
      </c>
      <c r="B516" s="3">
        <v>659</v>
      </c>
      <c r="C516" s="3" t="s">
        <v>496</v>
      </c>
      <c r="D516" s="3" t="s">
        <v>3013</v>
      </c>
      <c r="E516" s="3">
        <v>2474225.7257300001</v>
      </c>
      <c r="F516" s="3">
        <v>6485</v>
      </c>
      <c r="G516" s="3">
        <v>422417</v>
      </c>
      <c r="H516" s="3"/>
      <c r="I516" s="3"/>
      <c r="J516" s="3"/>
      <c r="K516" s="3"/>
    </row>
    <row r="517" spans="1:11" x14ac:dyDescent="0.2">
      <c r="A517" s="2">
        <v>491</v>
      </c>
      <c r="B517" s="3">
        <v>501</v>
      </c>
      <c r="C517" s="3" t="s">
        <v>497</v>
      </c>
      <c r="D517" s="3" t="s">
        <v>3014</v>
      </c>
      <c r="E517" s="3">
        <v>2472234.629750005</v>
      </c>
      <c r="F517" s="3">
        <v>66544</v>
      </c>
      <c r="G517" s="3">
        <v>883307</v>
      </c>
      <c r="H517" s="3"/>
      <c r="I517" s="3"/>
      <c r="J517" s="3"/>
      <c r="K517" s="3"/>
    </row>
    <row r="518" spans="1:11" x14ac:dyDescent="0.2">
      <c r="A518" s="2">
        <v>492</v>
      </c>
      <c r="B518" s="3">
        <v>1045</v>
      </c>
      <c r="C518" s="3" t="s">
        <v>498</v>
      </c>
      <c r="D518" s="3" t="s">
        <v>3015</v>
      </c>
      <c r="E518" s="3">
        <v>2466492.9695999981</v>
      </c>
      <c r="F518" s="3">
        <v>828968</v>
      </c>
      <c r="G518" s="3">
        <v>56261297</v>
      </c>
      <c r="H518" s="3"/>
      <c r="I518" s="3"/>
      <c r="J518" s="3"/>
      <c r="K518" s="3"/>
    </row>
    <row r="519" spans="1:11" x14ac:dyDescent="0.2">
      <c r="A519" s="2">
        <v>493</v>
      </c>
      <c r="B519" s="3">
        <v>2457</v>
      </c>
      <c r="C519" s="3" t="s">
        <v>499</v>
      </c>
      <c r="D519" s="3" t="s">
        <v>3016</v>
      </c>
      <c r="E519" s="3">
        <v>2455430.82253</v>
      </c>
      <c r="F519" s="3">
        <v>38886</v>
      </c>
      <c r="G519" s="3">
        <v>1716776</v>
      </c>
      <c r="H519" s="3"/>
      <c r="I519" s="3"/>
      <c r="J519" s="3"/>
      <c r="K519" s="3"/>
    </row>
    <row r="520" spans="1:11" x14ac:dyDescent="0.2">
      <c r="A520" s="2">
        <v>494</v>
      </c>
      <c r="B520" s="3">
        <v>288</v>
      </c>
      <c r="C520" s="3" t="s">
        <v>500</v>
      </c>
      <c r="D520" s="3" t="s">
        <v>3017</v>
      </c>
      <c r="E520" s="3">
        <v>2437549.333469999</v>
      </c>
      <c r="F520" s="3">
        <v>142526</v>
      </c>
      <c r="G520" s="3">
        <v>9387271</v>
      </c>
      <c r="H520" s="3"/>
      <c r="I520" s="3"/>
      <c r="J520" s="3"/>
      <c r="K520" s="3"/>
    </row>
    <row r="521" spans="1:11" x14ac:dyDescent="0.2">
      <c r="A521" s="2">
        <v>495</v>
      </c>
      <c r="B521" s="3">
        <v>451</v>
      </c>
      <c r="C521" s="3" t="s">
        <v>501</v>
      </c>
      <c r="D521" s="3" t="s">
        <v>3018</v>
      </c>
      <c r="E521" s="3">
        <v>2428553.669840001</v>
      </c>
      <c r="F521" s="3">
        <v>702876</v>
      </c>
      <c r="G521" s="3">
        <v>36576135</v>
      </c>
      <c r="H521" s="3"/>
      <c r="I521" s="3"/>
      <c r="J521" s="3"/>
      <c r="K521" s="3"/>
    </row>
    <row r="522" spans="1:11" x14ac:dyDescent="0.2">
      <c r="A522" s="2">
        <v>496</v>
      </c>
      <c r="B522" s="3">
        <v>896</v>
      </c>
      <c r="C522" s="3" t="s">
        <v>502</v>
      </c>
      <c r="D522" s="3" t="s">
        <v>3019</v>
      </c>
      <c r="E522" s="3">
        <v>2427449.6756900018</v>
      </c>
      <c r="F522" s="3">
        <v>300713</v>
      </c>
      <c r="G522" s="3">
        <v>9456776</v>
      </c>
      <c r="H522" s="3"/>
      <c r="I522" s="3"/>
      <c r="J522" s="3"/>
      <c r="K522" s="3"/>
    </row>
    <row r="523" spans="1:11" x14ac:dyDescent="0.2">
      <c r="A523" s="2">
        <v>497</v>
      </c>
      <c r="B523" s="3">
        <v>1632</v>
      </c>
      <c r="C523" s="3" t="s">
        <v>503</v>
      </c>
      <c r="D523" s="3" t="s">
        <v>3020</v>
      </c>
      <c r="E523" s="3">
        <v>2406855.6149700051</v>
      </c>
      <c r="F523" s="3">
        <v>686388</v>
      </c>
      <c r="G523" s="3">
        <v>96745040</v>
      </c>
      <c r="H523" s="3"/>
      <c r="I523" s="3"/>
      <c r="J523" s="3"/>
      <c r="K523" s="3"/>
    </row>
    <row r="524" spans="1:11" x14ac:dyDescent="0.2">
      <c r="A524" s="2">
        <v>498</v>
      </c>
      <c r="B524" s="3">
        <v>1176</v>
      </c>
      <c r="C524" s="3" t="s">
        <v>504</v>
      </c>
      <c r="D524" s="3" t="s">
        <v>3021</v>
      </c>
      <c r="E524" s="3">
        <v>2406750.6002099998</v>
      </c>
      <c r="F524" s="3">
        <v>417225</v>
      </c>
      <c r="G524" s="3">
        <v>25498288</v>
      </c>
      <c r="H524" s="3"/>
      <c r="I524" s="3"/>
      <c r="J524" s="3"/>
      <c r="K524" s="3"/>
    </row>
    <row r="525" spans="1:11" x14ac:dyDescent="0.2">
      <c r="A525" s="2">
        <v>499</v>
      </c>
      <c r="B525" s="3">
        <v>1091</v>
      </c>
      <c r="C525" s="3" t="s">
        <v>505</v>
      </c>
      <c r="D525" s="3" t="s">
        <v>3022</v>
      </c>
      <c r="E525" s="3">
        <v>2405667.4216399961</v>
      </c>
      <c r="F525" s="3">
        <v>198198</v>
      </c>
      <c r="G525" s="3">
        <v>86435861</v>
      </c>
      <c r="H525" s="3"/>
      <c r="I525" s="3"/>
      <c r="J525" s="3"/>
      <c r="K525" s="3"/>
    </row>
    <row r="526" spans="1:11" x14ac:dyDescent="0.2">
      <c r="A526" s="2">
        <v>500</v>
      </c>
      <c r="B526" s="3">
        <v>1320</v>
      </c>
      <c r="C526" s="3" t="s">
        <v>506</v>
      </c>
      <c r="D526" s="3" t="s">
        <v>3023</v>
      </c>
      <c r="E526" s="3">
        <v>2391146.909390003</v>
      </c>
      <c r="F526" s="3">
        <v>1106776</v>
      </c>
      <c r="G526" s="3">
        <v>207384986</v>
      </c>
      <c r="H526" s="3"/>
      <c r="I526" s="3"/>
      <c r="J526" s="3"/>
      <c r="K526" s="3"/>
    </row>
    <row r="527" spans="1:11" x14ac:dyDescent="0.2">
      <c r="A527" s="2">
        <v>501</v>
      </c>
      <c r="B527" s="3">
        <v>1883</v>
      </c>
      <c r="C527" s="3" t="s">
        <v>507</v>
      </c>
      <c r="D527" s="3" t="s">
        <v>3024</v>
      </c>
      <c r="E527" s="3">
        <v>2379325.848389999</v>
      </c>
      <c r="F527" s="3">
        <v>170904</v>
      </c>
      <c r="G527" s="3">
        <v>439668</v>
      </c>
      <c r="H527" s="3"/>
      <c r="I527" s="3"/>
      <c r="J527" s="3"/>
      <c r="K527" s="3"/>
    </row>
    <row r="528" spans="1:11" x14ac:dyDescent="0.2">
      <c r="A528" s="2">
        <v>502</v>
      </c>
      <c r="B528" s="3">
        <v>434</v>
      </c>
      <c r="C528" s="3" t="s">
        <v>508</v>
      </c>
      <c r="D528" s="3" t="s">
        <v>3025</v>
      </c>
      <c r="E528" s="3">
        <v>2357958.8190100021</v>
      </c>
      <c r="F528" s="3">
        <v>42388</v>
      </c>
      <c r="G528" s="3">
        <v>9919739</v>
      </c>
      <c r="H528" s="3"/>
      <c r="I528" s="3"/>
      <c r="J528" s="3"/>
      <c r="K528" s="3"/>
    </row>
    <row r="529" spans="1:11" x14ac:dyDescent="0.2">
      <c r="A529" s="2">
        <v>503</v>
      </c>
      <c r="B529" s="3">
        <v>617</v>
      </c>
      <c r="C529" s="3" t="s">
        <v>509</v>
      </c>
      <c r="D529" s="3" t="s">
        <v>3026</v>
      </c>
      <c r="E529" s="3">
        <v>2355819.9374299981</v>
      </c>
      <c r="F529" s="3">
        <v>129559</v>
      </c>
      <c r="G529" s="3">
        <v>12633642</v>
      </c>
      <c r="H529" s="3"/>
      <c r="I529" s="3"/>
      <c r="J529" s="3"/>
      <c r="K529" s="3"/>
    </row>
    <row r="530" spans="1:11" x14ac:dyDescent="0.2">
      <c r="A530" s="2">
        <v>504</v>
      </c>
      <c r="B530" s="3">
        <v>430</v>
      </c>
      <c r="C530" s="3" t="s">
        <v>510</v>
      </c>
      <c r="D530" s="3" t="s">
        <v>3027</v>
      </c>
      <c r="E530" s="3">
        <v>2348072.09589</v>
      </c>
      <c r="F530" s="3">
        <v>108363</v>
      </c>
      <c r="G530" s="3">
        <v>24417306</v>
      </c>
      <c r="H530" s="3"/>
      <c r="I530" s="3"/>
      <c r="J530" s="3"/>
      <c r="K530" s="3"/>
    </row>
    <row r="531" spans="1:11" x14ac:dyDescent="0.2">
      <c r="A531" s="2">
        <v>505</v>
      </c>
      <c r="B531" s="3">
        <v>1212</v>
      </c>
      <c r="C531" s="3" t="s">
        <v>511</v>
      </c>
      <c r="D531" s="3" t="s">
        <v>3028</v>
      </c>
      <c r="E531" s="3">
        <v>2341646.414890002</v>
      </c>
      <c r="F531" s="3">
        <v>108907</v>
      </c>
      <c r="G531" s="3">
        <v>4878776</v>
      </c>
      <c r="H531" s="3"/>
      <c r="I531" s="3"/>
      <c r="J531" s="3"/>
      <c r="K531" s="3"/>
    </row>
    <row r="532" spans="1:11" x14ac:dyDescent="0.2">
      <c r="A532" s="2">
        <v>506</v>
      </c>
      <c r="B532" s="3">
        <v>1395</v>
      </c>
      <c r="C532" s="3" t="s">
        <v>512</v>
      </c>
      <c r="D532" s="3" t="s">
        <v>3029</v>
      </c>
      <c r="E532" s="3">
        <v>2334132.5863799979</v>
      </c>
      <c r="F532" s="3">
        <v>306472</v>
      </c>
      <c r="G532" s="3">
        <v>1106256</v>
      </c>
      <c r="H532" s="3"/>
      <c r="I532" s="3"/>
      <c r="J532" s="3"/>
      <c r="K532" s="3"/>
    </row>
    <row r="533" spans="1:11" x14ac:dyDescent="0.2">
      <c r="A533" s="2">
        <v>507</v>
      </c>
      <c r="B533" s="3">
        <v>228</v>
      </c>
      <c r="C533" s="3" t="s">
        <v>513</v>
      </c>
      <c r="D533" s="3" t="s">
        <v>3030</v>
      </c>
      <c r="E533" s="3">
        <v>2289476.440750001</v>
      </c>
      <c r="F533" s="3">
        <v>569528</v>
      </c>
      <c r="G533" s="3">
        <v>20519546</v>
      </c>
      <c r="H533" s="3"/>
      <c r="I533" s="3"/>
      <c r="J533" s="3"/>
      <c r="K533" s="3"/>
    </row>
    <row r="534" spans="1:11" x14ac:dyDescent="0.2">
      <c r="A534" s="2">
        <v>508</v>
      </c>
      <c r="B534" s="3">
        <v>849</v>
      </c>
      <c r="C534" s="3" t="s">
        <v>514</v>
      </c>
      <c r="D534" s="3" t="s">
        <v>3031</v>
      </c>
      <c r="E534" s="3">
        <v>2283405.807070001</v>
      </c>
      <c r="F534" s="3">
        <v>242630</v>
      </c>
      <c r="G534" s="3">
        <v>26129770</v>
      </c>
      <c r="H534" s="3"/>
      <c r="I534" s="3"/>
      <c r="J534" s="3"/>
      <c r="K534" s="3"/>
    </row>
    <row r="535" spans="1:11" x14ac:dyDescent="0.2">
      <c r="A535" s="2">
        <v>509</v>
      </c>
      <c r="B535" s="3">
        <v>674</v>
      </c>
      <c r="C535" s="3" t="s">
        <v>515</v>
      </c>
      <c r="D535" s="3" t="s">
        <v>3032</v>
      </c>
      <c r="E535" s="3">
        <v>2269140.2426799978</v>
      </c>
      <c r="F535" s="3">
        <v>264179</v>
      </c>
      <c r="G535" s="3">
        <v>40925955</v>
      </c>
      <c r="H535" s="3"/>
      <c r="I535" s="3"/>
      <c r="J535" s="3"/>
      <c r="K535" s="3"/>
    </row>
    <row r="536" spans="1:11" x14ac:dyDescent="0.2">
      <c r="A536" s="2">
        <v>510</v>
      </c>
      <c r="B536" s="3">
        <v>1845</v>
      </c>
      <c r="C536" s="3" t="s">
        <v>516</v>
      </c>
      <c r="D536" s="3" t="s">
        <v>3033</v>
      </c>
      <c r="E536" s="3">
        <v>2266272.7591200001</v>
      </c>
      <c r="F536" s="3">
        <v>10752</v>
      </c>
      <c r="G536" s="3">
        <v>54130</v>
      </c>
      <c r="H536" s="3"/>
      <c r="I536" s="3"/>
      <c r="J536" s="3"/>
      <c r="K536" s="3"/>
    </row>
    <row r="537" spans="1:11" x14ac:dyDescent="0.2">
      <c r="A537" s="2">
        <v>511</v>
      </c>
      <c r="B537" s="3">
        <v>1403</v>
      </c>
      <c r="C537" s="3" t="s">
        <v>517</v>
      </c>
      <c r="D537" s="3" t="s">
        <v>3034</v>
      </c>
      <c r="E537" s="3">
        <v>2259978.8722499991</v>
      </c>
      <c r="F537" s="3">
        <v>184264</v>
      </c>
      <c r="G537" s="3">
        <v>1317330</v>
      </c>
      <c r="H537" s="3"/>
      <c r="I537" s="3"/>
      <c r="J537" s="3"/>
      <c r="K537" s="3"/>
    </row>
    <row r="538" spans="1:11" x14ac:dyDescent="0.2">
      <c r="A538" s="2">
        <v>512</v>
      </c>
      <c r="B538" s="3">
        <v>1413</v>
      </c>
      <c r="C538" s="3" t="s">
        <v>518</v>
      </c>
      <c r="D538" s="3" t="s">
        <v>3035</v>
      </c>
      <c r="E538" s="3">
        <v>2226182.2912599989</v>
      </c>
      <c r="F538" s="3">
        <v>552524</v>
      </c>
      <c r="G538" s="3">
        <v>8277607</v>
      </c>
      <c r="H538" s="3"/>
      <c r="I538" s="3"/>
      <c r="J538" s="3"/>
      <c r="K538" s="3"/>
    </row>
    <row r="539" spans="1:11" x14ac:dyDescent="0.2">
      <c r="A539" s="2">
        <v>513</v>
      </c>
      <c r="B539" s="3">
        <v>1644</v>
      </c>
      <c r="C539" s="3" t="s">
        <v>519</v>
      </c>
      <c r="D539" s="3" t="s">
        <v>2922</v>
      </c>
      <c r="E539" s="3">
        <v>2215788.5031599971</v>
      </c>
      <c r="F539" s="3">
        <v>1079133</v>
      </c>
      <c r="G539" s="3">
        <v>22777245</v>
      </c>
      <c r="H539" s="3"/>
      <c r="I539" s="3"/>
      <c r="J539" s="3"/>
      <c r="K539" s="3"/>
    </row>
    <row r="540" spans="1:11" x14ac:dyDescent="0.2">
      <c r="A540" s="2">
        <v>514</v>
      </c>
      <c r="B540" s="3">
        <v>986</v>
      </c>
      <c r="C540" s="3" t="s">
        <v>520</v>
      </c>
      <c r="D540" s="3" t="s">
        <v>2648</v>
      </c>
      <c r="E540" s="3">
        <v>2206109.783830002</v>
      </c>
      <c r="F540" s="3">
        <v>252812</v>
      </c>
      <c r="G540" s="3">
        <v>10566265</v>
      </c>
      <c r="H540" s="3"/>
      <c r="I540" s="3"/>
      <c r="J540" s="3"/>
      <c r="K540" s="3"/>
    </row>
    <row r="541" spans="1:11" x14ac:dyDescent="0.2">
      <c r="A541" s="2">
        <v>515</v>
      </c>
      <c r="B541" s="3">
        <v>392</v>
      </c>
      <c r="C541" s="3" t="s">
        <v>521</v>
      </c>
      <c r="D541" s="3" t="s">
        <v>3036</v>
      </c>
      <c r="E541" s="3">
        <v>2203844.1742699998</v>
      </c>
      <c r="F541" s="3">
        <v>472576</v>
      </c>
      <c r="G541" s="3">
        <v>14113665</v>
      </c>
      <c r="H541" s="3"/>
      <c r="I541" s="3"/>
      <c r="J541" s="3"/>
      <c r="K541" s="3"/>
    </row>
    <row r="542" spans="1:11" x14ac:dyDescent="0.2">
      <c r="A542" s="2">
        <v>516</v>
      </c>
      <c r="B542" s="3">
        <v>2085</v>
      </c>
      <c r="C542" s="3" t="s">
        <v>522</v>
      </c>
      <c r="D542" s="3" t="s">
        <v>3037</v>
      </c>
      <c r="E542" s="3">
        <v>2201764.6051699999</v>
      </c>
      <c r="F542" s="3">
        <v>39328</v>
      </c>
      <c r="G542" s="3">
        <v>1379260</v>
      </c>
      <c r="H542" s="3"/>
      <c r="I542" s="3"/>
      <c r="J542" s="3"/>
      <c r="K542" s="3"/>
    </row>
    <row r="543" spans="1:11" x14ac:dyDescent="0.2">
      <c r="A543" s="2">
        <v>517</v>
      </c>
      <c r="B543" s="3">
        <v>502</v>
      </c>
      <c r="C543" s="3" t="s">
        <v>523</v>
      </c>
      <c r="D543" s="3" t="s">
        <v>3038</v>
      </c>
      <c r="E543" s="3">
        <v>2191828.2965499968</v>
      </c>
      <c r="F543" s="3">
        <v>414069</v>
      </c>
      <c r="G543" s="3">
        <v>46006651</v>
      </c>
      <c r="H543" s="3"/>
      <c r="I543" s="3"/>
      <c r="J543" s="3"/>
      <c r="K543" s="3"/>
    </row>
    <row r="544" spans="1:11" x14ac:dyDescent="0.2">
      <c r="A544" s="2">
        <v>518</v>
      </c>
      <c r="B544" s="3">
        <v>2492</v>
      </c>
      <c r="C544" s="3" t="s">
        <v>524</v>
      </c>
      <c r="D544" s="3" t="s">
        <v>3039</v>
      </c>
      <c r="E544" s="3">
        <v>2189942.308939999</v>
      </c>
      <c r="F544" s="3">
        <v>24711</v>
      </c>
      <c r="G544" s="3">
        <v>960096</v>
      </c>
      <c r="H544" s="3"/>
      <c r="I544" s="3"/>
      <c r="J544" s="3"/>
      <c r="K544" s="3"/>
    </row>
    <row r="545" spans="1:11" x14ac:dyDescent="0.2">
      <c r="A545" s="2">
        <v>519</v>
      </c>
      <c r="B545" s="3">
        <v>342</v>
      </c>
      <c r="C545" s="3" t="s">
        <v>525</v>
      </c>
      <c r="D545" s="3" t="s">
        <v>3040</v>
      </c>
      <c r="E545" s="3">
        <v>2189651.9952500071</v>
      </c>
      <c r="F545" s="3">
        <v>1138792</v>
      </c>
      <c r="G545" s="3">
        <v>108608299</v>
      </c>
      <c r="H545" s="3"/>
      <c r="I545" s="3"/>
      <c r="J545" s="3"/>
      <c r="K545" s="3"/>
    </row>
    <row r="546" spans="1:11" x14ac:dyDescent="0.2">
      <c r="A546" s="2">
        <v>520</v>
      </c>
      <c r="B546" s="3">
        <v>2499</v>
      </c>
      <c r="C546" s="3" t="s">
        <v>526</v>
      </c>
      <c r="D546" s="3" t="s">
        <v>3041</v>
      </c>
      <c r="E546" s="3">
        <v>2186429.9143400001</v>
      </c>
      <c r="F546" s="3">
        <v>24540</v>
      </c>
      <c r="G546" s="3">
        <v>961098</v>
      </c>
      <c r="H546" s="3"/>
      <c r="I546" s="3"/>
      <c r="J546" s="3"/>
      <c r="K546" s="3"/>
    </row>
    <row r="547" spans="1:11" x14ac:dyDescent="0.2">
      <c r="A547" s="2">
        <v>521</v>
      </c>
      <c r="B547" s="3">
        <v>2389</v>
      </c>
      <c r="C547" s="3" t="s">
        <v>527</v>
      </c>
      <c r="D547" s="3" t="s">
        <v>3042</v>
      </c>
      <c r="E547" s="3">
        <v>2170379.7655599988</v>
      </c>
      <c r="F547" s="3">
        <v>17011</v>
      </c>
      <c r="G547" s="3">
        <v>706195</v>
      </c>
      <c r="H547" s="3"/>
      <c r="I547" s="3"/>
      <c r="J547" s="3"/>
      <c r="K547" s="3"/>
    </row>
    <row r="548" spans="1:11" x14ac:dyDescent="0.2">
      <c r="A548" s="2">
        <v>522</v>
      </c>
      <c r="B548" s="3">
        <v>1945</v>
      </c>
      <c r="C548" s="3" t="s">
        <v>528</v>
      </c>
      <c r="D548" s="3" t="s">
        <v>3043</v>
      </c>
      <c r="E548" s="3">
        <v>2162130.6106299991</v>
      </c>
      <c r="F548" s="3">
        <v>19615</v>
      </c>
      <c r="G548" s="3">
        <v>65336</v>
      </c>
      <c r="H548" s="3"/>
      <c r="I548" s="3"/>
      <c r="J548" s="3"/>
      <c r="K548" s="3"/>
    </row>
    <row r="549" spans="1:11" x14ac:dyDescent="0.2">
      <c r="A549" s="2">
        <v>523</v>
      </c>
      <c r="B549" s="3">
        <v>1349</v>
      </c>
      <c r="C549" s="3" t="s">
        <v>529</v>
      </c>
      <c r="D549" s="3" t="s">
        <v>3044</v>
      </c>
      <c r="E549" s="3">
        <v>2160424.6871399949</v>
      </c>
      <c r="F549" s="3">
        <v>1310681</v>
      </c>
      <c r="G549" s="3">
        <v>11338843</v>
      </c>
      <c r="H549" s="3"/>
      <c r="I549" s="3"/>
      <c r="J549" s="3"/>
      <c r="K549" s="3"/>
    </row>
    <row r="550" spans="1:11" x14ac:dyDescent="0.2">
      <c r="A550" s="2">
        <v>524</v>
      </c>
      <c r="B550" s="3">
        <v>505</v>
      </c>
      <c r="C550" s="3" t="s">
        <v>530</v>
      </c>
      <c r="D550" s="3" t="s">
        <v>3045</v>
      </c>
      <c r="E550" s="3">
        <v>2152605.6244299989</v>
      </c>
      <c r="F550" s="3">
        <v>747811</v>
      </c>
      <c r="G550" s="3">
        <v>48556242</v>
      </c>
      <c r="H550" s="3"/>
      <c r="I550" s="3"/>
      <c r="J550" s="3"/>
      <c r="K550" s="3"/>
    </row>
    <row r="551" spans="1:11" x14ac:dyDescent="0.2">
      <c r="A551" s="2">
        <v>525</v>
      </c>
      <c r="B551" s="3">
        <v>1069</v>
      </c>
      <c r="C551" s="3" t="s">
        <v>531</v>
      </c>
      <c r="D551" s="3" t="s">
        <v>3046</v>
      </c>
      <c r="E551" s="3">
        <v>2144015.4817100018</v>
      </c>
      <c r="F551" s="3">
        <v>828346</v>
      </c>
      <c r="G551" s="3">
        <v>26627159</v>
      </c>
      <c r="H551" s="3"/>
      <c r="I551" s="3"/>
      <c r="J551" s="3"/>
      <c r="K551" s="3"/>
    </row>
    <row r="552" spans="1:11" x14ac:dyDescent="0.2">
      <c r="A552" s="2">
        <v>526</v>
      </c>
      <c r="B552" s="3">
        <v>2449</v>
      </c>
      <c r="C552" s="3" t="s">
        <v>532</v>
      </c>
      <c r="D552" s="3" t="s">
        <v>3047</v>
      </c>
      <c r="E552" s="3">
        <v>2143699.8051399998</v>
      </c>
      <c r="F552" s="3">
        <v>25487</v>
      </c>
      <c r="G552" s="3">
        <v>1150806</v>
      </c>
      <c r="H552" s="3"/>
      <c r="I552" s="3"/>
      <c r="J552" s="3"/>
      <c r="K552" s="3"/>
    </row>
    <row r="553" spans="1:11" x14ac:dyDescent="0.2">
      <c r="A553" s="2">
        <v>527</v>
      </c>
      <c r="B553" s="3">
        <v>1669</v>
      </c>
      <c r="C553" s="3" t="s">
        <v>533</v>
      </c>
      <c r="D553" s="3" t="s">
        <v>3048</v>
      </c>
      <c r="E553" s="3">
        <v>2138310.0544799981</v>
      </c>
      <c r="F553" s="3">
        <v>150330</v>
      </c>
      <c r="G553" s="3">
        <v>10305067</v>
      </c>
      <c r="H553" s="3"/>
      <c r="I553" s="3"/>
      <c r="J553" s="3"/>
      <c r="K553" s="3"/>
    </row>
    <row r="554" spans="1:11" x14ac:dyDescent="0.2">
      <c r="A554" s="2">
        <v>528</v>
      </c>
      <c r="B554" s="3">
        <v>263</v>
      </c>
      <c r="C554" s="3" t="s">
        <v>534</v>
      </c>
      <c r="D554" s="3" t="s">
        <v>3049</v>
      </c>
      <c r="E554" s="3">
        <v>2113862.94484</v>
      </c>
      <c r="F554" s="3">
        <v>26064</v>
      </c>
      <c r="G554" s="3">
        <v>788016</v>
      </c>
      <c r="H554" s="3"/>
      <c r="I554" s="3"/>
      <c r="J554" s="3"/>
      <c r="K554" s="3"/>
    </row>
    <row r="555" spans="1:11" x14ac:dyDescent="0.2">
      <c r="A555" s="2">
        <v>529</v>
      </c>
      <c r="B555" s="3">
        <v>1118</v>
      </c>
      <c r="C555" s="3" t="s">
        <v>535</v>
      </c>
      <c r="D555" s="3" t="s">
        <v>3050</v>
      </c>
      <c r="E555" s="3">
        <v>2095371.5927100009</v>
      </c>
      <c r="F555" s="3">
        <v>321844</v>
      </c>
      <c r="G555" s="3">
        <v>6295918</v>
      </c>
      <c r="H555" s="3"/>
      <c r="I555" s="3"/>
      <c r="J555" s="3"/>
      <c r="K555" s="3"/>
    </row>
    <row r="556" spans="1:11" x14ac:dyDescent="0.2">
      <c r="A556" s="2">
        <v>530</v>
      </c>
      <c r="B556" s="3">
        <v>2296</v>
      </c>
      <c r="C556" s="3" t="s">
        <v>536</v>
      </c>
      <c r="D556" s="3" t="s">
        <v>3051</v>
      </c>
      <c r="E556" s="3">
        <v>2082032.750849999</v>
      </c>
      <c r="F556" s="3">
        <v>11488</v>
      </c>
      <c r="G556" s="3">
        <v>735347</v>
      </c>
      <c r="H556" s="3"/>
      <c r="I556" s="3"/>
      <c r="J556" s="3"/>
      <c r="K556" s="3"/>
    </row>
    <row r="557" spans="1:11" x14ac:dyDescent="0.2">
      <c r="A557" s="2">
        <v>531</v>
      </c>
      <c r="B557" s="3">
        <v>2121</v>
      </c>
      <c r="C557" s="3" t="s">
        <v>537</v>
      </c>
      <c r="D557" s="3" t="s">
        <v>3052</v>
      </c>
      <c r="E557" s="3">
        <v>2070211.3149100021</v>
      </c>
      <c r="F557" s="3">
        <v>201652</v>
      </c>
      <c r="G557" s="3">
        <v>5763546</v>
      </c>
      <c r="H557" s="3"/>
      <c r="I557" s="3"/>
      <c r="J557" s="3"/>
      <c r="K557" s="3"/>
    </row>
    <row r="558" spans="1:11" x14ac:dyDescent="0.2">
      <c r="A558" s="2">
        <v>532</v>
      </c>
      <c r="B558" s="3">
        <v>1986</v>
      </c>
      <c r="C558" s="3" t="s">
        <v>538</v>
      </c>
      <c r="D558" s="3" t="s">
        <v>3053</v>
      </c>
      <c r="E558" s="3">
        <v>2061646.111620001</v>
      </c>
      <c r="F558" s="3">
        <v>77305</v>
      </c>
      <c r="G558" s="3">
        <v>116438</v>
      </c>
      <c r="H558" s="3"/>
      <c r="I558" s="3"/>
      <c r="J558" s="3"/>
      <c r="K558" s="3"/>
    </row>
    <row r="559" spans="1:11" x14ac:dyDescent="0.2">
      <c r="A559" s="2">
        <v>533</v>
      </c>
      <c r="B559" s="3">
        <v>1455</v>
      </c>
      <c r="C559" s="3" t="s">
        <v>539</v>
      </c>
      <c r="D559" s="3" t="s">
        <v>2942</v>
      </c>
      <c r="E559" s="3">
        <v>2051169.6712600021</v>
      </c>
      <c r="F559" s="3">
        <v>81542</v>
      </c>
      <c r="G559" s="3">
        <v>844980</v>
      </c>
      <c r="H559" s="3"/>
      <c r="I559" s="3"/>
      <c r="J559" s="3"/>
      <c r="K559" s="3"/>
    </row>
    <row r="560" spans="1:11" x14ac:dyDescent="0.2">
      <c r="A560" s="2">
        <v>534</v>
      </c>
      <c r="B560" s="3">
        <v>1079</v>
      </c>
      <c r="C560" s="3" t="s">
        <v>540</v>
      </c>
      <c r="D560" s="3" t="s">
        <v>3054</v>
      </c>
      <c r="E560" s="3">
        <v>2036632.3934299999</v>
      </c>
      <c r="F560" s="3">
        <v>16490</v>
      </c>
      <c r="G560" s="3">
        <v>16956</v>
      </c>
      <c r="H560" s="3"/>
      <c r="I560" s="3"/>
      <c r="J560" s="3"/>
      <c r="K560" s="3"/>
    </row>
    <row r="561" spans="1:11" x14ac:dyDescent="0.2">
      <c r="A561" s="2">
        <v>535</v>
      </c>
      <c r="B561" s="3">
        <v>53</v>
      </c>
      <c r="C561" s="3" t="s">
        <v>541</v>
      </c>
      <c r="D561" s="3" t="s">
        <v>3055</v>
      </c>
      <c r="E561" s="3">
        <v>2015059.33002</v>
      </c>
      <c r="F561" s="3">
        <v>48341</v>
      </c>
      <c r="G561" s="3">
        <v>9264810</v>
      </c>
      <c r="H561" s="3"/>
      <c r="I561" s="3"/>
      <c r="J561" s="3"/>
      <c r="K561" s="3"/>
    </row>
    <row r="562" spans="1:11" x14ac:dyDescent="0.2">
      <c r="A562" s="2">
        <v>536</v>
      </c>
      <c r="B562" s="3">
        <v>2477</v>
      </c>
      <c r="C562" s="3" t="s">
        <v>542</v>
      </c>
      <c r="D562" s="3" t="s">
        <v>3056</v>
      </c>
      <c r="E562" s="3">
        <v>1998881.1106400001</v>
      </c>
      <c r="F562" s="3">
        <v>24863</v>
      </c>
      <c r="G562" s="3">
        <v>855868</v>
      </c>
      <c r="H562" s="3"/>
      <c r="I562" s="3"/>
      <c r="J562" s="3"/>
      <c r="K562" s="3"/>
    </row>
    <row r="563" spans="1:11" x14ac:dyDescent="0.2">
      <c r="A563" s="2">
        <v>537</v>
      </c>
      <c r="B563" s="3">
        <v>1912</v>
      </c>
      <c r="C563" s="3" t="s">
        <v>543</v>
      </c>
      <c r="D563" s="3" t="s">
        <v>3057</v>
      </c>
      <c r="E563" s="3">
        <v>1992232.5670600019</v>
      </c>
      <c r="F563" s="3">
        <v>1295743</v>
      </c>
      <c r="G563" s="3">
        <v>7351190</v>
      </c>
      <c r="H563" s="3"/>
      <c r="I563" s="3"/>
      <c r="J563" s="3"/>
      <c r="K563" s="3"/>
    </row>
    <row r="564" spans="1:11" x14ac:dyDescent="0.2">
      <c r="A564" s="2">
        <v>538</v>
      </c>
      <c r="B564" s="3">
        <v>1310</v>
      </c>
      <c r="C564" s="3" t="s">
        <v>544</v>
      </c>
      <c r="D564" s="3" t="s">
        <v>3058</v>
      </c>
      <c r="E564" s="3">
        <v>1991702.49104</v>
      </c>
      <c r="F564" s="3">
        <v>481695</v>
      </c>
      <c r="G564" s="3">
        <v>19292441</v>
      </c>
      <c r="H564" s="3"/>
      <c r="I564" s="3"/>
      <c r="J564" s="3"/>
      <c r="K564" s="3"/>
    </row>
    <row r="565" spans="1:11" x14ac:dyDescent="0.2">
      <c r="A565" s="2">
        <v>539</v>
      </c>
      <c r="B565" s="3">
        <v>82</v>
      </c>
      <c r="C565" s="3" t="s">
        <v>545</v>
      </c>
      <c r="D565" s="3" t="s">
        <v>3059</v>
      </c>
      <c r="E565" s="3">
        <v>1988151.6470600001</v>
      </c>
      <c r="F565" s="3">
        <v>61730</v>
      </c>
      <c r="G565" s="3">
        <v>525546</v>
      </c>
      <c r="H565" s="3"/>
      <c r="I565" s="3"/>
      <c r="J565" s="3"/>
      <c r="K565" s="3"/>
    </row>
    <row r="566" spans="1:11" x14ac:dyDescent="0.2">
      <c r="A566" s="2">
        <v>540</v>
      </c>
      <c r="B566" s="3">
        <v>454</v>
      </c>
      <c r="C566" s="3" t="s">
        <v>546</v>
      </c>
      <c r="D566" s="3" t="s">
        <v>3060</v>
      </c>
      <c r="E566" s="3">
        <v>1985548.7201500011</v>
      </c>
      <c r="F566" s="3">
        <v>196161</v>
      </c>
      <c r="G566" s="3">
        <v>11274442</v>
      </c>
      <c r="H566" s="3"/>
      <c r="I566" s="3"/>
      <c r="J566" s="3"/>
      <c r="K566" s="3"/>
    </row>
    <row r="567" spans="1:11" x14ac:dyDescent="0.2">
      <c r="A567" s="2">
        <v>541</v>
      </c>
      <c r="B567" s="3">
        <v>1193</v>
      </c>
      <c r="C567" s="3" t="s">
        <v>547</v>
      </c>
      <c r="D567" s="3" t="s">
        <v>3061</v>
      </c>
      <c r="E567" s="3">
        <v>1984668.23704</v>
      </c>
      <c r="F567" s="3">
        <v>14443</v>
      </c>
      <c r="G567" s="3">
        <v>1140568</v>
      </c>
      <c r="H567" s="3"/>
      <c r="I567" s="3"/>
      <c r="J567" s="3"/>
      <c r="K567" s="3"/>
    </row>
    <row r="568" spans="1:11" x14ac:dyDescent="0.2">
      <c r="A568" s="2">
        <v>542</v>
      </c>
      <c r="B568" s="3">
        <v>444</v>
      </c>
      <c r="C568" s="3" t="s">
        <v>548</v>
      </c>
      <c r="D568" s="3" t="s">
        <v>3062</v>
      </c>
      <c r="E568" s="3">
        <v>1983409.569799999</v>
      </c>
      <c r="F568" s="3">
        <v>861813</v>
      </c>
      <c r="G568" s="3">
        <v>32099135</v>
      </c>
      <c r="H568" s="3"/>
      <c r="I568" s="3"/>
      <c r="J568" s="3"/>
      <c r="K568" s="3"/>
    </row>
    <row r="569" spans="1:11" x14ac:dyDescent="0.2">
      <c r="A569" s="2">
        <v>543</v>
      </c>
      <c r="B569" s="3">
        <v>570</v>
      </c>
      <c r="C569" s="3" t="s">
        <v>549</v>
      </c>
      <c r="D569" s="3" t="s">
        <v>3063</v>
      </c>
      <c r="E569" s="3">
        <v>1982528.097469999</v>
      </c>
      <c r="F569" s="3">
        <v>15610</v>
      </c>
      <c r="G569" s="3">
        <v>601764</v>
      </c>
      <c r="H569" s="3"/>
      <c r="I569" s="3"/>
      <c r="J569" s="3"/>
      <c r="K569" s="3"/>
    </row>
    <row r="570" spans="1:11" x14ac:dyDescent="0.2">
      <c r="A570" s="2">
        <v>544</v>
      </c>
      <c r="B570" s="3">
        <v>1244</v>
      </c>
      <c r="C570" s="3" t="s">
        <v>550</v>
      </c>
      <c r="D570" s="3" t="s">
        <v>3064</v>
      </c>
      <c r="E570" s="3">
        <v>1973342.1691999999</v>
      </c>
      <c r="F570" s="3">
        <v>3204</v>
      </c>
      <c r="G570" s="3">
        <v>596462</v>
      </c>
      <c r="H570" s="3"/>
      <c r="I570" s="3"/>
      <c r="J570" s="3"/>
      <c r="K570" s="3"/>
    </row>
    <row r="571" spans="1:11" x14ac:dyDescent="0.2">
      <c r="A571" s="2">
        <v>545</v>
      </c>
      <c r="B571" s="3">
        <v>1940</v>
      </c>
      <c r="C571" s="3" t="s">
        <v>551</v>
      </c>
      <c r="D571" s="3" t="s">
        <v>3065</v>
      </c>
      <c r="E571" s="3">
        <v>1968514.33968</v>
      </c>
      <c r="F571" s="3">
        <v>88818</v>
      </c>
      <c r="G571" s="3">
        <v>239413</v>
      </c>
      <c r="H571" s="3"/>
      <c r="I571" s="3"/>
      <c r="J571" s="3"/>
      <c r="K571" s="3"/>
    </row>
    <row r="572" spans="1:11" x14ac:dyDescent="0.2">
      <c r="A572" s="2">
        <v>546</v>
      </c>
      <c r="B572" s="3">
        <v>2456</v>
      </c>
      <c r="C572" s="3" t="s">
        <v>552</v>
      </c>
      <c r="D572" s="3" t="s">
        <v>3066</v>
      </c>
      <c r="E572" s="3">
        <v>1963252.86357</v>
      </c>
      <c r="F572" s="3">
        <v>24398</v>
      </c>
      <c r="G572" s="3">
        <v>1060158</v>
      </c>
      <c r="H572" s="3"/>
      <c r="I572" s="3"/>
      <c r="J572" s="3"/>
      <c r="K572" s="3"/>
    </row>
    <row r="573" spans="1:11" x14ac:dyDescent="0.2">
      <c r="A573" s="2">
        <v>547</v>
      </c>
      <c r="B573" s="3">
        <v>2148</v>
      </c>
      <c r="C573" s="3" t="s">
        <v>553</v>
      </c>
      <c r="D573" s="3" t="s">
        <v>3067</v>
      </c>
      <c r="E573" s="3">
        <v>1959559.4738399989</v>
      </c>
      <c r="F573" s="3">
        <v>141073</v>
      </c>
      <c r="G573" s="3">
        <v>874994</v>
      </c>
      <c r="H573" s="3"/>
      <c r="I573" s="3"/>
      <c r="J573" s="3"/>
      <c r="K573" s="3"/>
    </row>
    <row r="574" spans="1:11" x14ac:dyDescent="0.2">
      <c r="A574" s="2">
        <v>548</v>
      </c>
      <c r="B574" s="3">
        <v>557</v>
      </c>
      <c r="C574" s="3" t="s">
        <v>554</v>
      </c>
      <c r="D574" s="3" t="s">
        <v>3068</v>
      </c>
      <c r="E574" s="3">
        <v>1959226.4603199949</v>
      </c>
      <c r="F574" s="3">
        <v>390511</v>
      </c>
      <c r="G574" s="3">
        <v>46890486</v>
      </c>
      <c r="H574" s="3"/>
      <c r="I574" s="3"/>
      <c r="J574" s="3"/>
      <c r="K574" s="3"/>
    </row>
    <row r="575" spans="1:11" x14ac:dyDescent="0.2">
      <c r="A575" s="2">
        <v>549</v>
      </c>
      <c r="B575" s="3">
        <v>629</v>
      </c>
      <c r="C575" s="3" t="s">
        <v>555</v>
      </c>
      <c r="D575" s="3" t="s">
        <v>3069</v>
      </c>
      <c r="E575" s="3">
        <v>1956171.022390001</v>
      </c>
      <c r="F575" s="3">
        <v>2050864</v>
      </c>
      <c r="G575" s="3">
        <v>41533530</v>
      </c>
      <c r="H575" s="3"/>
      <c r="I575" s="3"/>
      <c r="J575" s="3"/>
      <c r="K575" s="3"/>
    </row>
    <row r="576" spans="1:11" x14ac:dyDescent="0.2">
      <c r="A576" s="2">
        <v>550</v>
      </c>
      <c r="B576" s="3">
        <v>2424</v>
      </c>
      <c r="C576" s="3" t="s">
        <v>556</v>
      </c>
      <c r="D576" s="3" t="s">
        <v>3070</v>
      </c>
      <c r="E576" s="3">
        <v>1955704.073779999</v>
      </c>
      <c r="F576" s="3">
        <v>110714</v>
      </c>
      <c r="G576" s="3">
        <v>4059898</v>
      </c>
      <c r="H576" s="3"/>
      <c r="I576" s="3"/>
      <c r="J576" s="3"/>
      <c r="K576" s="3"/>
    </row>
    <row r="577" spans="1:11" x14ac:dyDescent="0.2">
      <c r="A577" s="2">
        <v>551</v>
      </c>
      <c r="B577" s="3">
        <v>760</v>
      </c>
      <c r="C577" s="3" t="s">
        <v>557</v>
      </c>
      <c r="D577" s="3" t="s">
        <v>3071</v>
      </c>
      <c r="E577" s="3">
        <v>1920159.3656100009</v>
      </c>
      <c r="F577" s="3">
        <v>6290</v>
      </c>
      <c r="G577" s="3">
        <v>258356</v>
      </c>
      <c r="H577" s="3"/>
      <c r="I577" s="3"/>
      <c r="J577" s="3"/>
      <c r="K577" s="3"/>
    </row>
    <row r="578" spans="1:11" x14ac:dyDescent="0.2">
      <c r="A578" s="2">
        <v>552</v>
      </c>
      <c r="B578" s="3">
        <v>2500</v>
      </c>
      <c r="C578" s="3" t="s">
        <v>558</v>
      </c>
      <c r="D578" s="3" t="s">
        <v>3072</v>
      </c>
      <c r="E578" s="3">
        <v>1914340.2845000001</v>
      </c>
      <c r="F578" s="3">
        <v>30526</v>
      </c>
      <c r="G578" s="3">
        <v>1092306</v>
      </c>
      <c r="H578" s="3"/>
      <c r="I578" s="3"/>
      <c r="J578" s="3"/>
      <c r="K578" s="3"/>
    </row>
    <row r="579" spans="1:11" x14ac:dyDescent="0.2">
      <c r="A579" s="2">
        <v>553</v>
      </c>
      <c r="B579" s="3">
        <v>822</v>
      </c>
      <c r="C579" s="3" t="s">
        <v>559</v>
      </c>
      <c r="D579" s="3" t="s">
        <v>3073</v>
      </c>
      <c r="E579" s="3">
        <v>1906971.5105099999</v>
      </c>
      <c r="F579" s="3">
        <v>56472</v>
      </c>
      <c r="G579" s="3">
        <v>3457139</v>
      </c>
      <c r="H579" s="3"/>
      <c r="I579" s="3"/>
      <c r="J579" s="3"/>
      <c r="K579" s="3"/>
    </row>
    <row r="580" spans="1:11" x14ac:dyDescent="0.2">
      <c r="A580" s="2">
        <v>554</v>
      </c>
      <c r="B580" s="3">
        <v>59</v>
      </c>
      <c r="C580" s="3" t="s">
        <v>560</v>
      </c>
      <c r="D580" s="3" t="s">
        <v>3074</v>
      </c>
      <c r="E580" s="3">
        <v>1902756.928159999</v>
      </c>
      <c r="F580" s="3">
        <v>18520</v>
      </c>
      <c r="G580" s="3">
        <v>473163</v>
      </c>
      <c r="H580" s="3"/>
      <c r="I580" s="3"/>
      <c r="J580" s="3"/>
      <c r="K580" s="3"/>
    </row>
    <row r="581" spans="1:11" x14ac:dyDescent="0.2">
      <c r="A581" s="2">
        <v>555</v>
      </c>
      <c r="B581" s="3">
        <v>91</v>
      </c>
      <c r="C581" s="3" t="s">
        <v>561</v>
      </c>
      <c r="D581" s="3" t="s">
        <v>3075</v>
      </c>
      <c r="E581" s="3">
        <v>1889724.37555</v>
      </c>
      <c r="F581" s="3">
        <v>47058</v>
      </c>
      <c r="G581" s="3">
        <v>1517852</v>
      </c>
      <c r="H581" s="3"/>
      <c r="I581" s="3"/>
      <c r="J581" s="3"/>
      <c r="K581" s="3"/>
    </row>
    <row r="582" spans="1:11" x14ac:dyDescent="0.2">
      <c r="A582" s="2">
        <v>556</v>
      </c>
      <c r="B582" s="3">
        <v>1835</v>
      </c>
      <c r="C582" s="3" t="s">
        <v>562</v>
      </c>
      <c r="D582" s="3" t="s">
        <v>3076</v>
      </c>
      <c r="E582" s="3">
        <v>1883226.42591</v>
      </c>
      <c r="F582" s="3">
        <v>10767</v>
      </c>
      <c r="G582" s="3">
        <v>215789</v>
      </c>
      <c r="H582" s="3"/>
      <c r="I582" s="3"/>
      <c r="J582" s="3"/>
      <c r="K582" s="3"/>
    </row>
    <row r="583" spans="1:11" x14ac:dyDescent="0.2">
      <c r="A583" s="2">
        <v>557</v>
      </c>
      <c r="B583" s="3">
        <v>2501</v>
      </c>
      <c r="C583" s="3" t="s">
        <v>563</v>
      </c>
      <c r="D583" s="3" t="s">
        <v>3077</v>
      </c>
      <c r="E583" s="3">
        <v>1876340.4346700001</v>
      </c>
      <c r="F583" s="3">
        <v>20896</v>
      </c>
      <c r="G583" s="3">
        <v>839025</v>
      </c>
      <c r="H583" s="3"/>
      <c r="I583" s="3"/>
      <c r="J583" s="3"/>
      <c r="K583" s="3"/>
    </row>
    <row r="584" spans="1:11" x14ac:dyDescent="0.2">
      <c r="A584" s="2">
        <v>558</v>
      </c>
      <c r="B584" s="3">
        <v>469</v>
      </c>
      <c r="C584" s="3" t="s">
        <v>564</v>
      </c>
      <c r="D584" s="3" t="s">
        <v>3078</v>
      </c>
      <c r="E584" s="3">
        <v>1875755.340589999</v>
      </c>
      <c r="F584" s="3">
        <v>1092540</v>
      </c>
      <c r="G584" s="3">
        <v>34470472</v>
      </c>
      <c r="H584" s="3"/>
      <c r="I584" s="3"/>
      <c r="J584" s="3"/>
      <c r="K584" s="3"/>
    </row>
    <row r="585" spans="1:11" x14ac:dyDescent="0.2">
      <c r="A585" s="2">
        <v>559</v>
      </c>
      <c r="B585" s="3">
        <v>1981</v>
      </c>
      <c r="C585" s="3" t="s">
        <v>565</v>
      </c>
      <c r="D585" s="3" t="s">
        <v>3079</v>
      </c>
      <c r="E585" s="3">
        <v>1874516.407140001</v>
      </c>
      <c r="F585" s="3">
        <v>331409</v>
      </c>
      <c r="G585" s="3">
        <v>7170957</v>
      </c>
      <c r="H585" s="3"/>
      <c r="I585" s="3"/>
      <c r="J585" s="3"/>
      <c r="K585" s="3"/>
    </row>
    <row r="586" spans="1:11" x14ac:dyDescent="0.2">
      <c r="A586" s="2">
        <v>560</v>
      </c>
      <c r="B586" s="3">
        <v>2084</v>
      </c>
      <c r="C586" s="3" t="s">
        <v>566</v>
      </c>
      <c r="D586" s="3" t="s">
        <v>3080</v>
      </c>
      <c r="E586" s="3">
        <v>1871526.42738</v>
      </c>
      <c r="F586" s="3">
        <v>26336</v>
      </c>
      <c r="G586" s="3">
        <v>1186086</v>
      </c>
      <c r="H586" s="3"/>
      <c r="I586" s="3"/>
      <c r="J586" s="3"/>
      <c r="K586" s="3"/>
    </row>
    <row r="587" spans="1:11" x14ac:dyDescent="0.2">
      <c r="A587" s="2">
        <v>561</v>
      </c>
      <c r="B587" s="3">
        <v>644</v>
      </c>
      <c r="C587" s="3" t="s">
        <v>567</v>
      </c>
      <c r="D587" s="3" t="s">
        <v>3081</v>
      </c>
      <c r="E587" s="3">
        <v>1859503.354610001</v>
      </c>
      <c r="F587" s="3">
        <v>214361</v>
      </c>
      <c r="G587" s="3">
        <v>3687335</v>
      </c>
      <c r="H587" s="3"/>
      <c r="I587" s="3"/>
      <c r="J587" s="3"/>
      <c r="K587" s="3"/>
    </row>
    <row r="588" spans="1:11" x14ac:dyDescent="0.2">
      <c r="A588" s="2">
        <v>562</v>
      </c>
      <c r="B588" s="3">
        <v>2118</v>
      </c>
      <c r="C588" s="3" t="s">
        <v>568</v>
      </c>
      <c r="D588" s="3" t="s">
        <v>3082</v>
      </c>
      <c r="E588" s="3">
        <v>1848156.26505</v>
      </c>
      <c r="F588" s="3">
        <v>149317</v>
      </c>
      <c r="G588" s="3">
        <v>3874360</v>
      </c>
      <c r="H588" s="3"/>
      <c r="I588" s="3"/>
      <c r="J588" s="3"/>
      <c r="K588" s="3"/>
    </row>
    <row r="589" spans="1:11" x14ac:dyDescent="0.2">
      <c r="A589" s="2">
        <v>563</v>
      </c>
      <c r="B589" s="3">
        <v>29</v>
      </c>
      <c r="C589" s="3" t="s">
        <v>569</v>
      </c>
      <c r="D589" s="3" t="s">
        <v>3083</v>
      </c>
      <c r="E589" s="3">
        <v>1832454.30831</v>
      </c>
      <c r="F589" s="3">
        <v>80361</v>
      </c>
      <c r="G589" s="3">
        <v>4250987</v>
      </c>
      <c r="H589" s="3"/>
      <c r="I589" s="3"/>
      <c r="J589" s="3"/>
      <c r="K589" s="3"/>
    </row>
    <row r="590" spans="1:11" x14ac:dyDescent="0.2">
      <c r="A590" s="2">
        <v>564</v>
      </c>
      <c r="B590" s="3">
        <v>846</v>
      </c>
      <c r="C590" s="3" t="s">
        <v>570</v>
      </c>
      <c r="D590" s="3" t="s">
        <v>3084</v>
      </c>
      <c r="E590" s="3">
        <v>1830434.297430001</v>
      </c>
      <c r="F590" s="3">
        <v>50385</v>
      </c>
      <c r="G590" s="3">
        <v>3310617</v>
      </c>
      <c r="H590" s="3"/>
      <c r="I590" s="3"/>
      <c r="J590" s="3"/>
      <c r="K590" s="3"/>
    </row>
    <row r="591" spans="1:11" x14ac:dyDescent="0.2">
      <c r="A591" s="2">
        <v>565</v>
      </c>
      <c r="B591" s="3">
        <v>797</v>
      </c>
      <c r="C591" s="3" t="s">
        <v>571</v>
      </c>
      <c r="D591" s="3" t="s">
        <v>3085</v>
      </c>
      <c r="E591" s="3">
        <v>1829688.5938000011</v>
      </c>
      <c r="F591" s="3">
        <v>46710</v>
      </c>
      <c r="G591" s="3">
        <v>328458</v>
      </c>
      <c r="H591" s="3"/>
      <c r="I591" s="3"/>
      <c r="J591" s="3"/>
      <c r="K591" s="3"/>
    </row>
    <row r="592" spans="1:11" x14ac:dyDescent="0.2">
      <c r="A592" s="2">
        <v>566</v>
      </c>
      <c r="B592" s="3">
        <v>1801</v>
      </c>
      <c r="C592" s="3" t="s">
        <v>572</v>
      </c>
      <c r="D592" s="3" t="s">
        <v>3086</v>
      </c>
      <c r="E592" s="3">
        <v>1809944.1476799999</v>
      </c>
      <c r="F592" s="3">
        <v>221480</v>
      </c>
      <c r="G592" s="3">
        <v>4280634</v>
      </c>
      <c r="H592" s="3"/>
      <c r="I592" s="3"/>
      <c r="J592" s="3"/>
      <c r="K592" s="3"/>
    </row>
    <row r="593" spans="1:11" x14ac:dyDescent="0.2">
      <c r="A593" s="2">
        <v>567</v>
      </c>
      <c r="B593" s="3">
        <v>677</v>
      </c>
      <c r="C593" s="3" t="s">
        <v>573</v>
      </c>
      <c r="D593" s="3" t="s">
        <v>3087</v>
      </c>
      <c r="E593" s="3">
        <v>1782838.14686</v>
      </c>
      <c r="F593" s="3">
        <v>84234</v>
      </c>
      <c r="G593" s="3">
        <v>5144980</v>
      </c>
      <c r="H593" s="3"/>
      <c r="I593" s="3"/>
      <c r="J593" s="3"/>
      <c r="K593" s="3"/>
    </row>
    <row r="594" spans="1:11" x14ac:dyDescent="0.2">
      <c r="A594" s="2">
        <v>568</v>
      </c>
      <c r="B594" s="3">
        <v>573</v>
      </c>
      <c r="C594" s="3" t="s">
        <v>574</v>
      </c>
      <c r="D594" s="3" t="s">
        <v>3088</v>
      </c>
      <c r="E594" s="3">
        <v>1770970.1174900001</v>
      </c>
      <c r="F594" s="3">
        <v>14586</v>
      </c>
      <c r="G594" s="3">
        <v>1051596</v>
      </c>
      <c r="H594" s="3"/>
      <c r="I594" s="3"/>
      <c r="J594" s="3"/>
      <c r="K594" s="3"/>
    </row>
    <row r="595" spans="1:11" x14ac:dyDescent="0.2">
      <c r="A595" s="2">
        <v>569</v>
      </c>
      <c r="B595" s="3">
        <v>2271</v>
      </c>
      <c r="C595" s="3" t="s">
        <v>575</v>
      </c>
      <c r="D595" s="3" t="s">
        <v>3089</v>
      </c>
      <c r="E595" s="3">
        <v>1770966.90328</v>
      </c>
      <c r="F595" s="3">
        <v>9751</v>
      </c>
      <c r="G595" s="3">
        <v>762030</v>
      </c>
      <c r="H595" s="3"/>
      <c r="I595" s="3"/>
      <c r="J595" s="3"/>
      <c r="K595" s="3"/>
    </row>
    <row r="596" spans="1:11" x14ac:dyDescent="0.2">
      <c r="A596" s="2">
        <v>570</v>
      </c>
      <c r="B596" s="3">
        <v>1609</v>
      </c>
      <c r="C596" s="3" t="s">
        <v>576</v>
      </c>
      <c r="D596" s="3" t="s">
        <v>3090</v>
      </c>
      <c r="E596" s="3">
        <v>1746111.88099</v>
      </c>
      <c r="F596" s="3">
        <v>45098</v>
      </c>
      <c r="G596" s="3">
        <v>3249808</v>
      </c>
      <c r="H596" s="3"/>
      <c r="I596" s="3"/>
      <c r="J596" s="3"/>
      <c r="K596" s="3"/>
    </row>
    <row r="597" spans="1:11" x14ac:dyDescent="0.2">
      <c r="A597" s="2">
        <v>571</v>
      </c>
      <c r="B597" s="3">
        <v>1999</v>
      </c>
      <c r="C597" s="3" t="s">
        <v>577</v>
      </c>
      <c r="D597" s="3" t="s">
        <v>3091</v>
      </c>
      <c r="E597" s="3">
        <v>1743936.372380001</v>
      </c>
      <c r="F597" s="3">
        <v>41726</v>
      </c>
      <c r="G597" s="3">
        <v>115285</v>
      </c>
      <c r="H597" s="3"/>
      <c r="I597" s="3"/>
      <c r="J597" s="3"/>
      <c r="K597" s="3"/>
    </row>
    <row r="598" spans="1:11" x14ac:dyDescent="0.2">
      <c r="A598" s="2">
        <v>572</v>
      </c>
      <c r="B598" s="3">
        <v>2001</v>
      </c>
      <c r="C598" s="3" t="s">
        <v>578</v>
      </c>
      <c r="D598" s="3" t="s">
        <v>3092</v>
      </c>
      <c r="E598" s="3">
        <v>1724935.264530001</v>
      </c>
      <c r="F598" s="3">
        <v>39774</v>
      </c>
      <c r="G598" s="3">
        <v>102910</v>
      </c>
      <c r="H598" s="3"/>
      <c r="I598" s="3"/>
      <c r="J598" s="3"/>
      <c r="K598" s="3"/>
    </row>
    <row r="599" spans="1:11" x14ac:dyDescent="0.2">
      <c r="A599" s="2">
        <v>573</v>
      </c>
      <c r="B599" s="3">
        <v>1323</v>
      </c>
      <c r="C599" s="3" t="s">
        <v>579</v>
      </c>
      <c r="D599" s="3" t="s">
        <v>3093</v>
      </c>
      <c r="E599" s="3">
        <v>1724753.3856199989</v>
      </c>
      <c r="F599" s="3">
        <v>152348</v>
      </c>
      <c r="G599" s="3">
        <v>14471802</v>
      </c>
      <c r="H599" s="3"/>
      <c r="I599" s="3"/>
      <c r="J599" s="3"/>
      <c r="K599" s="3"/>
    </row>
    <row r="600" spans="1:11" x14ac:dyDescent="0.2">
      <c r="A600" s="2">
        <v>574</v>
      </c>
      <c r="B600" s="3">
        <v>498</v>
      </c>
      <c r="C600" s="3" t="s">
        <v>580</v>
      </c>
      <c r="D600" s="3" t="s">
        <v>3094</v>
      </c>
      <c r="E600" s="3">
        <v>1714850.421490002</v>
      </c>
      <c r="F600" s="3">
        <v>353819</v>
      </c>
      <c r="G600" s="3">
        <v>29274688</v>
      </c>
      <c r="H600" s="3"/>
      <c r="I600" s="3"/>
      <c r="J600" s="3"/>
      <c r="K600" s="3"/>
    </row>
    <row r="601" spans="1:11" x14ac:dyDescent="0.2">
      <c r="A601" s="2">
        <v>575</v>
      </c>
      <c r="B601" s="3">
        <v>315</v>
      </c>
      <c r="C601" s="3" t="s">
        <v>581</v>
      </c>
      <c r="D601" s="3" t="s">
        <v>3095</v>
      </c>
      <c r="E601" s="3">
        <v>1707520.404130002</v>
      </c>
      <c r="F601" s="3">
        <v>485671</v>
      </c>
      <c r="G601" s="3">
        <v>25338147</v>
      </c>
      <c r="H601" s="3"/>
      <c r="I601" s="3"/>
      <c r="J601" s="3"/>
      <c r="K601" s="3"/>
    </row>
    <row r="602" spans="1:11" x14ac:dyDescent="0.2">
      <c r="A602" s="2">
        <v>576</v>
      </c>
      <c r="B602" s="3">
        <v>2211</v>
      </c>
      <c r="C602" s="3" t="s">
        <v>582</v>
      </c>
      <c r="D602" s="3" t="s">
        <v>3096</v>
      </c>
      <c r="E602" s="3">
        <v>1675251.7273499989</v>
      </c>
      <c r="F602" s="3">
        <v>96850</v>
      </c>
      <c r="G602" s="3">
        <v>511128</v>
      </c>
      <c r="H602" s="3"/>
      <c r="I602" s="3"/>
      <c r="J602" s="3"/>
      <c r="K602" s="3"/>
    </row>
    <row r="603" spans="1:11" x14ac:dyDescent="0.2">
      <c r="A603" s="2">
        <v>577</v>
      </c>
      <c r="B603" s="3">
        <v>1338</v>
      </c>
      <c r="C603" s="3" t="s">
        <v>583</v>
      </c>
      <c r="D603" s="3" t="s">
        <v>3097</v>
      </c>
      <c r="E603" s="3">
        <v>1657112.555840004</v>
      </c>
      <c r="F603" s="3">
        <v>456473</v>
      </c>
      <c r="G603" s="3">
        <v>47706848</v>
      </c>
      <c r="H603" s="3"/>
      <c r="I603" s="3"/>
      <c r="J603" s="3"/>
      <c r="K603" s="3"/>
    </row>
    <row r="604" spans="1:11" x14ac:dyDescent="0.2">
      <c r="A604" s="2">
        <v>578</v>
      </c>
      <c r="B604" s="3">
        <v>1134</v>
      </c>
      <c r="C604" s="3" t="s">
        <v>584</v>
      </c>
      <c r="D604" s="3" t="s">
        <v>3098</v>
      </c>
      <c r="E604" s="3">
        <v>1654796.9238300021</v>
      </c>
      <c r="F604" s="3">
        <v>85182</v>
      </c>
      <c r="G604" s="3">
        <v>124609771</v>
      </c>
      <c r="H604" s="3"/>
      <c r="I604" s="3"/>
      <c r="J604" s="3"/>
      <c r="K604" s="3"/>
    </row>
    <row r="605" spans="1:11" x14ac:dyDescent="0.2">
      <c r="A605" s="2">
        <v>579</v>
      </c>
      <c r="B605" s="3">
        <v>162</v>
      </c>
      <c r="C605" s="3" t="s">
        <v>585</v>
      </c>
      <c r="D605" s="3" t="s">
        <v>3099</v>
      </c>
      <c r="E605" s="3">
        <v>1635859.0558500011</v>
      </c>
      <c r="F605" s="3">
        <v>496658</v>
      </c>
      <c r="G605" s="3">
        <v>32179790</v>
      </c>
      <c r="H605" s="3"/>
      <c r="I605" s="3"/>
      <c r="J605" s="3"/>
      <c r="K605" s="3"/>
    </row>
    <row r="606" spans="1:11" x14ac:dyDescent="0.2">
      <c r="A606" s="2">
        <v>580</v>
      </c>
      <c r="B606" s="3">
        <v>186</v>
      </c>
      <c r="C606" s="3" t="s">
        <v>586</v>
      </c>
      <c r="D606" s="3" t="s">
        <v>3100</v>
      </c>
      <c r="E606" s="3">
        <v>1631762.6033699999</v>
      </c>
      <c r="F606" s="3">
        <v>81396</v>
      </c>
      <c r="G606" s="3">
        <v>6559270</v>
      </c>
      <c r="H606" s="3"/>
      <c r="I606" s="3"/>
      <c r="J606" s="3"/>
      <c r="K606" s="3"/>
    </row>
    <row r="607" spans="1:11" x14ac:dyDescent="0.2">
      <c r="A607" s="2">
        <v>581</v>
      </c>
      <c r="B607" s="3">
        <v>1820</v>
      </c>
      <c r="C607" s="3" t="s">
        <v>587</v>
      </c>
      <c r="D607" s="3" t="s">
        <v>3101</v>
      </c>
      <c r="E607" s="3">
        <v>1622512.98728</v>
      </c>
      <c r="F607" s="3">
        <v>19250</v>
      </c>
      <c r="G607" s="3">
        <v>329847</v>
      </c>
      <c r="H607" s="3"/>
      <c r="I607" s="3"/>
      <c r="J607" s="3"/>
      <c r="K607" s="3"/>
    </row>
    <row r="608" spans="1:11" x14ac:dyDescent="0.2">
      <c r="A608" s="2">
        <v>582</v>
      </c>
      <c r="B608" s="3">
        <v>404</v>
      </c>
      <c r="C608" s="3" t="s">
        <v>588</v>
      </c>
      <c r="D608" s="3" t="s">
        <v>3102</v>
      </c>
      <c r="E608" s="3">
        <v>1617499.8681399999</v>
      </c>
      <c r="F608" s="3">
        <v>84777</v>
      </c>
      <c r="G608" s="3">
        <v>3840334</v>
      </c>
      <c r="H608" s="3"/>
      <c r="I608" s="3"/>
      <c r="J608" s="3"/>
      <c r="K608" s="3"/>
    </row>
    <row r="609" spans="1:11" x14ac:dyDescent="0.2">
      <c r="A609" s="2">
        <v>583</v>
      </c>
      <c r="B609" s="3">
        <v>385</v>
      </c>
      <c r="C609" s="3" t="s">
        <v>589</v>
      </c>
      <c r="D609" s="3" t="s">
        <v>3103</v>
      </c>
      <c r="E609" s="3">
        <v>1613755.9423799999</v>
      </c>
      <c r="F609" s="3">
        <v>11920</v>
      </c>
      <c r="G609" s="3">
        <v>3367748</v>
      </c>
      <c r="H609" s="3"/>
      <c r="I609" s="3"/>
      <c r="J609" s="3"/>
      <c r="K609" s="3"/>
    </row>
    <row r="610" spans="1:11" x14ac:dyDescent="0.2">
      <c r="A610" s="2">
        <v>584</v>
      </c>
      <c r="B610" s="3">
        <v>1638</v>
      </c>
      <c r="C610" s="3" t="s">
        <v>590</v>
      </c>
      <c r="D610" s="3" t="s">
        <v>3104</v>
      </c>
      <c r="E610" s="3">
        <v>1613566.1911700021</v>
      </c>
      <c r="F610" s="3">
        <v>29191</v>
      </c>
      <c r="G610" s="3">
        <v>1834440</v>
      </c>
      <c r="H610" s="3"/>
      <c r="I610" s="3"/>
      <c r="J610" s="3"/>
      <c r="K610" s="3"/>
    </row>
    <row r="611" spans="1:11" x14ac:dyDescent="0.2">
      <c r="A611" s="2">
        <v>585</v>
      </c>
      <c r="B611" s="3">
        <v>707</v>
      </c>
      <c r="C611" s="3" t="s">
        <v>591</v>
      </c>
      <c r="D611" s="3" t="s">
        <v>3105</v>
      </c>
      <c r="E611" s="3">
        <v>1607485.4562599999</v>
      </c>
      <c r="F611" s="3">
        <v>26946</v>
      </c>
      <c r="G611" s="3">
        <v>1038257</v>
      </c>
      <c r="H611" s="3"/>
      <c r="I611" s="3"/>
      <c r="J611" s="3"/>
      <c r="K611" s="3"/>
    </row>
    <row r="612" spans="1:11" x14ac:dyDescent="0.2">
      <c r="A612" s="2">
        <v>586</v>
      </c>
      <c r="B612" s="3">
        <v>1843</v>
      </c>
      <c r="C612" s="3" t="s">
        <v>592</v>
      </c>
      <c r="D612" s="3" t="s">
        <v>3106</v>
      </c>
      <c r="E612" s="3">
        <v>1598748.585130001</v>
      </c>
      <c r="F612" s="3">
        <v>18156</v>
      </c>
      <c r="G612" s="3">
        <v>190568</v>
      </c>
      <c r="H612" s="3"/>
      <c r="I612" s="3"/>
      <c r="J612" s="3"/>
      <c r="K612" s="3"/>
    </row>
    <row r="613" spans="1:11" x14ac:dyDescent="0.2">
      <c r="A613" s="2">
        <v>587</v>
      </c>
      <c r="B613" s="3">
        <v>1273</v>
      </c>
      <c r="C613" s="3" t="s">
        <v>593</v>
      </c>
      <c r="D613" s="3" t="s">
        <v>3107</v>
      </c>
      <c r="E613" s="3">
        <v>1597170.437480001</v>
      </c>
      <c r="F613" s="3">
        <v>104368</v>
      </c>
      <c r="G613" s="3">
        <v>3349111</v>
      </c>
      <c r="H613" s="3"/>
      <c r="I613" s="3"/>
      <c r="J613" s="3"/>
      <c r="K613" s="3"/>
    </row>
    <row r="614" spans="1:11" x14ac:dyDescent="0.2">
      <c r="A614" s="2">
        <v>588</v>
      </c>
      <c r="B614" s="3">
        <v>2491</v>
      </c>
      <c r="C614" s="3" t="s">
        <v>594</v>
      </c>
      <c r="D614" s="3" t="s">
        <v>3108</v>
      </c>
      <c r="E614" s="3">
        <v>1596709.5938599999</v>
      </c>
      <c r="F614" s="3">
        <v>15813</v>
      </c>
      <c r="G614" s="3">
        <v>807983</v>
      </c>
      <c r="H614" s="3"/>
      <c r="I614" s="3"/>
      <c r="J614" s="3"/>
      <c r="K614" s="3"/>
    </row>
    <row r="615" spans="1:11" x14ac:dyDescent="0.2">
      <c r="A615" s="2">
        <v>589</v>
      </c>
      <c r="B615" s="3">
        <v>471</v>
      </c>
      <c r="C615" s="3" t="s">
        <v>595</v>
      </c>
      <c r="D615" s="3" t="s">
        <v>3109</v>
      </c>
      <c r="E615" s="3">
        <v>1593419.650559999</v>
      </c>
      <c r="F615" s="3">
        <v>74341</v>
      </c>
      <c r="G615" s="3">
        <v>1730661</v>
      </c>
      <c r="H615" s="3"/>
      <c r="I615" s="3"/>
      <c r="J615" s="3"/>
      <c r="K615" s="3"/>
    </row>
    <row r="616" spans="1:11" x14ac:dyDescent="0.2">
      <c r="A616" s="2">
        <v>590</v>
      </c>
      <c r="B616" s="3">
        <v>339</v>
      </c>
      <c r="C616" s="3" t="s">
        <v>596</v>
      </c>
      <c r="D616" s="3" t="s">
        <v>3110</v>
      </c>
      <c r="E616" s="3">
        <v>1590267.40803</v>
      </c>
      <c r="F616" s="3">
        <v>2102055</v>
      </c>
      <c r="G616" s="3">
        <v>88773212</v>
      </c>
      <c r="H616" s="3"/>
      <c r="I616" s="3"/>
      <c r="J616" s="3"/>
      <c r="K616" s="3"/>
    </row>
    <row r="617" spans="1:11" x14ac:dyDescent="0.2">
      <c r="A617" s="2">
        <v>591</v>
      </c>
      <c r="B617" s="3">
        <v>817</v>
      </c>
      <c r="C617" s="3" t="s">
        <v>597</v>
      </c>
      <c r="D617" s="3" t="s">
        <v>3111</v>
      </c>
      <c r="E617" s="3">
        <v>1576515.873420001</v>
      </c>
      <c r="F617" s="3">
        <v>57571</v>
      </c>
      <c r="G617" s="3">
        <v>2848366</v>
      </c>
      <c r="H617" s="3"/>
      <c r="I617" s="3"/>
      <c r="J617" s="3"/>
      <c r="K617" s="3"/>
    </row>
    <row r="618" spans="1:11" x14ac:dyDescent="0.2">
      <c r="A618" s="2">
        <v>592</v>
      </c>
      <c r="B618" s="3">
        <v>1254</v>
      </c>
      <c r="C618" s="3" t="s">
        <v>598</v>
      </c>
      <c r="D618" s="3" t="s">
        <v>3112</v>
      </c>
      <c r="E618" s="3">
        <v>1565647.4304399991</v>
      </c>
      <c r="F618" s="3">
        <v>286790</v>
      </c>
      <c r="G618" s="3">
        <v>11420865</v>
      </c>
      <c r="H618" s="3"/>
      <c r="I618" s="3"/>
      <c r="J618" s="3"/>
      <c r="K618" s="3"/>
    </row>
    <row r="619" spans="1:11" x14ac:dyDescent="0.2">
      <c r="A619" s="2">
        <v>593</v>
      </c>
      <c r="B619" s="3">
        <v>892</v>
      </c>
      <c r="C619" s="3" t="s">
        <v>599</v>
      </c>
      <c r="D619" s="3" t="s">
        <v>3113</v>
      </c>
      <c r="E619" s="3">
        <v>1562669.975129999</v>
      </c>
      <c r="F619" s="3">
        <v>450656</v>
      </c>
      <c r="G619" s="3">
        <v>24876507</v>
      </c>
      <c r="H619" s="3"/>
      <c r="I619" s="3"/>
      <c r="J619" s="3"/>
      <c r="K619" s="3"/>
    </row>
    <row r="620" spans="1:11" x14ac:dyDescent="0.2">
      <c r="A620" s="2">
        <v>594</v>
      </c>
      <c r="B620" s="3">
        <v>711</v>
      </c>
      <c r="C620" s="3" t="s">
        <v>600</v>
      </c>
      <c r="D620" s="3" t="s">
        <v>3114</v>
      </c>
      <c r="E620" s="3">
        <v>1549636.4246299991</v>
      </c>
      <c r="F620" s="3">
        <v>578282</v>
      </c>
      <c r="G620" s="3">
        <v>13435763</v>
      </c>
      <c r="H620" s="3"/>
      <c r="I620" s="3"/>
      <c r="J620" s="3"/>
      <c r="K620" s="3"/>
    </row>
    <row r="621" spans="1:11" x14ac:dyDescent="0.2">
      <c r="A621" s="2">
        <v>595</v>
      </c>
      <c r="B621" s="3">
        <v>1298</v>
      </c>
      <c r="C621" s="3" t="s">
        <v>601</v>
      </c>
      <c r="D621" s="3" t="s">
        <v>3115</v>
      </c>
      <c r="E621" s="3">
        <v>1549285.5458800001</v>
      </c>
      <c r="F621" s="3">
        <v>180189</v>
      </c>
      <c r="G621" s="3">
        <v>6545030</v>
      </c>
      <c r="H621" s="3"/>
      <c r="I621" s="3"/>
      <c r="J621" s="3"/>
      <c r="K621" s="3"/>
    </row>
    <row r="622" spans="1:11" x14ac:dyDescent="0.2">
      <c r="A622" s="2">
        <v>596</v>
      </c>
      <c r="B622" s="3">
        <v>1793</v>
      </c>
      <c r="C622" s="3" t="s">
        <v>602</v>
      </c>
      <c r="D622" s="3" t="s">
        <v>3116</v>
      </c>
      <c r="E622" s="3">
        <v>1548024.12078</v>
      </c>
      <c r="F622" s="3">
        <v>45922</v>
      </c>
      <c r="G622" s="3">
        <v>459846</v>
      </c>
      <c r="H622" s="3"/>
      <c r="I622" s="3"/>
      <c r="J622" s="3"/>
      <c r="K622" s="3"/>
    </row>
    <row r="623" spans="1:11" x14ac:dyDescent="0.2">
      <c r="A623" s="2">
        <v>597</v>
      </c>
      <c r="B623" s="3">
        <v>1828</v>
      </c>
      <c r="C623" s="3" t="s">
        <v>603</v>
      </c>
      <c r="D623" s="3" t="s">
        <v>3117</v>
      </c>
      <c r="E623" s="3">
        <v>1545561.2732899999</v>
      </c>
      <c r="F623" s="3">
        <v>54940</v>
      </c>
      <c r="G623" s="3">
        <v>717712</v>
      </c>
      <c r="H623" s="3"/>
      <c r="I623" s="3"/>
      <c r="J623" s="3"/>
      <c r="K623" s="3"/>
    </row>
    <row r="624" spans="1:11" x14ac:dyDescent="0.2">
      <c r="A624" s="2">
        <v>598</v>
      </c>
      <c r="B624" s="3">
        <v>145</v>
      </c>
      <c r="C624" s="3" t="s">
        <v>604</v>
      </c>
      <c r="D624" s="3" t="s">
        <v>3118</v>
      </c>
      <c r="E624" s="3">
        <v>1528154.683140001</v>
      </c>
      <c r="F624" s="3">
        <v>23512</v>
      </c>
      <c r="G624" s="3">
        <v>1462581</v>
      </c>
      <c r="H624" s="3"/>
      <c r="I624" s="3"/>
      <c r="J624" s="3"/>
      <c r="K624" s="3"/>
    </row>
    <row r="625" spans="1:11" x14ac:dyDescent="0.2">
      <c r="A625" s="2">
        <v>599</v>
      </c>
      <c r="B625" s="3">
        <v>432</v>
      </c>
      <c r="C625" s="3" t="s">
        <v>605</v>
      </c>
      <c r="D625" s="3" t="s">
        <v>3119</v>
      </c>
      <c r="E625" s="3">
        <v>1519699.4083600009</v>
      </c>
      <c r="F625" s="3">
        <v>133549</v>
      </c>
      <c r="G625" s="3">
        <v>7328255</v>
      </c>
      <c r="H625" s="3"/>
      <c r="I625" s="3"/>
      <c r="J625" s="3"/>
      <c r="K625" s="3"/>
    </row>
    <row r="626" spans="1:11" x14ac:dyDescent="0.2">
      <c r="A626" s="2">
        <v>600</v>
      </c>
      <c r="B626" s="3">
        <v>1119</v>
      </c>
      <c r="C626" s="3" t="s">
        <v>606</v>
      </c>
      <c r="D626" s="3" t="s">
        <v>2753</v>
      </c>
      <c r="E626" s="3">
        <v>1511582.92451</v>
      </c>
      <c r="F626" s="3">
        <v>89001</v>
      </c>
      <c r="G626" s="3">
        <v>11855551</v>
      </c>
      <c r="H626" s="3"/>
      <c r="I626" s="3"/>
      <c r="J626" s="3"/>
      <c r="K626" s="3"/>
    </row>
    <row r="627" spans="1:11" x14ac:dyDescent="0.2">
      <c r="A627" s="2">
        <v>601</v>
      </c>
      <c r="B627" s="3">
        <v>2035</v>
      </c>
      <c r="C627" s="3" t="s">
        <v>607</v>
      </c>
      <c r="D627" s="3" t="s">
        <v>3120</v>
      </c>
      <c r="E627" s="3">
        <v>1511463.9811100001</v>
      </c>
      <c r="F627" s="3">
        <v>7576</v>
      </c>
      <c r="G627" s="3">
        <v>65086</v>
      </c>
      <c r="H627" s="3"/>
      <c r="I627" s="3"/>
      <c r="J627" s="3"/>
      <c r="K627" s="3"/>
    </row>
    <row r="628" spans="1:11" x14ac:dyDescent="0.2">
      <c r="A628" s="2">
        <v>602</v>
      </c>
      <c r="B628" s="3">
        <v>2034</v>
      </c>
      <c r="C628" s="3" t="s">
        <v>608</v>
      </c>
      <c r="D628" s="3" t="s">
        <v>3121</v>
      </c>
      <c r="E628" s="3">
        <v>1507815.4915200011</v>
      </c>
      <c r="F628" s="3">
        <v>53956</v>
      </c>
      <c r="G628" s="3">
        <v>3201060</v>
      </c>
      <c r="H628" s="3"/>
      <c r="I628" s="3"/>
      <c r="J628" s="3"/>
      <c r="K628" s="3"/>
    </row>
    <row r="629" spans="1:11" x14ac:dyDescent="0.2">
      <c r="A629" s="2">
        <v>603</v>
      </c>
      <c r="B629" s="3">
        <v>2526</v>
      </c>
      <c r="C629" s="3" t="s">
        <v>609</v>
      </c>
      <c r="D629" s="3" t="s">
        <v>3122</v>
      </c>
      <c r="E629" s="3">
        <v>1501847.51657</v>
      </c>
      <c r="F629" s="3">
        <v>9480</v>
      </c>
      <c r="G629" s="3">
        <v>294930</v>
      </c>
      <c r="H629" s="3"/>
      <c r="I629" s="3"/>
      <c r="J629" s="3"/>
      <c r="K629" s="3"/>
    </row>
    <row r="630" spans="1:11" x14ac:dyDescent="0.2">
      <c r="A630" s="2">
        <v>604</v>
      </c>
      <c r="B630" s="3">
        <v>1618</v>
      </c>
      <c r="C630" s="3" t="s">
        <v>610</v>
      </c>
      <c r="D630" s="3" t="s">
        <v>3123</v>
      </c>
      <c r="E630" s="3">
        <v>1497694.14754</v>
      </c>
      <c r="F630" s="3">
        <v>25575</v>
      </c>
      <c r="G630" s="3">
        <v>398460</v>
      </c>
      <c r="H630" s="3"/>
      <c r="I630" s="3"/>
      <c r="J630" s="3"/>
      <c r="K630" s="3"/>
    </row>
    <row r="631" spans="1:11" x14ac:dyDescent="0.2">
      <c r="A631" s="2">
        <v>605</v>
      </c>
      <c r="B631" s="3">
        <v>826</v>
      </c>
      <c r="C631" s="3" t="s">
        <v>611</v>
      </c>
      <c r="D631" s="3" t="s">
        <v>3124</v>
      </c>
      <c r="E631" s="3">
        <v>1494343.8508899999</v>
      </c>
      <c r="F631" s="3">
        <v>55041</v>
      </c>
      <c r="G631" s="3">
        <v>3387604</v>
      </c>
      <c r="H631" s="3"/>
      <c r="I631" s="3"/>
      <c r="J631" s="3"/>
      <c r="K631" s="3"/>
    </row>
    <row r="632" spans="1:11" x14ac:dyDescent="0.2">
      <c r="A632" s="2">
        <v>606</v>
      </c>
      <c r="B632" s="3">
        <v>567</v>
      </c>
      <c r="C632" s="3" t="s">
        <v>612</v>
      </c>
      <c r="D632" s="3" t="s">
        <v>3125</v>
      </c>
      <c r="E632" s="3">
        <v>1488882.22908</v>
      </c>
      <c r="F632" s="3">
        <v>12311</v>
      </c>
      <c r="G632" s="3">
        <v>2833947</v>
      </c>
      <c r="H632" s="3"/>
      <c r="I632" s="3"/>
      <c r="J632" s="3"/>
      <c r="K632" s="3"/>
    </row>
    <row r="633" spans="1:11" x14ac:dyDescent="0.2">
      <c r="A633" s="2">
        <v>607</v>
      </c>
      <c r="B633" s="3">
        <v>2191</v>
      </c>
      <c r="C633" s="3" t="s">
        <v>613</v>
      </c>
      <c r="D633" s="3" t="s">
        <v>3126</v>
      </c>
      <c r="E633" s="3">
        <v>1487265.8024699991</v>
      </c>
      <c r="F633" s="3">
        <v>42243</v>
      </c>
      <c r="G633" s="3">
        <v>3703447</v>
      </c>
      <c r="H633" s="3"/>
      <c r="I633" s="3"/>
      <c r="J633" s="3"/>
      <c r="K633" s="3"/>
    </row>
    <row r="634" spans="1:11" x14ac:dyDescent="0.2">
      <c r="A634" s="2">
        <v>608</v>
      </c>
      <c r="B634" s="3">
        <v>673</v>
      </c>
      <c r="C634" s="3" t="s">
        <v>614</v>
      </c>
      <c r="D634" s="3" t="s">
        <v>2911</v>
      </c>
      <c r="E634" s="3">
        <v>1474756.422430001</v>
      </c>
      <c r="F634" s="3">
        <v>521924</v>
      </c>
      <c r="G634" s="3">
        <v>31801208</v>
      </c>
      <c r="H634" s="3"/>
      <c r="I634" s="3"/>
      <c r="J634" s="3"/>
      <c r="K634" s="3"/>
    </row>
    <row r="635" spans="1:11" x14ac:dyDescent="0.2">
      <c r="A635" s="2">
        <v>609</v>
      </c>
      <c r="B635" s="3">
        <v>843</v>
      </c>
      <c r="C635" s="3" t="s">
        <v>615</v>
      </c>
      <c r="D635" s="3" t="s">
        <v>3127</v>
      </c>
      <c r="E635" s="3">
        <v>1473067.22098</v>
      </c>
      <c r="F635" s="3">
        <v>37977</v>
      </c>
      <c r="G635" s="3">
        <v>2475266</v>
      </c>
      <c r="H635" s="3"/>
      <c r="I635" s="3"/>
      <c r="J635" s="3"/>
      <c r="K635" s="3"/>
    </row>
    <row r="636" spans="1:11" x14ac:dyDescent="0.2">
      <c r="A636" s="2">
        <v>610</v>
      </c>
      <c r="B636" s="3">
        <v>325</v>
      </c>
      <c r="C636" s="3" t="s">
        <v>616</v>
      </c>
      <c r="D636" s="3" t="s">
        <v>3128</v>
      </c>
      <c r="E636" s="3">
        <v>1468318.39503</v>
      </c>
      <c r="F636" s="3">
        <v>46972</v>
      </c>
      <c r="G636" s="3">
        <v>55847</v>
      </c>
      <c r="H636" s="3"/>
      <c r="I636" s="3"/>
      <c r="J636" s="3"/>
      <c r="K636" s="3"/>
    </row>
    <row r="637" spans="1:11" x14ac:dyDescent="0.2">
      <c r="A637" s="2">
        <v>611</v>
      </c>
      <c r="B637" s="3">
        <v>618</v>
      </c>
      <c r="C637" s="3" t="s">
        <v>617</v>
      </c>
      <c r="D637" s="3" t="s">
        <v>3129</v>
      </c>
      <c r="E637" s="3">
        <v>1466079.8755199991</v>
      </c>
      <c r="F637" s="3">
        <v>34598</v>
      </c>
      <c r="G637" s="3">
        <v>808891</v>
      </c>
      <c r="H637" s="3"/>
      <c r="I637" s="3"/>
      <c r="J637" s="3"/>
      <c r="K637" s="3"/>
    </row>
    <row r="638" spans="1:11" x14ac:dyDescent="0.2">
      <c r="A638" s="2">
        <v>612</v>
      </c>
      <c r="B638" s="3">
        <v>1625</v>
      </c>
      <c r="C638" s="3" t="s">
        <v>618</v>
      </c>
      <c r="D638" s="3" t="s">
        <v>3130</v>
      </c>
      <c r="E638" s="3">
        <v>1458126.7013900001</v>
      </c>
      <c r="F638" s="3">
        <v>23367</v>
      </c>
      <c r="G638" s="3">
        <v>21320</v>
      </c>
      <c r="H638" s="3"/>
      <c r="I638" s="3"/>
      <c r="J638" s="3"/>
      <c r="K638" s="3"/>
    </row>
    <row r="639" spans="1:11" x14ac:dyDescent="0.2">
      <c r="A639" s="2">
        <v>613</v>
      </c>
      <c r="B639" s="3">
        <v>1255</v>
      </c>
      <c r="C639" s="3" t="s">
        <v>619</v>
      </c>
      <c r="D639" s="3" t="s">
        <v>3131</v>
      </c>
      <c r="E639" s="3">
        <v>1455748.5445900001</v>
      </c>
      <c r="F639" s="3">
        <v>17770</v>
      </c>
      <c r="G639" s="3">
        <v>1853179</v>
      </c>
      <c r="H639" s="3"/>
      <c r="I639" s="3"/>
      <c r="J639" s="3"/>
      <c r="K639" s="3"/>
    </row>
    <row r="640" spans="1:11" x14ac:dyDescent="0.2">
      <c r="A640" s="2">
        <v>614</v>
      </c>
      <c r="B640" s="3">
        <v>722</v>
      </c>
      <c r="C640" s="3" t="s">
        <v>620</v>
      </c>
      <c r="D640" s="3" t="s">
        <v>3132</v>
      </c>
      <c r="E640" s="3">
        <v>1454947.579020001</v>
      </c>
      <c r="F640" s="3">
        <v>102937</v>
      </c>
      <c r="G640" s="3">
        <v>5651956</v>
      </c>
      <c r="H640" s="3"/>
      <c r="I640" s="3"/>
      <c r="J640" s="3"/>
      <c r="K640" s="3"/>
    </row>
    <row r="641" spans="1:11" x14ac:dyDescent="0.2">
      <c r="A641" s="2">
        <v>615</v>
      </c>
      <c r="B641" s="3">
        <v>426</v>
      </c>
      <c r="C641" s="3" t="s">
        <v>621</v>
      </c>
      <c r="D641" s="3" t="s">
        <v>3133</v>
      </c>
      <c r="E641" s="3">
        <v>1451377.1545200001</v>
      </c>
      <c r="F641" s="3">
        <v>95747</v>
      </c>
      <c r="G641" s="3">
        <v>774347</v>
      </c>
      <c r="H641" s="3"/>
      <c r="I641" s="3"/>
      <c r="J641" s="3"/>
      <c r="K641" s="3"/>
    </row>
    <row r="642" spans="1:11" x14ac:dyDescent="0.2">
      <c r="A642" s="2">
        <v>616</v>
      </c>
      <c r="B642" s="3">
        <v>1567</v>
      </c>
      <c r="C642" s="3" t="s">
        <v>622</v>
      </c>
      <c r="D642" s="3" t="s">
        <v>3134</v>
      </c>
      <c r="E642" s="3">
        <v>1441884.6195299991</v>
      </c>
      <c r="F642" s="3">
        <v>42419</v>
      </c>
      <c r="G642" s="3">
        <v>412039</v>
      </c>
      <c r="H642" s="3"/>
      <c r="I642" s="3"/>
      <c r="J642" s="3"/>
      <c r="K642" s="3"/>
    </row>
    <row r="643" spans="1:11" x14ac:dyDescent="0.2">
      <c r="A643" s="2">
        <v>617</v>
      </c>
      <c r="B643" s="3">
        <v>538</v>
      </c>
      <c r="C643" s="3" t="s">
        <v>623</v>
      </c>
      <c r="D643" s="3" t="s">
        <v>3135</v>
      </c>
      <c r="E643" s="3">
        <v>1438109.12785</v>
      </c>
      <c r="F643" s="3">
        <v>2723</v>
      </c>
      <c r="G643" s="3">
        <v>200473</v>
      </c>
      <c r="H643" s="3"/>
      <c r="I643" s="3"/>
      <c r="J643" s="3"/>
      <c r="K643" s="3"/>
    </row>
    <row r="644" spans="1:11" x14ac:dyDescent="0.2">
      <c r="A644" s="2">
        <v>618</v>
      </c>
      <c r="B644" s="3">
        <v>13</v>
      </c>
      <c r="C644" s="3" t="s">
        <v>624</v>
      </c>
      <c r="D644" s="3" t="s">
        <v>3136</v>
      </c>
      <c r="E644" s="3">
        <v>1426107.5464300001</v>
      </c>
      <c r="F644" s="3">
        <v>8385</v>
      </c>
      <c r="G644" s="3">
        <v>5089008</v>
      </c>
      <c r="H644" s="3"/>
      <c r="I644" s="3"/>
      <c r="J644" s="3"/>
      <c r="K644" s="3"/>
    </row>
    <row r="645" spans="1:11" x14ac:dyDescent="0.2">
      <c r="A645" s="2">
        <v>619</v>
      </c>
      <c r="B645" s="3">
        <v>1121</v>
      </c>
      <c r="C645" s="3" t="s">
        <v>625</v>
      </c>
      <c r="D645" s="3" t="s">
        <v>3136</v>
      </c>
      <c r="E645" s="3">
        <v>1423150.612209999</v>
      </c>
      <c r="F645" s="3">
        <v>449315</v>
      </c>
      <c r="G645" s="3">
        <v>45574782</v>
      </c>
      <c r="H645" s="3"/>
      <c r="I645" s="3"/>
      <c r="J645" s="3"/>
      <c r="K645" s="3"/>
    </row>
    <row r="646" spans="1:11" x14ac:dyDescent="0.2">
      <c r="A646" s="2">
        <v>620</v>
      </c>
      <c r="B646" s="3">
        <v>2531</v>
      </c>
      <c r="C646" s="3" t="s">
        <v>626</v>
      </c>
      <c r="D646" s="3" t="s">
        <v>3137</v>
      </c>
      <c r="E646" s="3">
        <v>1419004.3803700011</v>
      </c>
      <c r="F646" s="3">
        <v>9282</v>
      </c>
      <c r="G646" s="3">
        <v>265207</v>
      </c>
      <c r="H646" s="3"/>
      <c r="I646" s="3"/>
      <c r="J646" s="3"/>
      <c r="K646" s="3"/>
    </row>
    <row r="647" spans="1:11" x14ac:dyDescent="0.2">
      <c r="A647" s="2">
        <v>621</v>
      </c>
      <c r="B647" s="3">
        <v>43</v>
      </c>
      <c r="C647" s="3" t="s">
        <v>627</v>
      </c>
      <c r="D647" s="3" t="s">
        <v>3138</v>
      </c>
      <c r="E647" s="3">
        <v>1410037.864509996</v>
      </c>
      <c r="F647" s="3">
        <v>1269083</v>
      </c>
      <c r="G647" s="3">
        <v>48374883</v>
      </c>
      <c r="H647" s="3"/>
      <c r="I647" s="3"/>
      <c r="J647" s="3"/>
      <c r="K647" s="3"/>
    </row>
    <row r="648" spans="1:11" x14ac:dyDescent="0.2">
      <c r="A648" s="2">
        <v>622</v>
      </c>
      <c r="B648" s="3">
        <v>727</v>
      </c>
      <c r="C648" s="3" t="s">
        <v>628</v>
      </c>
      <c r="D648" s="3" t="s">
        <v>3139</v>
      </c>
      <c r="E648" s="3">
        <v>1405856.5714299991</v>
      </c>
      <c r="F648" s="3">
        <v>686411</v>
      </c>
      <c r="G648" s="3">
        <v>23609881</v>
      </c>
      <c r="H648" s="3"/>
      <c r="I648" s="3"/>
      <c r="J648" s="3"/>
      <c r="K648" s="3"/>
    </row>
    <row r="649" spans="1:11" x14ac:dyDescent="0.2">
      <c r="A649" s="2">
        <v>623</v>
      </c>
      <c r="B649" s="3">
        <v>2529</v>
      </c>
      <c r="C649" s="3" t="s">
        <v>629</v>
      </c>
      <c r="D649" s="3" t="s">
        <v>3140</v>
      </c>
      <c r="E649" s="3">
        <v>1405656.44065</v>
      </c>
      <c r="F649" s="3">
        <v>10634</v>
      </c>
      <c r="G649" s="3">
        <v>295477</v>
      </c>
      <c r="H649" s="3"/>
      <c r="I649" s="3"/>
      <c r="J649" s="3"/>
      <c r="K649" s="3"/>
    </row>
    <row r="650" spans="1:11" x14ac:dyDescent="0.2">
      <c r="A650" s="2">
        <v>624</v>
      </c>
      <c r="B650" s="3">
        <v>2512</v>
      </c>
      <c r="C650" s="3" t="s">
        <v>630</v>
      </c>
      <c r="D650" s="3" t="s">
        <v>3141</v>
      </c>
      <c r="E650" s="3">
        <v>1405082.784139999</v>
      </c>
      <c r="F650" s="3">
        <v>9110</v>
      </c>
      <c r="G650" s="3">
        <v>239867</v>
      </c>
      <c r="H650" s="3"/>
      <c r="I650" s="3"/>
      <c r="J650" s="3"/>
      <c r="K650" s="3"/>
    </row>
    <row r="651" spans="1:11" x14ac:dyDescent="0.2">
      <c r="A651" s="2">
        <v>625</v>
      </c>
      <c r="B651" s="3">
        <v>1117</v>
      </c>
      <c r="C651" s="3" t="s">
        <v>631</v>
      </c>
      <c r="D651" s="3" t="s">
        <v>3142</v>
      </c>
      <c r="E651" s="3">
        <v>1392757.80532</v>
      </c>
      <c r="F651" s="3">
        <v>109765</v>
      </c>
      <c r="G651" s="3">
        <v>13717343</v>
      </c>
      <c r="H651" s="3"/>
      <c r="I651" s="3"/>
      <c r="J651" s="3"/>
      <c r="K651" s="3"/>
    </row>
    <row r="652" spans="1:11" x14ac:dyDescent="0.2">
      <c r="A652" s="2">
        <v>626</v>
      </c>
      <c r="B652" s="3">
        <v>2295</v>
      </c>
      <c r="C652" s="3" t="s">
        <v>632</v>
      </c>
      <c r="D652" s="3" t="s">
        <v>3143</v>
      </c>
      <c r="E652" s="3">
        <v>1391354.636960001</v>
      </c>
      <c r="F652" s="3">
        <v>7379</v>
      </c>
      <c r="G652" s="3">
        <v>533817</v>
      </c>
      <c r="H652" s="3"/>
      <c r="I652" s="3"/>
      <c r="J652" s="3"/>
      <c r="K652" s="3"/>
    </row>
    <row r="653" spans="1:11" x14ac:dyDescent="0.2">
      <c r="A653" s="2">
        <v>627</v>
      </c>
      <c r="B653" s="3">
        <v>1857</v>
      </c>
      <c r="C653" s="3" t="s">
        <v>633</v>
      </c>
      <c r="D653" s="3" t="s">
        <v>3144</v>
      </c>
      <c r="E653" s="3">
        <v>1387345.9353</v>
      </c>
      <c r="F653" s="3">
        <v>47361</v>
      </c>
      <c r="G653" s="3">
        <v>641895</v>
      </c>
      <c r="H653" s="3"/>
      <c r="I653" s="3"/>
      <c r="J653" s="3"/>
      <c r="K653" s="3"/>
    </row>
    <row r="654" spans="1:11" x14ac:dyDescent="0.2">
      <c r="A654" s="2">
        <v>628</v>
      </c>
      <c r="B654" s="3">
        <v>568</v>
      </c>
      <c r="C654" s="3" t="s">
        <v>634</v>
      </c>
      <c r="D654" s="3" t="s">
        <v>3145</v>
      </c>
      <c r="E654" s="3">
        <v>1385105.5227000001</v>
      </c>
      <c r="F654" s="3">
        <v>2575</v>
      </c>
      <c r="G654" s="3">
        <v>242927</v>
      </c>
      <c r="H654" s="3"/>
      <c r="I654" s="3"/>
      <c r="J654" s="3"/>
      <c r="K654" s="3"/>
    </row>
    <row r="655" spans="1:11" x14ac:dyDescent="0.2">
      <c r="A655" s="2">
        <v>629</v>
      </c>
      <c r="B655" s="3">
        <v>985</v>
      </c>
      <c r="C655" s="3" t="s">
        <v>635</v>
      </c>
      <c r="D655" s="3" t="s">
        <v>3146</v>
      </c>
      <c r="E655" s="3">
        <v>1378989.3253499989</v>
      </c>
      <c r="F655" s="3">
        <v>50064</v>
      </c>
      <c r="G655" s="3">
        <v>1611468</v>
      </c>
      <c r="H655" s="3"/>
      <c r="I655" s="3"/>
      <c r="J655" s="3"/>
      <c r="K655" s="3"/>
    </row>
    <row r="656" spans="1:11" x14ac:dyDescent="0.2">
      <c r="A656" s="2">
        <v>630</v>
      </c>
      <c r="B656" s="3">
        <v>893</v>
      </c>
      <c r="C656" s="3" t="s">
        <v>636</v>
      </c>
      <c r="D656" s="3" t="s">
        <v>3147</v>
      </c>
      <c r="E656" s="3">
        <v>1369255.5897600011</v>
      </c>
      <c r="F656" s="3">
        <v>88376</v>
      </c>
      <c r="G656" s="3">
        <v>5082457</v>
      </c>
      <c r="H656" s="3"/>
      <c r="I656" s="3"/>
      <c r="J656" s="3"/>
      <c r="K656" s="3"/>
    </row>
    <row r="657" spans="1:11" x14ac:dyDescent="0.2">
      <c r="A657" s="2">
        <v>631</v>
      </c>
      <c r="B657" s="3">
        <v>398</v>
      </c>
      <c r="C657" s="3" t="s">
        <v>637</v>
      </c>
      <c r="D657" s="3" t="s">
        <v>3148</v>
      </c>
      <c r="E657" s="3">
        <v>1364266.676660001</v>
      </c>
      <c r="F657" s="3">
        <v>174420</v>
      </c>
      <c r="G657" s="3">
        <v>8825986</v>
      </c>
      <c r="H657" s="3"/>
      <c r="I657" s="3"/>
      <c r="J657" s="3"/>
      <c r="K657" s="3"/>
    </row>
    <row r="658" spans="1:11" x14ac:dyDescent="0.2">
      <c r="A658" s="2">
        <v>632</v>
      </c>
      <c r="B658" s="3">
        <v>545</v>
      </c>
      <c r="C658" s="3" t="s">
        <v>638</v>
      </c>
      <c r="D658" s="3" t="s">
        <v>3149</v>
      </c>
      <c r="E658" s="3">
        <v>1361204.1871699989</v>
      </c>
      <c r="F658" s="3">
        <v>22956</v>
      </c>
      <c r="G658" s="3">
        <v>1497300</v>
      </c>
      <c r="H658" s="3"/>
      <c r="I658" s="3"/>
      <c r="J658" s="3"/>
      <c r="K658" s="3"/>
    </row>
    <row r="659" spans="1:11" x14ac:dyDescent="0.2">
      <c r="A659" s="2">
        <v>633</v>
      </c>
      <c r="B659" s="3">
        <v>137</v>
      </c>
      <c r="C659" s="3" t="s">
        <v>639</v>
      </c>
      <c r="D659" s="3" t="s">
        <v>3150</v>
      </c>
      <c r="E659" s="3">
        <v>1359497.3861500011</v>
      </c>
      <c r="F659" s="3">
        <v>496995</v>
      </c>
      <c r="G659" s="3">
        <v>13793492</v>
      </c>
      <c r="H659" s="3"/>
      <c r="I659" s="3"/>
      <c r="J659" s="3"/>
      <c r="K659" s="3"/>
    </row>
    <row r="660" spans="1:11" x14ac:dyDescent="0.2">
      <c r="A660" s="2">
        <v>634</v>
      </c>
      <c r="B660" s="3">
        <v>614</v>
      </c>
      <c r="C660" s="3" t="s">
        <v>640</v>
      </c>
      <c r="D660" s="3" t="s">
        <v>3151</v>
      </c>
      <c r="E660" s="3">
        <v>1354889.31217</v>
      </c>
      <c r="F660" s="3">
        <v>30177</v>
      </c>
      <c r="G660" s="3">
        <v>1704711</v>
      </c>
      <c r="H660" s="3"/>
      <c r="I660" s="3"/>
      <c r="J660" s="3"/>
      <c r="K660" s="3"/>
    </row>
    <row r="661" spans="1:11" x14ac:dyDescent="0.2">
      <c r="A661" s="2">
        <v>635</v>
      </c>
      <c r="B661" s="3">
        <v>175</v>
      </c>
      <c r="C661" s="3" t="s">
        <v>641</v>
      </c>
      <c r="D661" s="3" t="s">
        <v>3152</v>
      </c>
      <c r="E661" s="3">
        <v>1337390.68514</v>
      </c>
      <c r="F661" s="3">
        <v>72990</v>
      </c>
      <c r="G661" s="3">
        <v>5646472</v>
      </c>
      <c r="H661" s="3"/>
      <c r="I661" s="3"/>
      <c r="J661" s="3"/>
      <c r="K661" s="3"/>
    </row>
    <row r="662" spans="1:11" x14ac:dyDescent="0.2">
      <c r="A662" s="2">
        <v>636</v>
      </c>
      <c r="B662" s="3">
        <v>2002</v>
      </c>
      <c r="C662" s="3" t="s">
        <v>642</v>
      </c>
      <c r="D662" s="3" t="s">
        <v>3153</v>
      </c>
      <c r="E662" s="3">
        <v>1329043.8319300001</v>
      </c>
      <c r="F662" s="3">
        <v>17405</v>
      </c>
      <c r="G662" s="3">
        <v>37958</v>
      </c>
      <c r="H662" s="3"/>
      <c r="I662" s="3"/>
      <c r="J662" s="3"/>
      <c r="K662" s="3"/>
    </row>
    <row r="663" spans="1:11" x14ac:dyDescent="0.2">
      <c r="A663" s="2">
        <v>637</v>
      </c>
      <c r="B663" s="3">
        <v>1924</v>
      </c>
      <c r="C663" s="3" t="s">
        <v>643</v>
      </c>
      <c r="D663" s="3" t="s">
        <v>3154</v>
      </c>
      <c r="E663" s="3">
        <v>1324346.5612100009</v>
      </c>
      <c r="F663" s="3">
        <v>150734</v>
      </c>
      <c r="G663" s="3">
        <v>10381190</v>
      </c>
      <c r="H663" s="3"/>
      <c r="I663" s="3"/>
      <c r="J663" s="3"/>
      <c r="K663" s="3"/>
    </row>
    <row r="664" spans="1:11" x14ac:dyDescent="0.2">
      <c r="A664" s="2">
        <v>638</v>
      </c>
      <c r="B664" s="3">
        <v>438</v>
      </c>
      <c r="C664" s="3" t="s">
        <v>644</v>
      </c>
      <c r="D664" s="3" t="s">
        <v>2772</v>
      </c>
      <c r="E664" s="3">
        <v>1321088.9538700001</v>
      </c>
      <c r="F664" s="3">
        <v>6064</v>
      </c>
      <c r="G664" s="3">
        <v>6458</v>
      </c>
      <c r="H664" s="3"/>
      <c r="I664" s="3"/>
      <c r="J664" s="3"/>
      <c r="K664" s="3"/>
    </row>
    <row r="665" spans="1:11" x14ac:dyDescent="0.2">
      <c r="A665" s="2">
        <v>639</v>
      </c>
      <c r="B665" s="3">
        <v>1181</v>
      </c>
      <c r="C665" s="3" t="s">
        <v>645</v>
      </c>
      <c r="D665" s="3" t="s">
        <v>3155</v>
      </c>
      <c r="E665" s="3">
        <v>1320406.849739999</v>
      </c>
      <c r="F665" s="3">
        <v>37100</v>
      </c>
      <c r="G665" s="3">
        <v>1526866</v>
      </c>
      <c r="H665" s="3"/>
      <c r="I665" s="3"/>
      <c r="J665" s="3"/>
      <c r="K665" s="3"/>
    </row>
    <row r="666" spans="1:11" x14ac:dyDescent="0.2">
      <c r="A666" s="2">
        <v>640</v>
      </c>
      <c r="B666" s="3">
        <v>670</v>
      </c>
      <c r="C666" s="3" t="s">
        <v>646</v>
      </c>
      <c r="D666" s="3" t="s">
        <v>3156</v>
      </c>
      <c r="E666" s="3">
        <v>1320154.83757</v>
      </c>
      <c r="F666" s="3">
        <v>1336</v>
      </c>
      <c r="G666" s="3">
        <v>87034</v>
      </c>
      <c r="H666" s="3"/>
      <c r="I666" s="3"/>
      <c r="J666" s="3"/>
      <c r="K666" s="3"/>
    </row>
    <row r="667" spans="1:11" x14ac:dyDescent="0.2">
      <c r="A667" s="2">
        <v>641</v>
      </c>
      <c r="B667" s="3">
        <v>929</v>
      </c>
      <c r="C667" s="3" t="s">
        <v>647</v>
      </c>
      <c r="D667" s="3" t="s">
        <v>3157</v>
      </c>
      <c r="E667" s="3">
        <v>1317903.2453099999</v>
      </c>
      <c r="F667" s="3">
        <v>11069</v>
      </c>
      <c r="G667" s="3">
        <v>680142</v>
      </c>
      <c r="H667" s="3"/>
      <c r="I667" s="3"/>
      <c r="J667" s="3"/>
      <c r="K667" s="3"/>
    </row>
    <row r="668" spans="1:11" x14ac:dyDescent="0.2">
      <c r="A668" s="2">
        <v>642</v>
      </c>
      <c r="B668" s="3">
        <v>1811</v>
      </c>
      <c r="C668" s="3" t="s">
        <v>648</v>
      </c>
      <c r="D668" s="3" t="s">
        <v>3158</v>
      </c>
      <c r="E668" s="3">
        <v>1315276.9157400001</v>
      </c>
      <c r="F668" s="3">
        <v>66859</v>
      </c>
      <c r="G668" s="3">
        <v>1020599</v>
      </c>
      <c r="H668" s="3"/>
      <c r="I668" s="3"/>
      <c r="J668" s="3"/>
      <c r="K668" s="3"/>
    </row>
    <row r="669" spans="1:11" x14ac:dyDescent="0.2">
      <c r="A669" s="2">
        <v>643</v>
      </c>
      <c r="B669" s="3">
        <v>2111</v>
      </c>
      <c r="C669" s="3" t="s">
        <v>649</v>
      </c>
      <c r="D669" s="3" t="s">
        <v>3159</v>
      </c>
      <c r="E669" s="3">
        <v>1310095.48306</v>
      </c>
      <c r="F669" s="3">
        <v>44931</v>
      </c>
      <c r="G669" s="3">
        <v>541796</v>
      </c>
      <c r="H669" s="3"/>
      <c r="I669" s="3"/>
      <c r="J669" s="3"/>
      <c r="K669" s="3"/>
    </row>
    <row r="670" spans="1:11" x14ac:dyDescent="0.2">
      <c r="A670" s="2">
        <v>644</v>
      </c>
      <c r="B670" s="3">
        <v>713</v>
      </c>
      <c r="C670" s="3" t="s">
        <v>650</v>
      </c>
      <c r="D670" s="3" t="s">
        <v>3160</v>
      </c>
      <c r="E670" s="3">
        <v>1308484.773459998</v>
      </c>
      <c r="F670" s="3">
        <v>35168</v>
      </c>
      <c r="G670" s="3">
        <v>966070</v>
      </c>
      <c r="H670" s="3"/>
      <c r="I670" s="3"/>
      <c r="J670" s="3"/>
      <c r="K670" s="3"/>
    </row>
    <row r="671" spans="1:11" x14ac:dyDescent="0.2">
      <c r="A671" s="2">
        <v>645</v>
      </c>
      <c r="B671" s="3">
        <v>1869</v>
      </c>
      <c r="C671" s="3" t="s">
        <v>651</v>
      </c>
      <c r="D671" s="3" t="s">
        <v>3161</v>
      </c>
      <c r="E671" s="3">
        <v>1306557.14393</v>
      </c>
      <c r="F671" s="3">
        <v>18150</v>
      </c>
      <c r="G671" s="3">
        <v>882073</v>
      </c>
      <c r="H671" s="3"/>
      <c r="I671" s="3"/>
      <c r="J671" s="3"/>
      <c r="K671" s="3"/>
    </row>
    <row r="672" spans="1:11" x14ac:dyDescent="0.2">
      <c r="A672" s="2">
        <v>646</v>
      </c>
      <c r="B672" s="3">
        <v>1545</v>
      </c>
      <c r="C672" s="3" t="s">
        <v>652</v>
      </c>
      <c r="D672" s="3" t="s">
        <v>3162</v>
      </c>
      <c r="E672" s="3">
        <v>1302157.810770001</v>
      </c>
      <c r="F672" s="3">
        <v>99219</v>
      </c>
      <c r="G672" s="3">
        <v>41329754</v>
      </c>
      <c r="H672" s="3"/>
      <c r="I672" s="3"/>
      <c r="J672" s="3"/>
      <c r="K672" s="3"/>
    </row>
    <row r="673" spans="1:11" x14ac:dyDescent="0.2">
      <c r="A673" s="2">
        <v>647</v>
      </c>
      <c r="B673" s="3">
        <v>1324</v>
      </c>
      <c r="C673" s="3" t="s">
        <v>653</v>
      </c>
      <c r="D673" s="3" t="s">
        <v>3163</v>
      </c>
      <c r="E673" s="3">
        <v>1298411.5909200001</v>
      </c>
      <c r="F673" s="3">
        <v>111776</v>
      </c>
      <c r="G673" s="3">
        <v>10672533</v>
      </c>
      <c r="H673" s="3"/>
      <c r="I673" s="3"/>
      <c r="J673" s="3"/>
      <c r="K673" s="3"/>
    </row>
    <row r="674" spans="1:11" x14ac:dyDescent="0.2">
      <c r="A674" s="2">
        <v>648</v>
      </c>
      <c r="B674" s="3">
        <v>2004</v>
      </c>
      <c r="C674" s="3" t="s">
        <v>654</v>
      </c>
      <c r="D674" s="3" t="s">
        <v>3164</v>
      </c>
      <c r="E674" s="3">
        <v>1298213.074430001</v>
      </c>
      <c r="F674" s="3">
        <v>16204</v>
      </c>
      <c r="G674" s="3">
        <v>35738</v>
      </c>
      <c r="H674" s="3"/>
      <c r="I674" s="3"/>
      <c r="J674" s="3"/>
      <c r="K674" s="3"/>
    </row>
    <row r="675" spans="1:11" x14ac:dyDescent="0.2">
      <c r="A675" s="2">
        <v>649</v>
      </c>
      <c r="B675" s="3">
        <v>1800</v>
      </c>
      <c r="C675" s="3" t="s">
        <v>655</v>
      </c>
      <c r="D675" s="3" t="s">
        <v>3165</v>
      </c>
      <c r="E675" s="3">
        <v>1298056.3884400011</v>
      </c>
      <c r="F675" s="3">
        <v>127657</v>
      </c>
      <c r="G675" s="3">
        <v>2738382</v>
      </c>
      <c r="H675" s="3"/>
      <c r="I675" s="3"/>
      <c r="J675" s="3"/>
      <c r="K675" s="3"/>
    </row>
    <row r="676" spans="1:11" x14ac:dyDescent="0.2">
      <c r="A676" s="2">
        <v>650</v>
      </c>
      <c r="B676" s="3">
        <v>891</v>
      </c>
      <c r="C676" s="3" t="s">
        <v>656</v>
      </c>
      <c r="D676" s="3" t="s">
        <v>2825</v>
      </c>
      <c r="E676" s="3">
        <v>1296915.943440001</v>
      </c>
      <c r="F676" s="3">
        <v>118456</v>
      </c>
      <c r="G676" s="3">
        <v>6440269</v>
      </c>
      <c r="H676" s="3"/>
      <c r="I676" s="3"/>
      <c r="J676" s="3"/>
      <c r="K676" s="3"/>
    </row>
    <row r="677" spans="1:11" x14ac:dyDescent="0.2">
      <c r="A677" s="2">
        <v>651</v>
      </c>
      <c r="B677" s="3">
        <v>2377</v>
      </c>
      <c r="C677" s="3" t="s">
        <v>657</v>
      </c>
      <c r="D677" s="3" t="s">
        <v>3166</v>
      </c>
      <c r="E677" s="3">
        <v>1293975.3954599991</v>
      </c>
      <c r="F677" s="3">
        <v>7946</v>
      </c>
      <c r="G677" s="3">
        <v>320424</v>
      </c>
      <c r="H677" s="3"/>
      <c r="I677" s="3"/>
      <c r="J677" s="3"/>
      <c r="K677" s="3"/>
    </row>
    <row r="678" spans="1:11" x14ac:dyDescent="0.2">
      <c r="A678" s="2">
        <v>652</v>
      </c>
      <c r="B678" s="3">
        <v>1727</v>
      </c>
      <c r="C678" s="3" t="s">
        <v>658</v>
      </c>
      <c r="D678" s="3" t="s">
        <v>3167</v>
      </c>
      <c r="E678" s="3">
        <v>1286719.699229999</v>
      </c>
      <c r="F678" s="3">
        <v>93952</v>
      </c>
      <c r="G678" s="3">
        <v>98824</v>
      </c>
      <c r="H678" s="3"/>
      <c r="I678" s="3"/>
      <c r="J678" s="3"/>
      <c r="K678" s="3"/>
    </row>
    <row r="679" spans="1:11" x14ac:dyDescent="0.2">
      <c r="A679" s="2">
        <v>653</v>
      </c>
      <c r="B679" s="3">
        <v>547</v>
      </c>
      <c r="C679" s="3" t="s">
        <v>659</v>
      </c>
      <c r="D679" s="3" t="s">
        <v>3168</v>
      </c>
      <c r="E679" s="3">
        <v>1281950.9166999999</v>
      </c>
      <c r="F679" s="3">
        <v>173402</v>
      </c>
      <c r="G679" s="3">
        <v>4416212</v>
      </c>
      <c r="H679" s="3"/>
      <c r="I679" s="3"/>
      <c r="J679" s="3"/>
      <c r="K679" s="3"/>
    </row>
    <row r="680" spans="1:11" x14ac:dyDescent="0.2">
      <c r="A680" s="2">
        <v>654</v>
      </c>
      <c r="B680" s="3">
        <v>935</v>
      </c>
      <c r="C680" s="3" t="s">
        <v>660</v>
      </c>
      <c r="D680" s="3" t="s">
        <v>3169</v>
      </c>
      <c r="E680" s="3">
        <v>1278086.8794600009</v>
      </c>
      <c r="F680" s="3">
        <v>14028</v>
      </c>
      <c r="G680" s="3">
        <v>777017</v>
      </c>
      <c r="H680" s="3"/>
      <c r="I680" s="3"/>
      <c r="J680" s="3"/>
      <c r="K680" s="3"/>
    </row>
    <row r="681" spans="1:11" x14ac:dyDescent="0.2">
      <c r="A681" s="2">
        <v>655</v>
      </c>
      <c r="B681" s="3">
        <v>2397</v>
      </c>
      <c r="C681" s="3" t="s">
        <v>661</v>
      </c>
      <c r="D681" s="3" t="s">
        <v>3170</v>
      </c>
      <c r="E681" s="3">
        <v>1271956.7860399999</v>
      </c>
      <c r="F681" s="3">
        <v>9281</v>
      </c>
      <c r="G681" s="3">
        <v>349530</v>
      </c>
      <c r="H681" s="3"/>
      <c r="I681" s="3"/>
      <c r="J681" s="3"/>
      <c r="K681" s="3"/>
    </row>
    <row r="682" spans="1:11" x14ac:dyDescent="0.2">
      <c r="A682" s="2">
        <v>656</v>
      </c>
      <c r="B682" s="3">
        <v>717</v>
      </c>
      <c r="C682" s="3" t="s">
        <v>662</v>
      </c>
      <c r="D682" s="3" t="s">
        <v>3171</v>
      </c>
      <c r="E682" s="3">
        <v>1269679.9007600001</v>
      </c>
      <c r="F682" s="3">
        <v>72844</v>
      </c>
      <c r="G682" s="3">
        <v>4143739</v>
      </c>
      <c r="H682" s="3"/>
      <c r="I682" s="3"/>
      <c r="J682" s="3"/>
      <c r="K682" s="3"/>
    </row>
    <row r="683" spans="1:11" x14ac:dyDescent="0.2">
      <c r="A683" s="2">
        <v>657</v>
      </c>
      <c r="B683" s="3">
        <v>1402</v>
      </c>
      <c r="C683" s="3" t="s">
        <v>663</v>
      </c>
      <c r="D683" s="3" t="s">
        <v>3172</v>
      </c>
      <c r="E683" s="3">
        <v>1265410.352620001</v>
      </c>
      <c r="F683" s="3">
        <v>87358</v>
      </c>
      <c r="G683" s="3">
        <v>3350936</v>
      </c>
      <c r="H683" s="3"/>
      <c r="I683" s="3"/>
      <c r="J683" s="3"/>
      <c r="K683" s="3"/>
    </row>
    <row r="684" spans="1:11" x14ac:dyDescent="0.2">
      <c r="A684" s="2">
        <v>658</v>
      </c>
      <c r="B684" s="3">
        <v>1931</v>
      </c>
      <c r="C684" s="3" t="s">
        <v>664</v>
      </c>
      <c r="D684" s="3" t="s">
        <v>3173</v>
      </c>
      <c r="E684" s="3">
        <v>1261567.2200300009</v>
      </c>
      <c r="F684" s="3">
        <v>83759</v>
      </c>
      <c r="G684" s="3">
        <v>904356</v>
      </c>
      <c r="H684" s="3"/>
      <c r="I684" s="3"/>
      <c r="J684" s="3"/>
      <c r="K684" s="3"/>
    </row>
    <row r="685" spans="1:11" x14ac:dyDescent="0.2">
      <c r="A685" s="2">
        <v>659</v>
      </c>
      <c r="B685" s="3">
        <v>1411</v>
      </c>
      <c r="C685" s="3" t="s">
        <v>665</v>
      </c>
      <c r="D685" s="3" t="s">
        <v>3174</v>
      </c>
      <c r="E685" s="3">
        <v>1259860.2732500019</v>
      </c>
      <c r="F685" s="3">
        <v>44520</v>
      </c>
      <c r="G685" s="3">
        <v>577520</v>
      </c>
      <c r="H685" s="3"/>
      <c r="I685" s="3"/>
      <c r="J685" s="3"/>
      <c r="K685" s="3"/>
    </row>
    <row r="686" spans="1:11" x14ac:dyDescent="0.2">
      <c r="A686" s="2">
        <v>660</v>
      </c>
      <c r="B686" s="3">
        <v>1686</v>
      </c>
      <c r="C686" s="3" t="s">
        <v>666</v>
      </c>
      <c r="D686" s="3" t="s">
        <v>3175</v>
      </c>
      <c r="E686" s="3">
        <v>1253939.122519999</v>
      </c>
      <c r="F686" s="3">
        <v>178856</v>
      </c>
      <c r="G686" s="3">
        <v>92516633</v>
      </c>
      <c r="H686" s="3"/>
      <c r="I686" s="3"/>
      <c r="J686" s="3"/>
      <c r="K686" s="3"/>
    </row>
    <row r="687" spans="1:11" x14ac:dyDescent="0.2">
      <c r="A687" s="2">
        <v>661</v>
      </c>
      <c r="B687" s="3">
        <v>866</v>
      </c>
      <c r="C687" s="3" t="s">
        <v>667</v>
      </c>
      <c r="D687" s="3" t="s">
        <v>3176</v>
      </c>
      <c r="E687" s="3">
        <v>1253116.4681799989</v>
      </c>
      <c r="F687" s="3">
        <v>34344</v>
      </c>
      <c r="G687" s="3">
        <v>2633643</v>
      </c>
      <c r="H687" s="3"/>
      <c r="I687" s="3"/>
      <c r="J687" s="3"/>
      <c r="K687" s="3"/>
    </row>
    <row r="688" spans="1:11" x14ac:dyDescent="0.2">
      <c r="A688" s="2">
        <v>662</v>
      </c>
      <c r="B688" s="3">
        <v>1984</v>
      </c>
      <c r="C688" s="3" t="s">
        <v>668</v>
      </c>
      <c r="D688" s="3" t="s">
        <v>3177</v>
      </c>
      <c r="E688" s="3">
        <v>1250273.5937600001</v>
      </c>
      <c r="F688" s="3">
        <v>13584</v>
      </c>
      <c r="G688" s="3">
        <v>30925</v>
      </c>
      <c r="H688" s="3"/>
      <c r="I688" s="3"/>
      <c r="J688" s="3"/>
      <c r="K688" s="3"/>
    </row>
    <row r="689" spans="1:11" x14ac:dyDescent="0.2">
      <c r="A689" s="2">
        <v>663</v>
      </c>
      <c r="B689" s="3">
        <v>721</v>
      </c>
      <c r="C689" s="3" t="s">
        <v>669</v>
      </c>
      <c r="D689" s="3" t="s">
        <v>3178</v>
      </c>
      <c r="E689" s="3">
        <v>1240762.5846800001</v>
      </c>
      <c r="F689" s="3">
        <v>541733</v>
      </c>
      <c r="G689" s="3">
        <v>4745469</v>
      </c>
      <c r="H689" s="3"/>
      <c r="I689" s="3"/>
      <c r="J689" s="3"/>
      <c r="K689" s="3"/>
    </row>
    <row r="690" spans="1:11" x14ac:dyDescent="0.2">
      <c r="A690" s="2">
        <v>664</v>
      </c>
      <c r="B690" s="3">
        <v>260</v>
      </c>
      <c r="C690" s="3" t="s">
        <v>670</v>
      </c>
      <c r="D690" s="3" t="s">
        <v>3179</v>
      </c>
      <c r="E690" s="3">
        <v>1233045.2044299999</v>
      </c>
      <c r="F690" s="3">
        <v>694</v>
      </c>
      <c r="G690" s="3">
        <v>69218</v>
      </c>
      <c r="H690" s="3"/>
      <c r="I690" s="3"/>
      <c r="J690" s="3"/>
      <c r="K690" s="3"/>
    </row>
    <row r="691" spans="1:11" x14ac:dyDescent="0.2">
      <c r="A691" s="2">
        <v>665</v>
      </c>
      <c r="B691" s="3">
        <v>1439</v>
      </c>
      <c r="C691" s="3" t="s">
        <v>671</v>
      </c>
      <c r="D691" s="3" t="s">
        <v>3180</v>
      </c>
      <c r="E691" s="3">
        <v>1232462.3205599999</v>
      </c>
      <c r="F691" s="3">
        <v>33607</v>
      </c>
      <c r="G691" s="3">
        <v>477125</v>
      </c>
      <c r="H691" s="3"/>
      <c r="I691" s="3"/>
      <c r="J691" s="3"/>
      <c r="K691" s="3"/>
    </row>
    <row r="692" spans="1:11" x14ac:dyDescent="0.2">
      <c r="A692" s="2">
        <v>666</v>
      </c>
      <c r="B692" s="3">
        <v>1987</v>
      </c>
      <c r="C692" s="3" t="s">
        <v>672</v>
      </c>
      <c r="D692" s="3" t="s">
        <v>3181</v>
      </c>
      <c r="E692" s="3">
        <v>1230795.6585200001</v>
      </c>
      <c r="F692" s="3">
        <v>21176</v>
      </c>
      <c r="G692" s="3">
        <v>37295</v>
      </c>
      <c r="H692" s="3"/>
      <c r="I692" s="3"/>
      <c r="J692" s="3"/>
      <c r="K692" s="3"/>
    </row>
    <row r="693" spans="1:11" x14ac:dyDescent="0.2">
      <c r="A693" s="2">
        <v>667</v>
      </c>
      <c r="B693" s="3">
        <v>1535</v>
      </c>
      <c r="C693" s="3" t="s">
        <v>673</v>
      </c>
      <c r="D693" s="3" t="s">
        <v>3182</v>
      </c>
      <c r="E693" s="3">
        <v>1222763.6412</v>
      </c>
      <c r="F693" s="3">
        <v>180167</v>
      </c>
      <c r="G693" s="3">
        <v>77712300</v>
      </c>
      <c r="H693" s="3"/>
      <c r="I693" s="3"/>
      <c r="J693" s="3"/>
      <c r="K693" s="3"/>
    </row>
    <row r="694" spans="1:11" x14ac:dyDescent="0.2">
      <c r="A694" s="2">
        <v>668</v>
      </c>
      <c r="B694" s="3">
        <v>1649</v>
      </c>
      <c r="C694" s="3" t="s">
        <v>674</v>
      </c>
      <c r="D694" s="3" t="s">
        <v>3183</v>
      </c>
      <c r="E694" s="3">
        <v>1220081.0422500011</v>
      </c>
      <c r="F694" s="3">
        <v>186685</v>
      </c>
      <c r="G694" s="3">
        <v>214604</v>
      </c>
      <c r="H694" s="3"/>
      <c r="I694" s="3"/>
      <c r="J694" s="3"/>
      <c r="K694" s="3"/>
    </row>
    <row r="695" spans="1:11" x14ac:dyDescent="0.2">
      <c r="A695" s="2">
        <v>669</v>
      </c>
      <c r="B695" s="3">
        <v>653</v>
      </c>
      <c r="C695" s="3" t="s">
        <v>675</v>
      </c>
      <c r="D695" s="3" t="s">
        <v>3184</v>
      </c>
      <c r="E695" s="3">
        <v>1219971.2461999999</v>
      </c>
      <c r="F695" s="3">
        <v>742474</v>
      </c>
      <c r="G695" s="3">
        <v>30859874</v>
      </c>
      <c r="H695" s="3"/>
      <c r="I695" s="3"/>
      <c r="J695" s="3"/>
      <c r="K695" s="3"/>
    </row>
    <row r="696" spans="1:11" x14ac:dyDescent="0.2">
      <c r="A696" s="2">
        <v>670</v>
      </c>
      <c r="B696" s="3">
        <v>450</v>
      </c>
      <c r="C696" s="3" t="s">
        <v>676</v>
      </c>
      <c r="D696" s="3" t="s">
        <v>3185</v>
      </c>
      <c r="E696" s="3">
        <v>1218215.51627</v>
      </c>
      <c r="F696" s="3">
        <v>280124</v>
      </c>
      <c r="G696" s="3">
        <v>18733336</v>
      </c>
      <c r="H696" s="3"/>
      <c r="I696" s="3"/>
      <c r="J696" s="3"/>
      <c r="K696" s="3"/>
    </row>
    <row r="697" spans="1:11" x14ac:dyDescent="0.2">
      <c r="A697" s="2">
        <v>671</v>
      </c>
      <c r="B697" s="3">
        <v>425</v>
      </c>
      <c r="C697" s="3" t="s">
        <v>677</v>
      </c>
      <c r="D697" s="3" t="s">
        <v>3186</v>
      </c>
      <c r="E697" s="3">
        <v>1216187.6470699999</v>
      </c>
      <c r="F697" s="3">
        <v>36158</v>
      </c>
      <c r="G697" s="3">
        <v>1341092</v>
      </c>
      <c r="H697" s="3"/>
      <c r="I697" s="3"/>
      <c r="J697" s="3"/>
      <c r="K697" s="3"/>
    </row>
    <row r="698" spans="1:11" x14ac:dyDescent="0.2">
      <c r="A698" s="2">
        <v>672</v>
      </c>
      <c r="B698" s="3">
        <v>2441</v>
      </c>
      <c r="C698" s="3" t="s">
        <v>678</v>
      </c>
      <c r="D698" s="3" t="s">
        <v>3187</v>
      </c>
      <c r="E698" s="3">
        <v>1210507.6577600001</v>
      </c>
      <c r="F698" s="3">
        <v>93619</v>
      </c>
      <c r="G698" s="3">
        <v>746844</v>
      </c>
      <c r="H698" s="3"/>
      <c r="I698" s="3"/>
      <c r="J698" s="3"/>
      <c r="K698" s="3"/>
    </row>
    <row r="699" spans="1:11" x14ac:dyDescent="0.2">
      <c r="A699" s="2">
        <v>673</v>
      </c>
      <c r="B699" s="3">
        <v>156</v>
      </c>
      <c r="C699" s="3" t="s">
        <v>679</v>
      </c>
      <c r="D699" s="3" t="s">
        <v>3188</v>
      </c>
      <c r="E699" s="3">
        <v>1192822.9040699999</v>
      </c>
      <c r="F699" s="3">
        <v>129251</v>
      </c>
      <c r="G699" s="3">
        <v>9805655</v>
      </c>
      <c r="H699" s="3"/>
      <c r="I699" s="3"/>
      <c r="J699" s="3"/>
      <c r="K699" s="3"/>
    </row>
    <row r="700" spans="1:11" x14ac:dyDescent="0.2">
      <c r="A700" s="2">
        <v>674</v>
      </c>
      <c r="B700" s="3">
        <v>1982</v>
      </c>
      <c r="C700" s="3" t="s">
        <v>680</v>
      </c>
      <c r="D700" s="3" t="s">
        <v>3189</v>
      </c>
      <c r="E700" s="3">
        <v>1192404.2021900001</v>
      </c>
      <c r="F700" s="3">
        <v>171566</v>
      </c>
      <c r="G700" s="3">
        <v>1291991</v>
      </c>
      <c r="H700" s="3"/>
      <c r="I700" s="3"/>
      <c r="J700" s="3"/>
      <c r="K700" s="3"/>
    </row>
    <row r="701" spans="1:11" x14ac:dyDescent="0.2">
      <c r="A701" s="2">
        <v>675</v>
      </c>
      <c r="B701" s="3">
        <v>1997</v>
      </c>
      <c r="C701" s="3" t="s">
        <v>681</v>
      </c>
      <c r="D701" s="3" t="s">
        <v>3190</v>
      </c>
      <c r="E701" s="3">
        <v>1188898.93236</v>
      </c>
      <c r="F701" s="3">
        <v>29215</v>
      </c>
      <c r="G701" s="3">
        <v>77335</v>
      </c>
      <c r="H701" s="3"/>
      <c r="I701" s="3"/>
      <c r="J701" s="3"/>
      <c r="K701" s="3"/>
    </row>
    <row r="702" spans="1:11" x14ac:dyDescent="0.2">
      <c r="A702" s="2">
        <v>676</v>
      </c>
      <c r="B702" s="3">
        <v>833</v>
      </c>
      <c r="C702" s="3" t="s">
        <v>682</v>
      </c>
      <c r="D702" s="3" t="s">
        <v>3191</v>
      </c>
      <c r="E702" s="3">
        <v>1184663.9975500009</v>
      </c>
      <c r="F702" s="3">
        <v>30057</v>
      </c>
      <c r="G702" s="3">
        <v>1952821</v>
      </c>
      <c r="H702" s="3"/>
      <c r="I702" s="3"/>
      <c r="J702" s="3"/>
      <c r="K702" s="3"/>
    </row>
    <row r="703" spans="1:11" x14ac:dyDescent="0.2">
      <c r="A703" s="2">
        <v>677</v>
      </c>
      <c r="B703" s="3">
        <v>1103</v>
      </c>
      <c r="C703" s="3" t="s">
        <v>683</v>
      </c>
      <c r="D703" s="3" t="s">
        <v>3192</v>
      </c>
      <c r="E703" s="3">
        <v>1181111.2865200001</v>
      </c>
      <c r="F703" s="3">
        <v>5709</v>
      </c>
      <c r="G703" s="3">
        <v>19394</v>
      </c>
      <c r="H703" s="3"/>
      <c r="I703" s="3"/>
      <c r="J703" s="3"/>
      <c r="K703" s="3"/>
    </row>
    <row r="704" spans="1:11" x14ac:dyDescent="0.2">
      <c r="A704" s="2">
        <v>678</v>
      </c>
      <c r="B704" s="3">
        <v>2485</v>
      </c>
      <c r="C704" s="3" t="s">
        <v>684</v>
      </c>
      <c r="D704" s="3" t="s">
        <v>3193</v>
      </c>
      <c r="E704" s="3">
        <v>1180519.56018</v>
      </c>
      <c r="F704" s="3">
        <v>13214</v>
      </c>
      <c r="G704" s="3">
        <v>384865</v>
      </c>
      <c r="H704" s="3"/>
      <c r="I704" s="3"/>
      <c r="J704" s="3"/>
      <c r="K704" s="3"/>
    </row>
    <row r="705" spans="1:11" x14ac:dyDescent="0.2">
      <c r="A705" s="2">
        <v>679</v>
      </c>
      <c r="B705" s="3">
        <v>828</v>
      </c>
      <c r="C705" s="3" t="s">
        <v>685</v>
      </c>
      <c r="D705" s="3" t="s">
        <v>3194</v>
      </c>
      <c r="E705" s="3">
        <v>1179458.0425400001</v>
      </c>
      <c r="F705" s="3">
        <v>29897</v>
      </c>
      <c r="G705" s="3">
        <v>1944343</v>
      </c>
      <c r="H705" s="3"/>
      <c r="I705" s="3"/>
      <c r="J705" s="3"/>
      <c r="K705" s="3"/>
    </row>
    <row r="706" spans="1:11" x14ac:dyDescent="0.2">
      <c r="A706" s="2">
        <v>680</v>
      </c>
      <c r="B706" s="3">
        <v>1249</v>
      </c>
      <c r="C706" s="3" t="s">
        <v>686</v>
      </c>
      <c r="D706" s="3" t="s">
        <v>3195</v>
      </c>
      <c r="E706" s="3">
        <v>1178519.40258</v>
      </c>
      <c r="F706" s="3">
        <v>212</v>
      </c>
      <c r="G706" s="3">
        <v>40800</v>
      </c>
      <c r="H706" s="3"/>
      <c r="I706" s="3"/>
      <c r="J706" s="3"/>
      <c r="K706" s="3"/>
    </row>
    <row r="707" spans="1:11" x14ac:dyDescent="0.2">
      <c r="A707" s="2">
        <v>681</v>
      </c>
      <c r="B707" s="3">
        <v>142</v>
      </c>
      <c r="C707" s="3" t="s">
        <v>687</v>
      </c>
      <c r="D707" s="3" t="s">
        <v>3196</v>
      </c>
      <c r="E707" s="3">
        <v>1171890.76584</v>
      </c>
      <c r="F707" s="3">
        <v>3296</v>
      </c>
      <c r="G707" s="3">
        <v>324159</v>
      </c>
      <c r="H707" s="3"/>
      <c r="I707" s="3"/>
      <c r="J707" s="3"/>
      <c r="K707" s="3"/>
    </row>
    <row r="708" spans="1:11" x14ac:dyDescent="0.2">
      <c r="A708" s="2">
        <v>682</v>
      </c>
      <c r="B708" s="3">
        <v>2214</v>
      </c>
      <c r="C708" s="3" t="s">
        <v>688</v>
      </c>
      <c r="D708" s="3" t="s">
        <v>3197</v>
      </c>
      <c r="E708" s="3">
        <v>1166016.217960001</v>
      </c>
      <c r="F708" s="3">
        <v>61336</v>
      </c>
      <c r="G708" s="3">
        <v>557644</v>
      </c>
      <c r="H708" s="3"/>
      <c r="I708" s="3"/>
      <c r="J708" s="3"/>
      <c r="K708" s="3"/>
    </row>
    <row r="709" spans="1:11" x14ac:dyDescent="0.2">
      <c r="A709" s="2">
        <v>683</v>
      </c>
      <c r="B709" s="3">
        <v>1233</v>
      </c>
      <c r="C709" s="3" t="s">
        <v>689</v>
      </c>
      <c r="D709" s="3" t="s">
        <v>3198</v>
      </c>
      <c r="E709" s="3">
        <v>1163064.681340002</v>
      </c>
      <c r="F709" s="3">
        <v>12501</v>
      </c>
      <c r="G709" s="3">
        <v>1721752</v>
      </c>
      <c r="H709" s="3"/>
      <c r="I709" s="3"/>
      <c r="J709" s="3"/>
      <c r="K709" s="3"/>
    </row>
    <row r="710" spans="1:11" x14ac:dyDescent="0.2">
      <c r="A710" s="2">
        <v>684</v>
      </c>
      <c r="B710" s="3">
        <v>1392</v>
      </c>
      <c r="C710" s="3" t="s">
        <v>690</v>
      </c>
      <c r="D710" s="3" t="s">
        <v>3199</v>
      </c>
      <c r="E710" s="3">
        <v>1153722.4464999989</v>
      </c>
      <c r="F710" s="3">
        <v>289491</v>
      </c>
      <c r="G710" s="3">
        <v>2113500</v>
      </c>
      <c r="H710" s="3"/>
      <c r="I710" s="3"/>
      <c r="J710" s="3"/>
      <c r="K710" s="3"/>
    </row>
    <row r="711" spans="1:11" x14ac:dyDescent="0.2">
      <c r="A711" s="2">
        <v>685</v>
      </c>
      <c r="B711" s="3">
        <v>167</v>
      </c>
      <c r="C711" s="3" t="s">
        <v>691</v>
      </c>
      <c r="D711" s="3" t="s">
        <v>3200</v>
      </c>
      <c r="E711" s="3">
        <v>1138433.4737199999</v>
      </c>
      <c r="F711" s="3">
        <v>169724</v>
      </c>
      <c r="G711" s="3">
        <v>9453750</v>
      </c>
      <c r="H711" s="3"/>
      <c r="I711" s="3"/>
      <c r="J711" s="3"/>
      <c r="K711" s="3"/>
    </row>
    <row r="712" spans="1:11" x14ac:dyDescent="0.2">
      <c r="A712" s="2">
        <v>686</v>
      </c>
      <c r="B712" s="3">
        <v>30</v>
      </c>
      <c r="C712" s="3" t="s">
        <v>692</v>
      </c>
      <c r="D712" s="3" t="s">
        <v>3201</v>
      </c>
      <c r="E712" s="3">
        <v>1125615.1989899999</v>
      </c>
      <c r="F712" s="3">
        <v>62831</v>
      </c>
      <c r="G712" s="3">
        <v>6487057</v>
      </c>
      <c r="H712" s="3"/>
      <c r="I712" s="3"/>
      <c r="J712" s="3"/>
      <c r="K712" s="3"/>
    </row>
    <row r="713" spans="1:11" x14ac:dyDescent="0.2">
      <c r="A713" s="2">
        <v>687</v>
      </c>
      <c r="B713" s="3">
        <v>1977</v>
      </c>
      <c r="C713" s="3" t="s">
        <v>693</v>
      </c>
      <c r="D713" s="3" t="s">
        <v>3202</v>
      </c>
      <c r="E713" s="3">
        <v>1124950.728439999</v>
      </c>
      <c r="F713" s="3">
        <v>203356</v>
      </c>
      <c r="G713" s="3">
        <v>204821</v>
      </c>
      <c r="H713" s="3"/>
      <c r="I713" s="3"/>
      <c r="J713" s="3"/>
      <c r="K713" s="3"/>
    </row>
    <row r="714" spans="1:11" x14ac:dyDescent="0.2">
      <c r="A714" s="2">
        <v>688</v>
      </c>
      <c r="B714" s="3">
        <v>558</v>
      </c>
      <c r="C714" s="3" t="s">
        <v>694</v>
      </c>
      <c r="D714" s="3" t="s">
        <v>3203</v>
      </c>
      <c r="E714" s="3">
        <v>1121717.9648999991</v>
      </c>
      <c r="F714" s="3">
        <v>526285</v>
      </c>
      <c r="G714" s="3">
        <v>25050427</v>
      </c>
      <c r="H714" s="3"/>
      <c r="I714" s="3"/>
      <c r="J714" s="3"/>
      <c r="K714" s="3"/>
    </row>
    <row r="715" spans="1:11" x14ac:dyDescent="0.2">
      <c r="A715" s="2">
        <v>689</v>
      </c>
      <c r="B715" s="3">
        <v>550</v>
      </c>
      <c r="C715" s="3" t="s">
        <v>695</v>
      </c>
      <c r="D715" s="3" t="s">
        <v>3204</v>
      </c>
      <c r="E715" s="3">
        <v>1119665.1080499999</v>
      </c>
      <c r="F715" s="3">
        <v>43835</v>
      </c>
      <c r="G715" s="3">
        <v>417353</v>
      </c>
      <c r="H715" s="3"/>
      <c r="I715" s="3"/>
      <c r="J715" s="3"/>
      <c r="K715" s="3"/>
    </row>
    <row r="716" spans="1:11" x14ac:dyDescent="0.2">
      <c r="A716" s="2">
        <v>690</v>
      </c>
      <c r="B716" s="3">
        <v>2006</v>
      </c>
      <c r="C716" s="3" t="s">
        <v>696</v>
      </c>
      <c r="D716" s="3" t="s">
        <v>3205</v>
      </c>
      <c r="E716" s="3">
        <v>1114637.70787</v>
      </c>
      <c r="F716" s="3">
        <v>18933</v>
      </c>
      <c r="G716" s="3">
        <v>51233</v>
      </c>
      <c r="H716" s="3"/>
      <c r="I716" s="3"/>
      <c r="J716" s="3"/>
      <c r="K716" s="3"/>
    </row>
    <row r="717" spans="1:11" x14ac:dyDescent="0.2">
      <c r="A717" s="2">
        <v>691</v>
      </c>
      <c r="B717" s="3">
        <v>1993</v>
      </c>
      <c r="C717" s="3" t="s">
        <v>697</v>
      </c>
      <c r="D717" s="3" t="s">
        <v>3206</v>
      </c>
      <c r="E717" s="3">
        <v>1107845.5864799989</v>
      </c>
      <c r="F717" s="3">
        <v>409397</v>
      </c>
      <c r="G717" s="3">
        <v>563359</v>
      </c>
      <c r="H717" s="3"/>
      <c r="I717" s="3"/>
      <c r="J717" s="3"/>
      <c r="K717" s="3"/>
    </row>
    <row r="718" spans="1:11" x14ac:dyDescent="0.2">
      <c r="A718" s="2">
        <v>692</v>
      </c>
      <c r="B718" s="3">
        <v>1063</v>
      </c>
      <c r="C718" s="3" t="s">
        <v>698</v>
      </c>
      <c r="D718" s="3" t="s">
        <v>3207</v>
      </c>
      <c r="E718" s="3">
        <v>1104475.8966000001</v>
      </c>
      <c r="F718" s="3">
        <v>8432</v>
      </c>
      <c r="G718" s="3">
        <v>277171</v>
      </c>
      <c r="H718" s="3"/>
      <c r="I718" s="3"/>
      <c r="J718" s="3"/>
      <c r="K718" s="3"/>
    </row>
    <row r="719" spans="1:11" x14ac:dyDescent="0.2">
      <c r="A719" s="2">
        <v>693</v>
      </c>
      <c r="B719" s="3">
        <v>1652</v>
      </c>
      <c r="C719" s="3" t="s">
        <v>699</v>
      </c>
      <c r="D719" s="3" t="s">
        <v>2843</v>
      </c>
      <c r="E719" s="3">
        <v>1104267.834260005</v>
      </c>
      <c r="F719" s="3">
        <v>815667</v>
      </c>
      <c r="G719" s="3">
        <v>24674506</v>
      </c>
      <c r="H719" s="3"/>
      <c r="I719" s="3"/>
      <c r="J719" s="3"/>
      <c r="K719" s="3"/>
    </row>
    <row r="720" spans="1:11" x14ac:dyDescent="0.2">
      <c r="A720" s="2">
        <v>694</v>
      </c>
      <c r="B720" s="3">
        <v>2053</v>
      </c>
      <c r="C720" s="3" t="s">
        <v>700</v>
      </c>
      <c r="D720" s="3" t="s">
        <v>3208</v>
      </c>
      <c r="E720" s="3">
        <v>1103698.481119998</v>
      </c>
      <c r="F720" s="3">
        <v>66118</v>
      </c>
      <c r="G720" s="3">
        <v>444324</v>
      </c>
      <c r="H720" s="3"/>
      <c r="I720" s="3"/>
      <c r="J720" s="3"/>
      <c r="K720" s="3"/>
    </row>
    <row r="721" spans="1:11" x14ac:dyDescent="0.2">
      <c r="A721" s="2">
        <v>695</v>
      </c>
      <c r="B721" s="3">
        <v>1744</v>
      </c>
      <c r="C721" s="3" t="s">
        <v>701</v>
      </c>
      <c r="D721" s="3" t="s">
        <v>2637</v>
      </c>
      <c r="E721" s="3">
        <v>1092728.4478</v>
      </c>
      <c r="F721" s="3">
        <v>76784</v>
      </c>
      <c r="G721" s="3">
        <v>914302</v>
      </c>
      <c r="H721" s="3"/>
      <c r="I721" s="3"/>
      <c r="J721" s="3"/>
      <c r="K721" s="3"/>
    </row>
    <row r="722" spans="1:11" x14ac:dyDescent="0.2">
      <c r="A722" s="2">
        <v>696</v>
      </c>
      <c r="B722" s="3">
        <v>608</v>
      </c>
      <c r="C722" s="3" t="s">
        <v>702</v>
      </c>
      <c r="D722" s="3" t="s">
        <v>3209</v>
      </c>
      <c r="E722" s="3">
        <v>1092364.1156799991</v>
      </c>
      <c r="F722" s="3">
        <v>119195</v>
      </c>
      <c r="G722" s="3">
        <v>10939280</v>
      </c>
      <c r="H722" s="3"/>
      <c r="I722" s="3"/>
      <c r="J722" s="3"/>
      <c r="K722" s="3"/>
    </row>
    <row r="723" spans="1:11" x14ac:dyDescent="0.2">
      <c r="A723" s="2">
        <v>697</v>
      </c>
      <c r="B723" s="3">
        <v>606</v>
      </c>
      <c r="C723" s="3" t="s">
        <v>703</v>
      </c>
      <c r="D723" s="3" t="s">
        <v>3210</v>
      </c>
      <c r="E723" s="3">
        <v>1086001.46154</v>
      </c>
      <c r="F723" s="3">
        <v>200307</v>
      </c>
      <c r="G723" s="3">
        <v>5654823</v>
      </c>
      <c r="H723" s="3"/>
      <c r="I723" s="3"/>
      <c r="J723" s="3"/>
      <c r="K723" s="3"/>
    </row>
    <row r="724" spans="1:11" x14ac:dyDescent="0.2">
      <c r="A724" s="2">
        <v>698</v>
      </c>
      <c r="B724" s="3">
        <v>1427</v>
      </c>
      <c r="C724" s="3" t="s">
        <v>704</v>
      </c>
      <c r="D724" s="3" t="s">
        <v>3182</v>
      </c>
      <c r="E724" s="3">
        <v>1084778.0801599999</v>
      </c>
      <c r="F724" s="3">
        <v>229350</v>
      </c>
      <c r="G724" s="3">
        <v>1399879</v>
      </c>
      <c r="H724" s="3"/>
      <c r="I724" s="3"/>
      <c r="J724" s="3"/>
      <c r="K724" s="3"/>
    </row>
    <row r="725" spans="1:11" x14ac:dyDescent="0.2">
      <c r="A725" s="2">
        <v>699</v>
      </c>
      <c r="B725" s="3">
        <v>164</v>
      </c>
      <c r="C725" s="3" t="s">
        <v>705</v>
      </c>
      <c r="D725" s="3" t="s">
        <v>3035</v>
      </c>
      <c r="E725" s="3">
        <v>1073729.3960800001</v>
      </c>
      <c r="F725" s="3">
        <v>19530</v>
      </c>
      <c r="G725" s="3">
        <v>870791</v>
      </c>
      <c r="H725" s="3"/>
      <c r="I725" s="3"/>
      <c r="J725" s="3"/>
      <c r="K725" s="3"/>
    </row>
    <row r="726" spans="1:11" x14ac:dyDescent="0.2">
      <c r="A726" s="2">
        <v>700</v>
      </c>
      <c r="B726" s="3">
        <v>485</v>
      </c>
      <c r="C726" s="3" t="s">
        <v>706</v>
      </c>
      <c r="D726" s="3" t="s">
        <v>3211</v>
      </c>
      <c r="E726" s="3">
        <v>1073031.4202200009</v>
      </c>
      <c r="F726" s="3">
        <v>81057</v>
      </c>
      <c r="G726" s="3">
        <v>5267794</v>
      </c>
      <c r="H726" s="3"/>
      <c r="I726" s="3"/>
      <c r="J726" s="3"/>
      <c r="K726" s="3"/>
    </row>
    <row r="727" spans="1:11" x14ac:dyDescent="0.2">
      <c r="A727" s="2">
        <v>701</v>
      </c>
      <c r="B727" s="3">
        <v>1580</v>
      </c>
      <c r="C727" s="3" t="s">
        <v>707</v>
      </c>
      <c r="D727" s="3" t="s">
        <v>3212</v>
      </c>
      <c r="E727" s="3">
        <v>1070482.1838199999</v>
      </c>
      <c r="F727" s="3">
        <v>60667</v>
      </c>
      <c r="G727" s="3">
        <v>15488215</v>
      </c>
      <c r="H727" s="3"/>
      <c r="I727" s="3"/>
      <c r="J727" s="3"/>
      <c r="K727" s="3"/>
    </row>
    <row r="728" spans="1:11" x14ac:dyDescent="0.2">
      <c r="A728" s="2">
        <v>702</v>
      </c>
      <c r="B728" s="3">
        <v>212</v>
      </c>
      <c r="C728" s="3" t="s">
        <v>708</v>
      </c>
      <c r="D728" s="3" t="s">
        <v>3213</v>
      </c>
      <c r="E728" s="3">
        <v>1070261.1332100001</v>
      </c>
      <c r="F728" s="3">
        <v>237825</v>
      </c>
      <c r="G728" s="3">
        <v>9416439</v>
      </c>
      <c r="H728" s="3"/>
      <c r="I728" s="3"/>
      <c r="J728" s="3"/>
      <c r="K728" s="3"/>
    </row>
    <row r="729" spans="1:11" x14ac:dyDescent="0.2">
      <c r="A729" s="2">
        <v>703</v>
      </c>
      <c r="B729" s="3">
        <v>2183</v>
      </c>
      <c r="C729" s="3" t="s">
        <v>709</v>
      </c>
      <c r="D729" s="3" t="s">
        <v>3214</v>
      </c>
      <c r="E729" s="3">
        <v>1070254.1471500001</v>
      </c>
      <c r="F729" s="3">
        <v>28237</v>
      </c>
      <c r="G729" s="3">
        <v>1749308</v>
      </c>
      <c r="H729" s="3"/>
      <c r="I729" s="3"/>
      <c r="J729" s="3"/>
      <c r="K729" s="3"/>
    </row>
    <row r="730" spans="1:11" x14ac:dyDescent="0.2">
      <c r="A730" s="2">
        <v>704</v>
      </c>
      <c r="B730" s="3">
        <v>1589</v>
      </c>
      <c r="C730" s="3" t="s">
        <v>710</v>
      </c>
      <c r="D730" s="3" t="s">
        <v>3215</v>
      </c>
      <c r="E730" s="3">
        <v>1070132.0040999979</v>
      </c>
      <c r="F730" s="3">
        <v>93640</v>
      </c>
      <c r="G730" s="3">
        <v>9309560</v>
      </c>
      <c r="H730" s="3"/>
      <c r="I730" s="3"/>
      <c r="J730" s="3"/>
      <c r="K730" s="3"/>
    </row>
    <row r="731" spans="1:11" x14ac:dyDescent="0.2">
      <c r="A731" s="2">
        <v>705</v>
      </c>
      <c r="B731" s="3">
        <v>1592</v>
      </c>
      <c r="C731" s="3" t="s">
        <v>711</v>
      </c>
      <c r="D731" s="3" t="s">
        <v>3216</v>
      </c>
      <c r="E731" s="3">
        <v>1068915.15708</v>
      </c>
      <c r="F731" s="3">
        <v>38825</v>
      </c>
      <c r="G731" s="3">
        <v>1810890</v>
      </c>
      <c r="H731" s="3"/>
      <c r="I731" s="3"/>
      <c r="J731" s="3"/>
      <c r="K731" s="3"/>
    </row>
    <row r="732" spans="1:11" x14ac:dyDescent="0.2">
      <c r="A732" s="2">
        <v>706</v>
      </c>
      <c r="B732" s="3">
        <v>1445</v>
      </c>
      <c r="C732" s="3" t="s">
        <v>712</v>
      </c>
      <c r="D732" s="3" t="s">
        <v>3217</v>
      </c>
      <c r="E732" s="3">
        <v>1064229.6245300041</v>
      </c>
      <c r="F732" s="3">
        <v>147277</v>
      </c>
      <c r="G732" s="3">
        <v>1295088</v>
      </c>
      <c r="H732" s="3"/>
      <c r="I732" s="3"/>
      <c r="J732" s="3"/>
      <c r="K732" s="3"/>
    </row>
    <row r="733" spans="1:11" x14ac:dyDescent="0.2">
      <c r="A733" s="2">
        <v>707</v>
      </c>
      <c r="B733" s="3">
        <v>1620</v>
      </c>
      <c r="C733" s="3" t="s">
        <v>713</v>
      </c>
      <c r="D733" s="3" t="s">
        <v>3218</v>
      </c>
      <c r="E733" s="3">
        <v>1052559.4905900001</v>
      </c>
      <c r="F733" s="3">
        <v>88641</v>
      </c>
      <c r="G733" s="3">
        <v>16264395</v>
      </c>
      <c r="H733" s="3"/>
      <c r="I733" s="3"/>
      <c r="J733" s="3"/>
      <c r="K733" s="3"/>
    </row>
    <row r="734" spans="1:11" x14ac:dyDescent="0.2">
      <c r="A734" s="2">
        <v>708</v>
      </c>
      <c r="B734" s="3">
        <v>928</v>
      </c>
      <c r="C734" s="3" t="s">
        <v>714</v>
      </c>
      <c r="D734" s="3" t="s">
        <v>3219</v>
      </c>
      <c r="E734" s="3">
        <v>1051872.39524</v>
      </c>
      <c r="F734" s="3">
        <v>649625</v>
      </c>
      <c r="G734" s="3">
        <v>3519146</v>
      </c>
      <c r="H734" s="3"/>
      <c r="I734" s="3"/>
      <c r="J734" s="3"/>
      <c r="K734" s="3"/>
    </row>
    <row r="735" spans="1:11" x14ac:dyDescent="0.2">
      <c r="A735" s="2">
        <v>709</v>
      </c>
      <c r="B735" s="3">
        <v>1296</v>
      </c>
      <c r="C735" s="3" t="s">
        <v>715</v>
      </c>
      <c r="D735" s="3" t="s">
        <v>3220</v>
      </c>
      <c r="E735" s="3">
        <v>1048624.09822</v>
      </c>
      <c r="F735" s="3">
        <v>9220</v>
      </c>
      <c r="G735" s="3">
        <v>848943</v>
      </c>
      <c r="H735" s="3"/>
      <c r="I735" s="3"/>
      <c r="J735" s="3"/>
      <c r="K735" s="3"/>
    </row>
    <row r="736" spans="1:11" x14ac:dyDescent="0.2">
      <c r="A736" s="2">
        <v>710</v>
      </c>
      <c r="B736" s="3">
        <v>208</v>
      </c>
      <c r="C736" s="3" t="s">
        <v>716</v>
      </c>
      <c r="D736" s="3" t="s">
        <v>3221</v>
      </c>
      <c r="E736" s="3">
        <v>1046503.837770002</v>
      </c>
      <c r="F736" s="3">
        <v>450919</v>
      </c>
      <c r="G736" s="3">
        <v>14492577</v>
      </c>
      <c r="H736" s="3"/>
      <c r="I736" s="3"/>
      <c r="J736" s="3"/>
      <c r="K736" s="3"/>
    </row>
    <row r="737" spans="1:11" x14ac:dyDescent="0.2">
      <c r="A737" s="2">
        <v>711</v>
      </c>
      <c r="B737" s="3">
        <v>1405</v>
      </c>
      <c r="C737" s="3" t="s">
        <v>717</v>
      </c>
      <c r="D737" s="3" t="s">
        <v>3222</v>
      </c>
      <c r="E737" s="3">
        <v>1041125.330490001</v>
      </c>
      <c r="F737" s="3">
        <v>84851</v>
      </c>
      <c r="G737" s="3">
        <v>6464965</v>
      </c>
      <c r="H737" s="3"/>
      <c r="I737" s="3"/>
      <c r="J737" s="3"/>
      <c r="K737" s="3"/>
    </row>
    <row r="738" spans="1:11" x14ac:dyDescent="0.2">
      <c r="A738" s="2">
        <v>712</v>
      </c>
      <c r="B738" s="3">
        <v>857</v>
      </c>
      <c r="C738" s="3" t="s">
        <v>718</v>
      </c>
      <c r="D738" s="3" t="s">
        <v>3223</v>
      </c>
      <c r="E738" s="3">
        <v>1040107.13724</v>
      </c>
      <c r="F738" s="3">
        <v>3457</v>
      </c>
      <c r="G738" s="3">
        <v>413573</v>
      </c>
      <c r="H738" s="3"/>
      <c r="I738" s="3"/>
      <c r="J738" s="3"/>
      <c r="K738" s="3"/>
    </row>
    <row r="739" spans="1:11" x14ac:dyDescent="0.2">
      <c r="A739" s="2">
        <v>713</v>
      </c>
      <c r="B739" s="3">
        <v>1746</v>
      </c>
      <c r="C739" s="3" t="s">
        <v>719</v>
      </c>
      <c r="D739" s="3" t="s">
        <v>2786</v>
      </c>
      <c r="E739" s="3">
        <v>1039840.63274</v>
      </c>
      <c r="F739" s="3">
        <v>201677</v>
      </c>
      <c r="G739" s="3">
        <v>1799872</v>
      </c>
      <c r="H739" s="3"/>
      <c r="I739" s="3"/>
      <c r="J739" s="3"/>
      <c r="K739" s="3"/>
    </row>
    <row r="740" spans="1:11" x14ac:dyDescent="0.2">
      <c r="A740" s="2">
        <v>714</v>
      </c>
      <c r="B740" s="3">
        <v>2011</v>
      </c>
      <c r="C740" s="3" t="s">
        <v>720</v>
      </c>
      <c r="D740" s="3" t="s">
        <v>3224</v>
      </c>
      <c r="E740" s="3">
        <v>1036761.95627</v>
      </c>
      <c r="F740" s="3">
        <v>9908</v>
      </c>
      <c r="G740" s="3">
        <v>20185</v>
      </c>
      <c r="H740" s="3"/>
      <c r="I740" s="3"/>
      <c r="J740" s="3"/>
      <c r="K740" s="3"/>
    </row>
    <row r="741" spans="1:11" x14ac:dyDescent="0.2">
      <c r="A741" s="2">
        <v>715</v>
      </c>
      <c r="B741" s="3">
        <v>1818</v>
      </c>
      <c r="C741" s="3" t="s">
        <v>721</v>
      </c>
      <c r="D741" s="3" t="s">
        <v>3225</v>
      </c>
      <c r="E741" s="3">
        <v>1035043.63981</v>
      </c>
      <c r="F741" s="3">
        <v>28473</v>
      </c>
      <c r="G741" s="3">
        <v>354601</v>
      </c>
      <c r="H741" s="3"/>
      <c r="I741" s="3"/>
      <c r="J741" s="3"/>
      <c r="K741" s="3"/>
    </row>
    <row r="742" spans="1:11" x14ac:dyDescent="0.2">
      <c r="A742" s="2">
        <v>716</v>
      </c>
      <c r="B742" s="3">
        <v>1870</v>
      </c>
      <c r="C742" s="3" t="s">
        <v>722</v>
      </c>
      <c r="D742" s="3" t="s">
        <v>3226</v>
      </c>
      <c r="E742" s="3">
        <v>1034670.53489</v>
      </c>
      <c r="F742" s="3">
        <v>37432</v>
      </c>
      <c r="G742" s="3">
        <v>3099429</v>
      </c>
      <c r="H742" s="3"/>
      <c r="I742" s="3"/>
      <c r="J742" s="3"/>
      <c r="K742" s="3"/>
    </row>
    <row r="743" spans="1:11" x14ac:dyDescent="0.2">
      <c r="A743" s="2">
        <v>717</v>
      </c>
      <c r="B743" s="3">
        <v>1626</v>
      </c>
      <c r="C743" s="3" t="s">
        <v>723</v>
      </c>
      <c r="D743" s="3" t="s">
        <v>3227</v>
      </c>
      <c r="E743" s="3">
        <v>1034502.52581</v>
      </c>
      <c r="F743" s="3">
        <v>44891</v>
      </c>
      <c r="G743" s="3">
        <v>1919310</v>
      </c>
      <c r="H743" s="3"/>
      <c r="I743" s="3"/>
      <c r="J743" s="3"/>
      <c r="K743" s="3"/>
    </row>
    <row r="744" spans="1:11" x14ac:dyDescent="0.2">
      <c r="A744" s="2">
        <v>718</v>
      </c>
      <c r="B744" s="3">
        <v>213</v>
      </c>
      <c r="C744" s="3" t="s">
        <v>724</v>
      </c>
      <c r="D744" s="3" t="s">
        <v>3228</v>
      </c>
      <c r="E744" s="3">
        <v>1032152.8473099991</v>
      </c>
      <c r="F744" s="3">
        <v>339971</v>
      </c>
      <c r="G744" s="3">
        <v>12387052</v>
      </c>
      <c r="H744" s="3"/>
      <c r="I744" s="3"/>
      <c r="J744" s="3"/>
      <c r="K744" s="3"/>
    </row>
    <row r="745" spans="1:11" x14ac:dyDescent="0.2">
      <c r="A745" s="2">
        <v>719</v>
      </c>
      <c r="B745" s="3">
        <v>540</v>
      </c>
      <c r="C745" s="3" t="s">
        <v>725</v>
      </c>
      <c r="D745" s="3" t="s">
        <v>3229</v>
      </c>
      <c r="E745" s="3">
        <v>1032145.00588</v>
      </c>
      <c r="F745" s="3">
        <v>68334</v>
      </c>
      <c r="G745" s="3">
        <v>5611768</v>
      </c>
      <c r="H745" s="3"/>
      <c r="I745" s="3"/>
      <c r="J745" s="3"/>
      <c r="K745" s="3"/>
    </row>
    <row r="746" spans="1:11" x14ac:dyDescent="0.2">
      <c r="A746" s="2">
        <v>720</v>
      </c>
      <c r="B746" s="3">
        <v>332</v>
      </c>
      <c r="C746" s="3" t="s">
        <v>726</v>
      </c>
      <c r="D746" s="3" t="s">
        <v>3230</v>
      </c>
      <c r="E746" s="3">
        <v>1028984.0169999989</v>
      </c>
      <c r="F746" s="3">
        <v>55926</v>
      </c>
      <c r="G746" s="3">
        <v>4152580</v>
      </c>
      <c r="H746" s="3"/>
      <c r="I746" s="3"/>
      <c r="J746" s="3"/>
      <c r="K746" s="3"/>
    </row>
    <row r="747" spans="1:11" x14ac:dyDescent="0.2">
      <c r="A747" s="2">
        <v>721</v>
      </c>
      <c r="B747" s="3">
        <v>1021</v>
      </c>
      <c r="C747" s="3" t="s">
        <v>727</v>
      </c>
      <c r="D747" s="3" t="s">
        <v>2651</v>
      </c>
      <c r="E747" s="3">
        <v>1025066.2495</v>
      </c>
      <c r="F747" s="3">
        <v>17158</v>
      </c>
      <c r="G747" s="3">
        <v>69532</v>
      </c>
      <c r="H747" s="3"/>
      <c r="I747" s="3"/>
      <c r="J747" s="3"/>
      <c r="K747" s="3"/>
    </row>
    <row r="748" spans="1:11" x14ac:dyDescent="0.2">
      <c r="A748" s="2">
        <v>722</v>
      </c>
      <c r="B748" s="3">
        <v>427</v>
      </c>
      <c r="C748" s="3" t="s">
        <v>728</v>
      </c>
      <c r="D748" s="3" t="s">
        <v>3231</v>
      </c>
      <c r="E748" s="3">
        <v>1023327.5416</v>
      </c>
      <c r="F748" s="3">
        <v>58274</v>
      </c>
      <c r="G748" s="3">
        <v>3278651</v>
      </c>
      <c r="H748" s="3"/>
      <c r="I748" s="3"/>
      <c r="J748" s="3"/>
      <c r="K748" s="3"/>
    </row>
    <row r="749" spans="1:11" x14ac:dyDescent="0.2">
      <c r="A749" s="2">
        <v>723</v>
      </c>
      <c r="B749" s="3">
        <v>101</v>
      </c>
      <c r="C749" s="3" t="s">
        <v>729</v>
      </c>
      <c r="D749" s="3" t="s">
        <v>2684</v>
      </c>
      <c r="E749" s="3">
        <v>1022690.7909</v>
      </c>
      <c r="F749" s="3">
        <v>390431</v>
      </c>
      <c r="G749" s="3">
        <v>9786215</v>
      </c>
      <c r="H749" s="3"/>
      <c r="I749" s="3"/>
      <c r="J749" s="3"/>
      <c r="K749" s="3"/>
    </row>
    <row r="750" spans="1:11" x14ac:dyDescent="0.2">
      <c r="A750" s="2">
        <v>724</v>
      </c>
      <c r="B750" s="3">
        <v>150</v>
      </c>
      <c r="C750" s="3" t="s">
        <v>730</v>
      </c>
      <c r="D750" s="3" t="s">
        <v>3232</v>
      </c>
      <c r="E750" s="3">
        <v>1018396.06832</v>
      </c>
      <c r="F750" s="3">
        <v>566419</v>
      </c>
      <c r="G750" s="3">
        <v>28818431</v>
      </c>
      <c r="H750" s="3"/>
      <c r="I750" s="3"/>
      <c r="J750" s="3"/>
      <c r="K750" s="3"/>
    </row>
    <row r="751" spans="1:11" x14ac:dyDescent="0.2">
      <c r="A751" s="2">
        <v>725</v>
      </c>
      <c r="B751" s="3">
        <v>2023</v>
      </c>
      <c r="C751" s="3" t="s">
        <v>731</v>
      </c>
      <c r="D751" s="3" t="s">
        <v>3233</v>
      </c>
      <c r="E751" s="3">
        <v>1012655.9437600001</v>
      </c>
      <c r="F751" s="3">
        <v>34533</v>
      </c>
      <c r="G751" s="3">
        <v>56958</v>
      </c>
      <c r="H751" s="3"/>
      <c r="I751" s="3"/>
      <c r="J751" s="3"/>
      <c r="K751" s="3"/>
    </row>
    <row r="752" spans="1:11" x14ac:dyDescent="0.2">
      <c r="A752" s="2">
        <v>726</v>
      </c>
      <c r="B752" s="3">
        <v>2189</v>
      </c>
      <c r="C752" s="3" t="s">
        <v>732</v>
      </c>
      <c r="D752" s="3" t="s">
        <v>3234</v>
      </c>
      <c r="E752" s="3">
        <v>1011668.61232</v>
      </c>
      <c r="F752" s="3">
        <v>26106</v>
      </c>
      <c r="G752" s="3">
        <v>2091983</v>
      </c>
      <c r="H752" s="3"/>
      <c r="I752" s="3"/>
      <c r="J752" s="3"/>
      <c r="K752" s="3"/>
    </row>
    <row r="753" spans="1:11" x14ac:dyDescent="0.2">
      <c r="A753" s="2">
        <v>727</v>
      </c>
      <c r="B753" s="3">
        <v>114</v>
      </c>
      <c r="C753" s="3" t="s">
        <v>733</v>
      </c>
      <c r="D753" s="3" t="s">
        <v>3235</v>
      </c>
      <c r="E753" s="3">
        <v>1003433.154409999</v>
      </c>
      <c r="F753" s="3">
        <v>12696</v>
      </c>
      <c r="G753" s="3">
        <v>367997</v>
      </c>
      <c r="H753" s="3"/>
      <c r="I753" s="3"/>
      <c r="J753" s="3"/>
      <c r="K753" s="3"/>
    </row>
    <row r="754" spans="1:11" x14ac:dyDescent="0.2">
      <c r="A754" s="2">
        <v>728</v>
      </c>
      <c r="B754" s="3">
        <v>1428</v>
      </c>
      <c r="C754" s="3" t="s">
        <v>734</v>
      </c>
      <c r="D754" s="3" t="s">
        <v>3236</v>
      </c>
      <c r="E754" s="3">
        <v>1002356.815160001</v>
      </c>
      <c r="F754" s="3">
        <v>38918</v>
      </c>
      <c r="G754" s="3">
        <v>232700</v>
      </c>
      <c r="H754" s="3"/>
      <c r="I754" s="3"/>
      <c r="J754" s="3"/>
      <c r="K754" s="3"/>
    </row>
    <row r="755" spans="1:11" x14ac:dyDescent="0.2">
      <c r="A755" s="2">
        <v>729</v>
      </c>
      <c r="B755" s="3">
        <v>1817</v>
      </c>
      <c r="C755" s="3" t="s">
        <v>735</v>
      </c>
      <c r="D755" s="3" t="s">
        <v>3237</v>
      </c>
      <c r="E755" s="3">
        <v>993588.41765000019</v>
      </c>
      <c r="F755" s="3">
        <v>33458</v>
      </c>
      <c r="G755" s="3">
        <v>481714</v>
      </c>
      <c r="H755" s="3"/>
      <c r="I755" s="3"/>
      <c r="J755" s="3"/>
      <c r="K755" s="3"/>
    </row>
    <row r="756" spans="1:11" x14ac:dyDescent="0.2">
      <c r="A756" s="2">
        <v>730</v>
      </c>
      <c r="B756" s="3">
        <v>1655</v>
      </c>
      <c r="C756" s="3" t="s">
        <v>736</v>
      </c>
      <c r="D756" s="3" t="s">
        <v>3238</v>
      </c>
      <c r="E756" s="3">
        <v>992152.88485999883</v>
      </c>
      <c r="F756" s="3">
        <v>449492</v>
      </c>
      <c r="G756" s="3">
        <v>15686330</v>
      </c>
      <c r="H756" s="3"/>
      <c r="I756" s="3"/>
      <c r="J756" s="3"/>
      <c r="K756" s="3"/>
    </row>
    <row r="757" spans="1:11" x14ac:dyDescent="0.2">
      <c r="A757" s="2">
        <v>731</v>
      </c>
      <c r="B757" s="3">
        <v>1509</v>
      </c>
      <c r="C757" s="3" t="s">
        <v>737</v>
      </c>
      <c r="D757" s="3" t="s">
        <v>3175</v>
      </c>
      <c r="E757" s="3">
        <v>988410.78170999943</v>
      </c>
      <c r="F757" s="3">
        <v>236837</v>
      </c>
      <c r="G757" s="3">
        <v>83604551</v>
      </c>
      <c r="H757" s="3"/>
      <c r="I757" s="3"/>
      <c r="J757" s="3"/>
      <c r="K757" s="3"/>
    </row>
    <row r="758" spans="1:11" x14ac:dyDescent="0.2">
      <c r="A758" s="2">
        <v>732</v>
      </c>
      <c r="B758" s="3">
        <v>1398</v>
      </c>
      <c r="C758" s="3" t="s">
        <v>738</v>
      </c>
      <c r="D758" s="3" t="s">
        <v>3239</v>
      </c>
      <c r="E758" s="3">
        <v>985080.49625000148</v>
      </c>
      <c r="F758" s="3">
        <v>66531</v>
      </c>
      <c r="G758" s="3">
        <v>532390</v>
      </c>
      <c r="H758" s="3"/>
      <c r="I758" s="3"/>
      <c r="J758" s="3"/>
      <c r="K758" s="3"/>
    </row>
    <row r="759" spans="1:11" x14ac:dyDescent="0.2">
      <c r="A759" s="2">
        <v>733</v>
      </c>
      <c r="B759" s="3">
        <v>848</v>
      </c>
      <c r="C759" s="3" t="s">
        <v>739</v>
      </c>
      <c r="D759" s="3" t="s">
        <v>3240</v>
      </c>
      <c r="E759" s="3">
        <v>982866.76687000017</v>
      </c>
      <c r="F759" s="3">
        <v>69284</v>
      </c>
      <c r="G759" s="3">
        <v>91792</v>
      </c>
      <c r="H759" s="3"/>
      <c r="I759" s="3"/>
      <c r="J759" s="3"/>
      <c r="K759" s="3"/>
    </row>
    <row r="760" spans="1:11" x14ac:dyDescent="0.2">
      <c r="A760" s="2">
        <v>734</v>
      </c>
      <c r="B760" s="3">
        <v>488</v>
      </c>
      <c r="C760" s="3" t="s">
        <v>740</v>
      </c>
      <c r="D760" s="3" t="s">
        <v>3241</v>
      </c>
      <c r="E760" s="3">
        <v>981593.81186000002</v>
      </c>
      <c r="F760" s="3">
        <v>13945</v>
      </c>
      <c r="G760" s="3">
        <v>473617</v>
      </c>
      <c r="H760" s="3"/>
      <c r="I760" s="3"/>
      <c r="J760" s="3"/>
      <c r="K760" s="3"/>
    </row>
    <row r="761" spans="1:11" x14ac:dyDescent="0.2">
      <c r="A761" s="2">
        <v>735</v>
      </c>
      <c r="B761" s="3">
        <v>2292</v>
      </c>
      <c r="C761" s="3" t="s">
        <v>741</v>
      </c>
      <c r="D761" s="3" t="s">
        <v>3242</v>
      </c>
      <c r="E761" s="3">
        <v>981321.78598999989</v>
      </c>
      <c r="F761" s="3">
        <v>5294</v>
      </c>
      <c r="G761" s="3">
        <v>343136</v>
      </c>
      <c r="H761" s="3"/>
      <c r="I761" s="3"/>
      <c r="J761" s="3"/>
      <c r="K761" s="3"/>
    </row>
    <row r="762" spans="1:11" x14ac:dyDescent="0.2">
      <c r="A762" s="2">
        <v>736</v>
      </c>
      <c r="B762" s="3">
        <v>1050</v>
      </c>
      <c r="C762" s="3" t="s">
        <v>742</v>
      </c>
      <c r="D762" s="3" t="s">
        <v>3243</v>
      </c>
      <c r="E762" s="3">
        <v>980367.69817999995</v>
      </c>
      <c r="F762" s="3">
        <v>7518</v>
      </c>
      <c r="G762" s="3">
        <v>289153</v>
      </c>
      <c r="H762" s="3"/>
      <c r="I762" s="3"/>
      <c r="J762" s="3"/>
      <c r="K762" s="3"/>
    </row>
    <row r="763" spans="1:11" x14ac:dyDescent="0.2">
      <c r="A763" s="2">
        <v>737</v>
      </c>
      <c r="B763" s="3">
        <v>1258</v>
      </c>
      <c r="C763" s="3" t="s">
        <v>743</v>
      </c>
      <c r="D763" s="3" t="s">
        <v>3244</v>
      </c>
      <c r="E763" s="3">
        <v>977918.60911000019</v>
      </c>
      <c r="F763" s="3">
        <v>21637</v>
      </c>
      <c r="G763" s="3">
        <v>1405021</v>
      </c>
      <c r="H763" s="3"/>
      <c r="I763" s="3"/>
      <c r="J763" s="3"/>
      <c r="K763" s="3"/>
    </row>
    <row r="764" spans="1:11" x14ac:dyDescent="0.2">
      <c r="A764" s="2">
        <v>738</v>
      </c>
      <c r="B764" s="3">
        <v>2212</v>
      </c>
      <c r="C764" s="3" t="s">
        <v>744</v>
      </c>
      <c r="D764" s="3" t="s">
        <v>3245</v>
      </c>
      <c r="E764" s="3">
        <v>967470.06146999949</v>
      </c>
      <c r="F764" s="3">
        <v>40544</v>
      </c>
      <c r="G764" s="3">
        <v>401784</v>
      </c>
      <c r="H764" s="3"/>
      <c r="I764" s="3"/>
      <c r="J764" s="3"/>
      <c r="K764" s="3"/>
    </row>
    <row r="765" spans="1:11" x14ac:dyDescent="0.2">
      <c r="A765" s="2">
        <v>739</v>
      </c>
      <c r="B765" s="3">
        <v>73</v>
      </c>
      <c r="C765" s="3" t="s">
        <v>745</v>
      </c>
      <c r="D765" s="3" t="s">
        <v>3246</v>
      </c>
      <c r="E765" s="3">
        <v>965647.07027000037</v>
      </c>
      <c r="F765" s="3">
        <v>148386</v>
      </c>
      <c r="G765" s="3">
        <v>44889958</v>
      </c>
      <c r="H765" s="3"/>
      <c r="I765" s="3"/>
      <c r="J765" s="3"/>
      <c r="K765" s="3"/>
    </row>
    <row r="766" spans="1:11" x14ac:dyDescent="0.2">
      <c r="A766" s="2">
        <v>740</v>
      </c>
      <c r="B766" s="3">
        <v>1598</v>
      </c>
      <c r="C766" s="3" t="s">
        <v>746</v>
      </c>
      <c r="D766" s="3" t="s">
        <v>3247</v>
      </c>
      <c r="E766" s="3">
        <v>956048.50279000064</v>
      </c>
      <c r="F766" s="3">
        <v>132209</v>
      </c>
      <c r="G766" s="3">
        <v>5967830</v>
      </c>
      <c r="H766" s="3"/>
      <c r="I766" s="3"/>
      <c r="J766" s="3"/>
      <c r="K766" s="3"/>
    </row>
    <row r="767" spans="1:11" x14ac:dyDescent="0.2">
      <c r="A767" s="2">
        <v>741</v>
      </c>
      <c r="B767" s="3">
        <v>383</v>
      </c>
      <c r="C767" s="3" t="s">
        <v>747</v>
      </c>
      <c r="D767" s="3" t="s">
        <v>3248</v>
      </c>
      <c r="E767" s="3">
        <v>954637.22723000008</v>
      </c>
      <c r="F767" s="3">
        <v>1087</v>
      </c>
      <c r="G767" s="3">
        <v>505980</v>
      </c>
      <c r="H767" s="3"/>
      <c r="I767" s="3"/>
      <c r="J767" s="3"/>
      <c r="K767" s="3"/>
    </row>
    <row r="768" spans="1:11" x14ac:dyDescent="0.2">
      <c r="A768" s="2">
        <v>742</v>
      </c>
      <c r="B768" s="3">
        <v>894</v>
      </c>
      <c r="C768" s="3" t="s">
        <v>748</v>
      </c>
      <c r="D768" s="3" t="s">
        <v>3249</v>
      </c>
      <c r="E768" s="3">
        <v>952965.90433999966</v>
      </c>
      <c r="F768" s="3">
        <v>6329</v>
      </c>
      <c r="G768" s="3">
        <v>252084</v>
      </c>
      <c r="H768" s="3"/>
      <c r="I768" s="3"/>
      <c r="J768" s="3"/>
      <c r="K768" s="3"/>
    </row>
    <row r="769" spans="1:11" x14ac:dyDescent="0.2">
      <c r="A769" s="2">
        <v>743</v>
      </c>
      <c r="B769" s="3">
        <v>2104</v>
      </c>
      <c r="C769" s="3" t="s">
        <v>749</v>
      </c>
      <c r="D769" s="3" t="s">
        <v>3250</v>
      </c>
      <c r="E769" s="3">
        <v>946262.4652600002</v>
      </c>
      <c r="F769" s="3">
        <v>31725</v>
      </c>
      <c r="G769" s="3">
        <v>353088</v>
      </c>
      <c r="H769" s="3"/>
      <c r="I769" s="3"/>
      <c r="J769" s="3"/>
      <c r="K769" s="3"/>
    </row>
    <row r="770" spans="1:11" x14ac:dyDescent="0.2">
      <c r="A770" s="2">
        <v>744</v>
      </c>
      <c r="B770" s="3">
        <v>2207</v>
      </c>
      <c r="C770" s="3" t="s">
        <v>750</v>
      </c>
      <c r="D770" s="3" t="s">
        <v>3251</v>
      </c>
      <c r="E770" s="3">
        <v>943441.9529899999</v>
      </c>
      <c r="F770" s="3">
        <v>53799</v>
      </c>
      <c r="G770" s="3">
        <v>3954386</v>
      </c>
      <c r="H770" s="3"/>
      <c r="I770" s="3"/>
      <c r="J770" s="3"/>
      <c r="K770" s="3"/>
    </row>
    <row r="771" spans="1:11" x14ac:dyDescent="0.2">
      <c r="A771" s="2">
        <v>745</v>
      </c>
      <c r="B771" s="3">
        <v>2238</v>
      </c>
      <c r="C771" s="3" t="s">
        <v>751</v>
      </c>
      <c r="D771" s="3" t="s">
        <v>3252</v>
      </c>
      <c r="E771" s="3">
        <v>938859.91509999998</v>
      </c>
      <c r="F771" s="3">
        <v>12428</v>
      </c>
      <c r="G771" s="3">
        <v>18414</v>
      </c>
      <c r="H771" s="3"/>
      <c r="I771" s="3"/>
      <c r="J771" s="3"/>
      <c r="K771" s="3"/>
    </row>
    <row r="772" spans="1:11" x14ac:dyDescent="0.2">
      <c r="A772" s="2">
        <v>746</v>
      </c>
      <c r="B772" s="3">
        <v>2430</v>
      </c>
      <c r="C772" s="3" t="s">
        <v>752</v>
      </c>
      <c r="D772" s="3" t="s">
        <v>3253</v>
      </c>
      <c r="E772" s="3">
        <v>938477.68372999877</v>
      </c>
      <c r="F772" s="3">
        <v>132536</v>
      </c>
      <c r="G772" s="3">
        <v>230486</v>
      </c>
      <c r="H772" s="3"/>
      <c r="I772" s="3"/>
      <c r="J772" s="3"/>
      <c r="K772" s="3"/>
    </row>
    <row r="773" spans="1:11" x14ac:dyDescent="0.2">
      <c r="A773" s="2">
        <v>747</v>
      </c>
      <c r="B773" s="3">
        <v>280</v>
      </c>
      <c r="C773" s="3" t="s">
        <v>753</v>
      </c>
      <c r="D773" s="3" t="s">
        <v>3254</v>
      </c>
      <c r="E773" s="3">
        <v>931342.03283000039</v>
      </c>
      <c r="F773" s="3">
        <v>20450</v>
      </c>
      <c r="G773" s="3">
        <v>751440</v>
      </c>
      <c r="H773" s="3"/>
      <c r="I773" s="3"/>
      <c r="J773" s="3"/>
      <c r="K773" s="3"/>
    </row>
    <row r="774" spans="1:11" x14ac:dyDescent="0.2">
      <c r="A774" s="2">
        <v>748</v>
      </c>
      <c r="B774" s="3">
        <v>1483</v>
      </c>
      <c r="C774" s="3" t="s">
        <v>754</v>
      </c>
      <c r="D774" s="3" t="s">
        <v>3255</v>
      </c>
      <c r="E774" s="3">
        <v>931081.10550999769</v>
      </c>
      <c r="F774" s="3">
        <v>446152</v>
      </c>
      <c r="G774" s="3">
        <v>7023570</v>
      </c>
      <c r="H774" s="3"/>
      <c r="I774" s="3"/>
      <c r="J774" s="3"/>
      <c r="K774" s="3"/>
    </row>
    <row r="775" spans="1:11" x14ac:dyDescent="0.2">
      <c r="A775" s="2">
        <v>749</v>
      </c>
      <c r="B775" s="3">
        <v>2303</v>
      </c>
      <c r="C775" s="3" t="s">
        <v>755</v>
      </c>
      <c r="D775" s="3" t="s">
        <v>3256</v>
      </c>
      <c r="E775" s="3">
        <v>927923.60167</v>
      </c>
      <c r="F775" s="3">
        <v>4503</v>
      </c>
      <c r="G775" s="3">
        <v>399773</v>
      </c>
      <c r="H775" s="3"/>
      <c r="I775" s="3"/>
      <c r="J775" s="3"/>
      <c r="K775" s="3"/>
    </row>
    <row r="776" spans="1:11" x14ac:dyDescent="0.2">
      <c r="A776" s="2">
        <v>750</v>
      </c>
      <c r="B776" s="3">
        <v>157</v>
      </c>
      <c r="C776" s="3" t="s">
        <v>756</v>
      </c>
      <c r="D776" s="3" t="s">
        <v>3257</v>
      </c>
      <c r="E776" s="3">
        <v>926557.82516999764</v>
      </c>
      <c r="F776" s="3">
        <v>572251</v>
      </c>
      <c r="G776" s="3">
        <v>27102903</v>
      </c>
      <c r="H776" s="3"/>
      <c r="I776" s="3"/>
      <c r="J776" s="3"/>
      <c r="K776" s="3"/>
    </row>
    <row r="777" spans="1:11" x14ac:dyDescent="0.2">
      <c r="A777" s="2">
        <v>751</v>
      </c>
      <c r="B777" s="3">
        <v>2027</v>
      </c>
      <c r="C777" s="3" t="s">
        <v>757</v>
      </c>
      <c r="D777" s="3" t="s">
        <v>3258</v>
      </c>
      <c r="E777" s="3">
        <v>924367.48121000023</v>
      </c>
      <c r="F777" s="3">
        <v>269574</v>
      </c>
      <c r="G777" s="3">
        <v>3449219</v>
      </c>
      <c r="H777" s="3"/>
      <c r="I777" s="3"/>
      <c r="J777" s="3"/>
      <c r="K777" s="3"/>
    </row>
    <row r="778" spans="1:11" x14ac:dyDescent="0.2">
      <c r="A778" s="2">
        <v>752</v>
      </c>
      <c r="B778" s="3">
        <v>199</v>
      </c>
      <c r="C778" s="3" t="s">
        <v>758</v>
      </c>
      <c r="D778" s="3" t="s">
        <v>3259</v>
      </c>
      <c r="E778" s="3">
        <v>923669.21274999995</v>
      </c>
      <c r="F778" s="3">
        <v>82015</v>
      </c>
      <c r="G778" s="3">
        <v>3276431</v>
      </c>
      <c r="H778" s="3"/>
      <c r="I778" s="3"/>
      <c r="J778" s="3"/>
      <c r="K778" s="3"/>
    </row>
    <row r="779" spans="1:11" x14ac:dyDescent="0.2">
      <c r="A779" s="2">
        <v>753</v>
      </c>
      <c r="B779" s="3">
        <v>2436</v>
      </c>
      <c r="C779" s="3" t="s">
        <v>759</v>
      </c>
      <c r="D779" s="3" t="s">
        <v>3260</v>
      </c>
      <c r="E779" s="3">
        <v>917023.97600000026</v>
      </c>
      <c r="F779" s="3">
        <v>39065</v>
      </c>
      <c r="G779" s="3">
        <v>1966320</v>
      </c>
      <c r="H779" s="3"/>
      <c r="I779" s="3"/>
      <c r="J779" s="3"/>
      <c r="K779" s="3"/>
    </row>
    <row r="780" spans="1:11" x14ac:dyDescent="0.2">
      <c r="A780" s="2">
        <v>754</v>
      </c>
      <c r="B780" s="3">
        <v>1370</v>
      </c>
      <c r="C780" s="3" t="s">
        <v>760</v>
      </c>
      <c r="D780" s="3" t="s">
        <v>3074</v>
      </c>
      <c r="E780" s="3">
        <v>916679.8044800004</v>
      </c>
      <c r="F780" s="3">
        <v>72404</v>
      </c>
      <c r="G780" s="3">
        <v>1764066</v>
      </c>
      <c r="H780" s="3"/>
      <c r="I780" s="3"/>
      <c r="J780" s="3"/>
      <c r="K780" s="3"/>
    </row>
    <row r="781" spans="1:11" x14ac:dyDescent="0.2">
      <c r="A781" s="2">
        <v>755</v>
      </c>
      <c r="B781" s="3">
        <v>1721</v>
      </c>
      <c r="C781" s="3" t="s">
        <v>761</v>
      </c>
      <c r="D781" s="3" t="s">
        <v>3261</v>
      </c>
      <c r="E781" s="3">
        <v>915312.72258000006</v>
      </c>
      <c r="F781" s="3">
        <v>9864</v>
      </c>
      <c r="G781" s="3">
        <v>9869</v>
      </c>
      <c r="H781" s="3"/>
      <c r="I781" s="3"/>
      <c r="J781" s="3"/>
      <c r="K781" s="3"/>
    </row>
    <row r="782" spans="1:11" x14ac:dyDescent="0.2">
      <c r="A782" s="2">
        <v>756</v>
      </c>
      <c r="B782" s="3">
        <v>688</v>
      </c>
      <c r="C782" s="3" t="s">
        <v>762</v>
      </c>
      <c r="D782" s="3" t="s">
        <v>3262</v>
      </c>
      <c r="E782" s="3">
        <v>915127.82476000022</v>
      </c>
      <c r="F782" s="3">
        <v>4493</v>
      </c>
      <c r="G782" s="3">
        <v>220547</v>
      </c>
      <c r="H782" s="3"/>
      <c r="I782" s="3"/>
      <c r="J782" s="3"/>
      <c r="K782" s="3"/>
    </row>
    <row r="783" spans="1:11" x14ac:dyDescent="0.2">
      <c r="A783" s="2">
        <v>757</v>
      </c>
      <c r="B783" s="3">
        <v>214</v>
      </c>
      <c r="C783" s="3" t="s">
        <v>763</v>
      </c>
      <c r="D783" s="3" t="s">
        <v>3263</v>
      </c>
      <c r="E783" s="3">
        <v>914525.51626999967</v>
      </c>
      <c r="F783" s="3">
        <v>44511</v>
      </c>
      <c r="G783" s="3">
        <v>1736642</v>
      </c>
      <c r="H783" s="3"/>
      <c r="I783" s="3"/>
      <c r="J783" s="3"/>
      <c r="K783" s="3"/>
    </row>
    <row r="784" spans="1:11" x14ac:dyDescent="0.2">
      <c r="A784" s="2">
        <v>758</v>
      </c>
      <c r="B784" s="3">
        <v>704</v>
      </c>
      <c r="C784" s="3" t="s">
        <v>764</v>
      </c>
      <c r="D784" s="3" t="s">
        <v>3264</v>
      </c>
      <c r="E784" s="3">
        <v>912804.8001600001</v>
      </c>
      <c r="F784" s="3">
        <v>19353</v>
      </c>
      <c r="G784" s="3">
        <v>1544718</v>
      </c>
      <c r="H784" s="3"/>
      <c r="I784" s="3"/>
      <c r="J784" s="3"/>
      <c r="K784" s="3"/>
    </row>
    <row r="785" spans="1:11" x14ac:dyDescent="0.2">
      <c r="A785" s="2">
        <v>759</v>
      </c>
      <c r="B785" s="3">
        <v>1386</v>
      </c>
      <c r="C785" s="3" t="s">
        <v>765</v>
      </c>
      <c r="D785" s="3" t="s">
        <v>3265</v>
      </c>
      <c r="E785" s="3">
        <v>912516.8510400001</v>
      </c>
      <c r="F785" s="3">
        <v>159591</v>
      </c>
      <c r="G785" s="3">
        <v>1046825</v>
      </c>
      <c r="H785" s="3"/>
      <c r="I785" s="3"/>
      <c r="J785" s="3"/>
      <c r="K785" s="3"/>
    </row>
    <row r="786" spans="1:11" x14ac:dyDescent="0.2">
      <c r="A786" s="2">
        <v>760</v>
      </c>
      <c r="B786" s="3">
        <v>1127</v>
      </c>
      <c r="C786" s="3" t="s">
        <v>766</v>
      </c>
      <c r="D786" s="3" t="s">
        <v>3266</v>
      </c>
      <c r="E786" s="3">
        <v>911678.15108999994</v>
      </c>
      <c r="F786" s="3">
        <v>182114</v>
      </c>
      <c r="G786" s="3">
        <v>2957174</v>
      </c>
      <c r="H786" s="3"/>
      <c r="I786" s="3"/>
      <c r="J786" s="3"/>
      <c r="K786" s="3"/>
    </row>
    <row r="787" spans="1:11" x14ac:dyDescent="0.2">
      <c r="A787" s="2">
        <v>761</v>
      </c>
      <c r="B787" s="3">
        <v>1333</v>
      </c>
      <c r="C787" s="3" t="s">
        <v>767</v>
      </c>
      <c r="D787" s="3" t="s">
        <v>3267</v>
      </c>
      <c r="E787" s="3">
        <v>910817.31438999984</v>
      </c>
      <c r="F787" s="3">
        <v>358759</v>
      </c>
      <c r="G787" s="3">
        <v>32782700</v>
      </c>
      <c r="H787" s="3"/>
      <c r="I787" s="3"/>
      <c r="J787" s="3"/>
      <c r="K787" s="3"/>
    </row>
    <row r="788" spans="1:11" x14ac:dyDescent="0.2">
      <c r="A788" s="2">
        <v>762</v>
      </c>
      <c r="B788" s="3">
        <v>2479</v>
      </c>
      <c r="C788" s="3" t="s">
        <v>768</v>
      </c>
      <c r="D788" s="3" t="s">
        <v>3268</v>
      </c>
      <c r="E788" s="3">
        <v>902714.22661000001</v>
      </c>
      <c r="F788" s="3">
        <v>8417</v>
      </c>
      <c r="G788" s="3">
        <v>381571</v>
      </c>
      <c r="H788" s="3"/>
      <c r="I788" s="3"/>
      <c r="J788" s="3"/>
      <c r="K788" s="3"/>
    </row>
    <row r="789" spans="1:11" x14ac:dyDescent="0.2">
      <c r="A789" s="2">
        <v>763</v>
      </c>
      <c r="B789" s="3">
        <v>1196</v>
      </c>
      <c r="C789" s="3" t="s">
        <v>769</v>
      </c>
      <c r="D789" s="3" t="s">
        <v>3269</v>
      </c>
      <c r="E789" s="3">
        <v>898273.4668299997</v>
      </c>
      <c r="F789" s="3">
        <v>130573</v>
      </c>
      <c r="G789" s="3">
        <v>18557050</v>
      </c>
      <c r="H789" s="3"/>
      <c r="I789" s="3"/>
      <c r="J789" s="3"/>
      <c r="K789" s="3"/>
    </row>
    <row r="790" spans="1:11" x14ac:dyDescent="0.2">
      <c r="A790" s="2">
        <v>764</v>
      </c>
      <c r="B790" s="3">
        <v>305</v>
      </c>
      <c r="C790" s="3" t="s">
        <v>770</v>
      </c>
      <c r="D790" s="3" t="s">
        <v>3270</v>
      </c>
      <c r="E790" s="3">
        <v>897516.35324999993</v>
      </c>
      <c r="F790" s="3">
        <v>25933</v>
      </c>
      <c r="G790" s="3">
        <v>901140</v>
      </c>
      <c r="H790" s="3"/>
      <c r="I790" s="3"/>
      <c r="J790" s="3"/>
      <c r="K790" s="3"/>
    </row>
    <row r="791" spans="1:11" x14ac:dyDescent="0.2">
      <c r="A791" s="2">
        <v>765</v>
      </c>
      <c r="B791" s="3">
        <v>417</v>
      </c>
      <c r="C791" s="3" t="s">
        <v>771</v>
      </c>
      <c r="D791" s="3" t="s">
        <v>3271</v>
      </c>
      <c r="E791" s="3">
        <v>893236.21375999996</v>
      </c>
      <c r="F791" s="3">
        <v>13137</v>
      </c>
      <c r="G791" s="3">
        <v>296811</v>
      </c>
      <c r="H791" s="3"/>
      <c r="I791" s="3"/>
      <c r="J791" s="3"/>
      <c r="K791" s="3"/>
    </row>
    <row r="792" spans="1:11" x14ac:dyDescent="0.2">
      <c r="A792" s="2">
        <v>766</v>
      </c>
      <c r="B792" s="3">
        <v>356</v>
      </c>
      <c r="C792" s="3" t="s">
        <v>772</v>
      </c>
      <c r="D792" s="3" t="s">
        <v>3272</v>
      </c>
      <c r="E792" s="3">
        <v>892672.48139999993</v>
      </c>
      <c r="F792" s="3">
        <v>11505</v>
      </c>
      <c r="G792" s="3">
        <v>718230</v>
      </c>
      <c r="H792" s="3"/>
      <c r="I792" s="3"/>
      <c r="J792" s="3"/>
      <c r="K792" s="3"/>
    </row>
    <row r="793" spans="1:11" x14ac:dyDescent="0.2">
      <c r="A793" s="2">
        <v>767</v>
      </c>
      <c r="B793" s="3">
        <v>1980</v>
      </c>
      <c r="C793" s="3" t="s">
        <v>773</v>
      </c>
      <c r="D793" s="3" t="s">
        <v>3273</v>
      </c>
      <c r="E793" s="3">
        <v>887290.15857000067</v>
      </c>
      <c r="F793" s="3">
        <v>232546</v>
      </c>
      <c r="G793" s="3">
        <v>16839132</v>
      </c>
      <c r="H793" s="3"/>
      <c r="I793" s="3"/>
      <c r="J793" s="3"/>
      <c r="K793" s="3"/>
    </row>
    <row r="794" spans="1:11" x14ac:dyDescent="0.2">
      <c r="A794" s="2">
        <v>768</v>
      </c>
      <c r="B794" s="3">
        <v>1804</v>
      </c>
      <c r="C794" s="3" t="s">
        <v>774</v>
      </c>
      <c r="D794" s="3" t="s">
        <v>3274</v>
      </c>
      <c r="E794" s="3">
        <v>882802.92488999956</v>
      </c>
      <c r="F794" s="3">
        <v>69811</v>
      </c>
      <c r="G794" s="3">
        <v>1346901</v>
      </c>
      <c r="H794" s="3"/>
      <c r="I794" s="3"/>
      <c r="J794" s="3"/>
      <c r="K794" s="3"/>
    </row>
    <row r="795" spans="1:11" x14ac:dyDescent="0.2">
      <c r="A795" s="2">
        <v>769</v>
      </c>
      <c r="B795" s="3">
        <v>2392</v>
      </c>
      <c r="C795" s="3" t="s">
        <v>775</v>
      </c>
      <c r="D795" s="3" t="s">
        <v>3275</v>
      </c>
      <c r="E795" s="3">
        <v>878785.91002000018</v>
      </c>
      <c r="F795" s="3">
        <v>7357</v>
      </c>
      <c r="G795" s="3">
        <v>250720</v>
      </c>
      <c r="H795" s="3"/>
      <c r="I795" s="3"/>
      <c r="J795" s="3"/>
      <c r="K795" s="3"/>
    </row>
    <row r="796" spans="1:11" x14ac:dyDescent="0.2">
      <c r="A796" s="2">
        <v>770</v>
      </c>
      <c r="B796" s="3">
        <v>1934</v>
      </c>
      <c r="C796" s="3" t="s">
        <v>776</v>
      </c>
      <c r="D796" s="3" t="s">
        <v>3276</v>
      </c>
      <c r="E796" s="3">
        <v>877934.11466000078</v>
      </c>
      <c r="F796" s="3">
        <v>473084</v>
      </c>
      <c r="G796" s="3">
        <v>710468</v>
      </c>
      <c r="H796" s="3"/>
      <c r="I796" s="3"/>
      <c r="J796" s="3"/>
      <c r="K796" s="3"/>
    </row>
    <row r="797" spans="1:11" x14ac:dyDescent="0.2">
      <c r="A797" s="2">
        <v>771</v>
      </c>
      <c r="B797" s="3">
        <v>122</v>
      </c>
      <c r="C797" s="3" t="s">
        <v>777</v>
      </c>
      <c r="D797" s="3" t="s">
        <v>3277</v>
      </c>
      <c r="E797" s="3">
        <v>877091.22134999977</v>
      </c>
      <c r="F797" s="3">
        <v>166202</v>
      </c>
      <c r="G797" s="3">
        <v>6189463</v>
      </c>
      <c r="H797" s="3"/>
      <c r="I797" s="3"/>
      <c r="J797" s="3"/>
      <c r="K797" s="3"/>
    </row>
    <row r="798" spans="1:11" x14ac:dyDescent="0.2">
      <c r="A798" s="2">
        <v>772</v>
      </c>
      <c r="B798" s="3">
        <v>1890</v>
      </c>
      <c r="C798" s="3" t="s">
        <v>778</v>
      </c>
      <c r="D798" s="3" t="s">
        <v>3278</v>
      </c>
      <c r="E798" s="3">
        <v>875888.6201300004</v>
      </c>
      <c r="F798" s="3">
        <v>328135</v>
      </c>
      <c r="G798" s="3">
        <v>786312</v>
      </c>
      <c r="H798" s="3"/>
      <c r="I798" s="3"/>
      <c r="J798" s="3"/>
      <c r="K798" s="3"/>
    </row>
    <row r="799" spans="1:11" x14ac:dyDescent="0.2">
      <c r="A799" s="2">
        <v>773</v>
      </c>
      <c r="B799" s="3">
        <v>1047</v>
      </c>
      <c r="C799" s="3" t="s">
        <v>779</v>
      </c>
      <c r="D799" s="3" t="s">
        <v>3279</v>
      </c>
      <c r="E799" s="3">
        <v>874122.33544000017</v>
      </c>
      <c r="F799" s="3">
        <v>8368</v>
      </c>
      <c r="G799" s="3">
        <v>688856</v>
      </c>
      <c r="H799" s="3"/>
      <c r="I799" s="3"/>
      <c r="J799" s="3"/>
      <c r="K799" s="3"/>
    </row>
    <row r="800" spans="1:11" x14ac:dyDescent="0.2">
      <c r="A800" s="2">
        <v>774</v>
      </c>
      <c r="B800" s="3">
        <v>439</v>
      </c>
      <c r="C800" s="3" t="s">
        <v>780</v>
      </c>
      <c r="D800" s="3" t="s">
        <v>3280</v>
      </c>
      <c r="E800" s="3">
        <v>874117.31758999988</v>
      </c>
      <c r="F800" s="3">
        <v>48945</v>
      </c>
      <c r="G800" s="3">
        <v>156829</v>
      </c>
      <c r="H800" s="3"/>
      <c r="I800" s="3"/>
      <c r="J800" s="3"/>
      <c r="K800" s="3"/>
    </row>
    <row r="801" spans="1:11" x14ac:dyDescent="0.2">
      <c r="A801" s="2">
        <v>775</v>
      </c>
      <c r="B801" s="3">
        <v>2133</v>
      </c>
      <c r="C801" s="3" t="s">
        <v>781</v>
      </c>
      <c r="D801" s="3" t="s">
        <v>3281</v>
      </c>
      <c r="E801" s="3">
        <v>873913.78534000018</v>
      </c>
      <c r="F801" s="3">
        <v>75956</v>
      </c>
      <c r="G801" s="3">
        <v>2132069</v>
      </c>
      <c r="H801" s="3"/>
      <c r="I801" s="3"/>
      <c r="J801" s="3"/>
      <c r="K801" s="3"/>
    </row>
    <row r="802" spans="1:11" x14ac:dyDescent="0.2">
      <c r="A802" s="2">
        <v>776</v>
      </c>
      <c r="B802" s="3">
        <v>61</v>
      </c>
      <c r="C802" s="3" t="s">
        <v>782</v>
      </c>
      <c r="D802" s="3" t="s">
        <v>2721</v>
      </c>
      <c r="E802" s="3">
        <v>872971.45689999987</v>
      </c>
      <c r="F802" s="3">
        <v>12498</v>
      </c>
      <c r="G802" s="3">
        <v>2281524</v>
      </c>
      <c r="H802" s="3"/>
      <c r="I802" s="3"/>
      <c r="J802" s="3"/>
      <c r="K802" s="3"/>
    </row>
    <row r="803" spans="1:11" x14ac:dyDescent="0.2">
      <c r="A803" s="2">
        <v>777</v>
      </c>
      <c r="B803" s="3">
        <v>781</v>
      </c>
      <c r="C803" s="3" t="s">
        <v>783</v>
      </c>
      <c r="D803" s="3" t="s">
        <v>3282</v>
      </c>
      <c r="E803" s="3">
        <v>870151.90124999871</v>
      </c>
      <c r="F803" s="3">
        <v>443228</v>
      </c>
      <c r="G803" s="3">
        <v>12979445</v>
      </c>
      <c r="H803" s="3"/>
      <c r="I803" s="3"/>
      <c r="J803" s="3"/>
      <c r="K803" s="3"/>
    </row>
    <row r="804" spans="1:11" x14ac:dyDescent="0.2">
      <c r="A804" s="2">
        <v>778</v>
      </c>
      <c r="B804" s="3">
        <v>1745</v>
      </c>
      <c r="C804" s="3" t="s">
        <v>784</v>
      </c>
      <c r="D804" s="3" t="s">
        <v>3283</v>
      </c>
      <c r="E804" s="3">
        <v>867285.82491999993</v>
      </c>
      <c r="F804" s="3">
        <v>23638</v>
      </c>
      <c r="G804" s="3">
        <v>193014</v>
      </c>
      <c r="H804" s="3"/>
      <c r="I804" s="3"/>
      <c r="J804" s="3"/>
      <c r="K804" s="3"/>
    </row>
    <row r="805" spans="1:11" x14ac:dyDescent="0.2">
      <c r="A805" s="2">
        <v>779</v>
      </c>
      <c r="B805" s="3">
        <v>2380</v>
      </c>
      <c r="C805" s="3" t="s">
        <v>785</v>
      </c>
      <c r="D805" s="3" t="s">
        <v>3284</v>
      </c>
      <c r="E805" s="3">
        <v>864224.63667000004</v>
      </c>
      <c r="F805" s="3">
        <v>5737</v>
      </c>
      <c r="G805" s="3">
        <v>320249</v>
      </c>
      <c r="H805" s="3"/>
      <c r="I805" s="3"/>
      <c r="J805" s="3"/>
      <c r="K805" s="3"/>
    </row>
    <row r="806" spans="1:11" x14ac:dyDescent="0.2">
      <c r="A806" s="2">
        <v>780</v>
      </c>
      <c r="B806" s="3">
        <v>1821</v>
      </c>
      <c r="C806" s="3" t="s">
        <v>786</v>
      </c>
      <c r="D806" s="3" t="s">
        <v>3285</v>
      </c>
      <c r="E806" s="3">
        <v>860805.83807000017</v>
      </c>
      <c r="F806" s="3">
        <v>14207</v>
      </c>
      <c r="G806" s="3">
        <v>284443</v>
      </c>
      <c r="H806" s="3"/>
      <c r="I806" s="3"/>
      <c r="J806" s="3"/>
      <c r="K806" s="3"/>
    </row>
    <row r="807" spans="1:11" x14ac:dyDescent="0.2">
      <c r="A807" s="2">
        <v>781</v>
      </c>
      <c r="B807" s="3">
        <v>2040</v>
      </c>
      <c r="C807" s="3" t="s">
        <v>787</v>
      </c>
      <c r="D807" s="3" t="s">
        <v>3286</v>
      </c>
      <c r="E807" s="3">
        <v>858871.83494999958</v>
      </c>
      <c r="F807" s="3">
        <v>43960</v>
      </c>
      <c r="G807" s="3">
        <v>101407</v>
      </c>
      <c r="H807" s="3"/>
      <c r="I807" s="3"/>
      <c r="J807" s="3"/>
      <c r="K807" s="3"/>
    </row>
    <row r="808" spans="1:11" x14ac:dyDescent="0.2">
      <c r="A808" s="2">
        <v>782</v>
      </c>
      <c r="B808" s="3">
        <v>620</v>
      </c>
      <c r="C808" s="3" t="s">
        <v>788</v>
      </c>
      <c r="D808" s="3" t="s">
        <v>3287</v>
      </c>
      <c r="E808" s="3">
        <v>858673.58516999951</v>
      </c>
      <c r="F808" s="3">
        <v>23261</v>
      </c>
      <c r="G808" s="3">
        <v>1327690</v>
      </c>
      <c r="H808" s="3"/>
      <c r="I808" s="3"/>
      <c r="J808" s="3"/>
      <c r="K808" s="3"/>
    </row>
    <row r="809" spans="1:11" x14ac:dyDescent="0.2">
      <c r="A809" s="2">
        <v>783</v>
      </c>
      <c r="B809" s="3">
        <v>2488</v>
      </c>
      <c r="C809" s="3" t="s">
        <v>789</v>
      </c>
      <c r="D809" s="3" t="s">
        <v>3288</v>
      </c>
      <c r="E809" s="3">
        <v>858393.49383000005</v>
      </c>
      <c r="F809" s="3">
        <v>8939</v>
      </c>
      <c r="G809" s="3">
        <v>464503</v>
      </c>
      <c r="H809" s="3"/>
      <c r="I809" s="3"/>
      <c r="J809" s="3"/>
      <c r="K809" s="3"/>
    </row>
    <row r="810" spans="1:11" x14ac:dyDescent="0.2">
      <c r="A810" s="2">
        <v>784</v>
      </c>
      <c r="B810" s="3">
        <v>1831</v>
      </c>
      <c r="C810" s="3" t="s">
        <v>790</v>
      </c>
      <c r="D810" s="3" t="s">
        <v>3289</v>
      </c>
      <c r="E810" s="3">
        <v>856564.96570000018</v>
      </c>
      <c r="F810" s="3">
        <v>30113</v>
      </c>
      <c r="G810" s="3">
        <v>337339</v>
      </c>
      <c r="H810" s="3"/>
      <c r="I810" s="3"/>
      <c r="J810" s="3"/>
      <c r="K810" s="3"/>
    </row>
    <row r="811" spans="1:11" x14ac:dyDescent="0.2">
      <c r="A811" s="2">
        <v>785</v>
      </c>
      <c r="B811" s="3">
        <v>44</v>
      </c>
      <c r="C811" s="3" t="s">
        <v>791</v>
      </c>
      <c r="D811" s="3" t="s">
        <v>3290</v>
      </c>
      <c r="E811" s="3">
        <v>850025.67182999908</v>
      </c>
      <c r="F811" s="3">
        <v>354838</v>
      </c>
      <c r="G811" s="3">
        <v>14066766</v>
      </c>
      <c r="H811" s="3"/>
      <c r="I811" s="3"/>
      <c r="J811" s="3"/>
      <c r="K811" s="3"/>
    </row>
    <row r="812" spans="1:11" x14ac:dyDescent="0.2">
      <c r="A812" s="2">
        <v>786</v>
      </c>
      <c r="B812" s="3">
        <v>1539</v>
      </c>
      <c r="C812" s="3" t="s">
        <v>792</v>
      </c>
      <c r="D812" s="3" t="s">
        <v>3291</v>
      </c>
      <c r="E812" s="3">
        <v>848069.4215499995</v>
      </c>
      <c r="F812" s="3">
        <v>237679</v>
      </c>
      <c r="G812" s="3">
        <v>62871360</v>
      </c>
      <c r="H812" s="3"/>
      <c r="I812" s="3"/>
      <c r="J812" s="3"/>
      <c r="K812" s="3"/>
    </row>
    <row r="813" spans="1:11" x14ac:dyDescent="0.2">
      <c r="A813" s="2">
        <v>787</v>
      </c>
      <c r="B813" s="3">
        <v>1611</v>
      </c>
      <c r="C813" s="3" t="s">
        <v>793</v>
      </c>
      <c r="D813" s="3" t="s">
        <v>3292</v>
      </c>
      <c r="E813" s="3">
        <v>844337.07386999973</v>
      </c>
      <c r="F813" s="3">
        <v>45480</v>
      </c>
      <c r="G813" s="3">
        <v>1490831</v>
      </c>
      <c r="H813" s="3"/>
      <c r="I813" s="3"/>
      <c r="J813" s="3"/>
      <c r="K813" s="3"/>
    </row>
    <row r="814" spans="1:11" x14ac:dyDescent="0.2">
      <c r="A814" s="2">
        <v>788</v>
      </c>
      <c r="B814" s="3">
        <v>1806</v>
      </c>
      <c r="C814" s="3" t="s">
        <v>794</v>
      </c>
      <c r="D814" s="3" t="s">
        <v>3293</v>
      </c>
      <c r="E814" s="3">
        <v>841320.39100000018</v>
      </c>
      <c r="F814" s="3">
        <v>32492</v>
      </c>
      <c r="G814" s="3">
        <v>455057</v>
      </c>
      <c r="H814" s="3"/>
      <c r="I814" s="3"/>
      <c r="J814" s="3"/>
      <c r="K814" s="3"/>
    </row>
    <row r="815" spans="1:11" x14ac:dyDescent="0.2">
      <c r="A815" s="2">
        <v>789</v>
      </c>
      <c r="B815" s="3">
        <v>1235</v>
      </c>
      <c r="C815" s="3" t="s">
        <v>795</v>
      </c>
      <c r="D815" s="3" t="s">
        <v>3294</v>
      </c>
      <c r="E815" s="3">
        <v>835269.54484999948</v>
      </c>
      <c r="F815" s="3">
        <v>12340</v>
      </c>
      <c r="G815" s="3">
        <v>468322</v>
      </c>
      <c r="H815" s="3"/>
      <c r="I815" s="3"/>
      <c r="J815" s="3"/>
      <c r="K815" s="3"/>
    </row>
    <row r="816" spans="1:11" x14ac:dyDescent="0.2">
      <c r="A816" s="2">
        <v>790</v>
      </c>
      <c r="B816" s="3">
        <v>1236</v>
      </c>
      <c r="C816" s="3" t="s">
        <v>796</v>
      </c>
      <c r="D816" s="3" t="s">
        <v>3295</v>
      </c>
      <c r="E816" s="3">
        <v>823498.86963999993</v>
      </c>
      <c r="F816" s="3">
        <v>14637</v>
      </c>
      <c r="G816" s="3">
        <v>358614</v>
      </c>
      <c r="H816" s="3"/>
      <c r="I816" s="3"/>
      <c r="J816" s="3"/>
      <c r="K816" s="3"/>
    </row>
    <row r="817" spans="1:11" x14ac:dyDescent="0.2">
      <c r="A817" s="2">
        <v>791</v>
      </c>
      <c r="B817" s="3">
        <v>2308</v>
      </c>
      <c r="C817" s="3" t="s">
        <v>797</v>
      </c>
      <c r="D817" s="3" t="s">
        <v>3296</v>
      </c>
      <c r="E817" s="3">
        <v>821659.80466000002</v>
      </c>
      <c r="F817" s="3">
        <v>4042</v>
      </c>
      <c r="G817" s="3">
        <v>300731</v>
      </c>
      <c r="H817" s="3"/>
      <c r="I817" s="3"/>
      <c r="J817" s="3"/>
      <c r="K817" s="3"/>
    </row>
    <row r="818" spans="1:11" x14ac:dyDescent="0.2">
      <c r="A818" s="2">
        <v>792</v>
      </c>
      <c r="B818" s="3">
        <v>1608</v>
      </c>
      <c r="C818" s="3" t="s">
        <v>798</v>
      </c>
      <c r="D818" s="3" t="s">
        <v>3297</v>
      </c>
      <c r="E818" s="3">
        <v>816557.28646999958</v>
      </c>
      <c r="F818" s="3">
        <v>108356</v>
      </c>
      <c r="G818" s="3">
        <v>8919095</v>
      </c>
      <c r="H818" s="3"/>
      <c r="I818" s="3"/>
      <c r="J818" s="3"/>
      <c r="K818" s="3"/>
    </row>
    <row r="819" spans="1:11" x14ac:dyDescent="0.2">
      <c r="A819" s="2">
        <v>793</v>
      </c>
      <c r="B819" s="3">
        <v>663</v>
      </c>
      <c r="C819" s="3" t="s">
        <v>799</v>
      </c>
      <c r="D819" s="3" t="s">
        <v>3298</v>
      </c>
      <c r="E819" s="3">
        <v>816530.31857000047</v>
      </c>
      <c r="F819" s="3">
        <v>373026</v>
      </c>
      <c r="G819" s="3">
        <v>39972456</v>
      </c>
      <c r="H819" s="3"/>
      <c r="I819" s="3"/>
      <c r="J819" s="3"/>
      <c r="K819" s="3"/>
    </row>
    <row r="820" spans="1:11" x14ac:dyDescent="0.2">
      <c r="A820" s="2">
        <v>794</v>
      </c>
      <c r="B820" s="3">
        <v>1599</v>
      </c>
      <c r="C820" s="3" t="s">
        <v>800</v>
      </c>
      <c r="D820" s="3" t="s">
        <v>3299</v>
      </c>
      <c r="E820" s="3">
        <v>814760.3322400006</v>
      </c>
      <c r="F820" s="3">
        <v>108881</v>
      </c>
      <c r="G820" s="3">
        <v>4800620</v>
      </c>
      <c r="H820" s="3"/>
      <c r="I820" s="3"/>
      <c r="J820" s="3"/>
      <c r="K820" s="3"/>
    </row>
    <row r="821" spans="1:11" x14ac:dyDescent="0.2">
      <c r="A821" s="2">
        <v>795</v>
      </c>
      <c r="B821" s="3">
        <v>386</v>
      </c>
      <c r="C821" s="3" t="s">
        <v>801</v>
      </c>
      <c r="D821" s="3" t="s">
        <v>3300</v>
      </c>
      <c r="E821" s="3">
        <v>814646.95471999981</v>
      </c>
      <c r="F821" s="3">
        <v>5672</v>
      </c>
      <c r="G821" s="3">
        <v>189946</v>
      </c>
      <c r="H821" s="3"/>
      <c r="I821" s="3"/>
      <c r="J821" s="3"/>
      <c r="K821" s="3"/>
    </row>
    <row r="822" spans="1:11" x14ac:dyDescent="0.2">
      <c r="A822" s="2">
        <v>796</v>
      </c>
      <c r="B822" s="3">
        <v>2003</v>
      </c>
      <c r="C822" s="3" t="s">
        <v>802</v>
      </c>
      <c r="D822" s="3" t="s">
        <v>3301</v>
      </c>
      <c r="E822" s="3">
        <v>811608.63506000047</v>
      </c>
      <c r="F822" s="3">
        <v>21406</v>
      </c>
      <c r="G822" s="3">
        <v>49874</v>
      </c>
      <c r="H822" s="3"/>
      <c r="I822" s="3"/>
      <c r="J822" s="3"/>
      <c r="K822" s="3"/>
    </row>
    <row r="823" spans="1:11" x14ac:dyDescent="0.2">
      <c r="A823" s="2">
        <v>797</v>
      </c>
      <c r="B823" s="3">
        <v>234</v>
      </c>
      <c r="C823" s="3" t="s">
        <v>803</v>
      </c>
      <c r="D823" s="3" t="s">
        <v>3302</v>
      </c>
      <c r="E823" s="3">
        <v>810745.03590999963</v>
      </c>
      <c r="F823" s="3">
        <v>24366</v>
      </c>
      <c r="G823" s="3">
        <v>1003221</v>
      </c>
      <c r="H823" s="3"/>
      <c r="I823" s="3"/>
      <c r="J823" s="3"/>
      <c r="K823" s="3"/>
    </row>
    <row r="824" spans="1:11" x14ac:dyDescent="0.2">
      <c r="A824" s="2">
        <v>798</v>
      </c>
      <c r="B824" s="3">
        <v>1478</v>
      </c>
      <c r="C824" s="3" t="s">
        <v>804</v>
      </c>
      <c r="D824" s="3" t="s">
        <v>2891</v>
      </c>
      <c r="E824" s="3">
        <v>806385.40245000063</v>
      </c>
      <c r="F824" s="3">
        <v>107743</v>
      </c>
      <c r="G824" s="3">
        <v>132685</v>
      </c>
      <c r="H824" s="3"/>
      <c r="I824" s="3"/>
      <c r="J824" s="3"/>
      <c r="K824" s="3"/>
    </row>
    <row r="825" spans="1:11" x14ac:dyDescent="0.2">
      <c r="A825" s="2">
        <v>799</v>
      </c>
      <c r="B825" s="3">
        <v>219</v>
      </c>
      <c r="C825" s="3" t="s">
        <v>805</v>
      </c>
      <c r="D825" s="3" t="s">
        <v>3303</v>
      </c>
      <c r="E825" s="3">
        <v>799828.20574999996</v>
      </c>
      <c r="F825" s="3">
        <v>22340</v>
      </c>
      <c r="G825" s="3">
        <v>781954</v>
      </c>
      <c r="H825" s="3"/>
      <c r="I825" s="3"/>
      <c r="J825" s="3"/>
      <c r="K825" s="3"/>
    </row>
    <row r="826" spans="1:11" x14ac:dyDescent="0.2">
      <c r="A826" s="2">
        <v>800</v>
      </c>
      <c r="B826" s="3">
        <v>94</v>
      </c>
      <c r="C826" s="3" t="s">
        <v>806</v>
      </c>
      <c r="D826" s="3" t="s">
        <v>2609</v>
      </c>
      <c r="E826" s="3">
        <v>798497.04158000019</v>
      </c>
      <c r="F826" s="3">
        <v>19220</v>
      </c>
      <c r="G826" s="3">
        <v>616847</v>
      </c>
      <c r="H826" s="3"/>
      <c r="I826" s="3"/>
      <c r="J826" s="3"/>
      <c r="K826" s="3"/>
    </row>
    <row r="827" spans="1:11" x14ac:dyDescent="0.2">
      <c r="A827" s="2">
        <v>801</v>
      </c>
      <c r="B827" s="3">
        <v>594</v>
      </c>
      <c r="C827" s="3" t="s">
        <v>807</v>
      </c>
      <c r="D827" s="3" t="s">
        <v>3304</v>
      </c>
      <c r="E827" s="3">
        <v>794526.99846000038</v>
      </c>
      <c r="F827" s="3">
        <v>9760</v>
      </c>
      <c r="G827" s="3">
        <v>271592</v>
      </c>
      <c r="H827" s="3"/>
      <c r="I827" s="3"/>
      <c r="J827" s="3"/>
      <c r="K827" s="3"/>
    </row>
    <row r="828" spans="1:11" x14ac:dyDescent="0.2">
      <c r="A828" s="2">
        <v>802</v>
      </c>
      <c r="B828" s="3">
        <v>1950</v>
      </c>
      <c r="C828" s="3" t="s">
        <v>808</v>
      </c>
      <c r="D828" s="3" t="s">
        <v>3305</v>
      </c>
      <c r="E828" s="3">
        <v>792386.69482000021</v>
      </c>
      <c r="F828" s="3">
        <v>5366</v>
      </c>
      <c r="G828" s="3">
        <v>18763</v>
      </c>
      <c r="H828" s="3"/>
      <c r="I828" s="3"/>
      <c r="J828" s="3"/>
      <c r="K828" s="3"/>
    </row>
    <row r="829" spans="1:11" x14ac:dyDescent="0.2">
      <c r="A829" s="2">
        <v>803</v>
      </c>
      <c r="B829" s="3">
        <v>217</v>
      </c>
      <c r="C829" s="3" t="s">
        <v>809</v>
      </c>
      <c r="D829" s="3" t="s">
        <v>3306</v>
      </c>
      <c r="E829" s="3">
        <v>786771.17142999975</v>
      </c>
      <c r="F829" s="3">
        <v>77820</v>
      </c>
      <c r="G829" s="3">
        <v>3012008</v>
      </c>
      <c r="H829" s="3"/>
      <c r="I829" s="3"/>
      <c r="J829" s="3"/>
      <c r="K829" s="3"/>
    </row>
    <row r="830" spans="1:11" x14ac:dyDescent="0.2">
      <c r="A830" s="2">
        <v>804</v>
      </c>
      <c r="B830" s="3">
        <v>216</v>
      </c>
      <c r="C830" s="3" t="s">
        <v>810</v>
      </c>
      <c r="D830" s="3" t="s">
        <v>3307</v>
      </c>
      <c r="E830" s="3">
        <v>786631.84909999999</v>
      </c>
      <c r="F830" s="3">
        <v>61010</v>
      </c>
      <c r="G830" s="3">
        <v>2247857</v>
      </c>
      <c r="H830" s="3"/>
      <c r="I830" s="3"/>
      <c r="J830" s="3"/>
      <c r="K830" s="3"/>
    </row>
    <row r="831" spans="1:11" x14ac:dyDescent="0.2">
      <c r="A831" s="2">
        <v>805</v>
      </c>
      <c r="B831" s="3">
        <v>2209</v>
      </c>
      <c r="C831" s="3" t="s">
        <v>811</v>
      </c>
      <c r="D831" s="3" t="s">
        <v>3308</v>
      </c>
      <c r="E831" s="3">
        <v>786526.42897000012</v>
      </c>
      <c r="F831" s="3">
        <v>27726</v>
      </c>
      <c r="G831" s="3">
        <v>209660</v>
      </c>
      <c r="H831" s="3"/>
      <c r="I831" s="3"/>
      <c r="J831" s="3"/>
      <c r="K831" s="3"/>
    </row>
    <row r="832" spans="1:11" x14ac:dyDescent="0.2">
      <c r="A832" s="2">
        <v>806</v>
      </c>
      <c r="B832" s="3">
        <v>2208</v>
      </c>
      <c r="C832" s="3" t="s">
        <v>812</v>
      </c>
      <c r="D832" s="3" t="s">
        <v>3309</v>
      </c>
      <c r="E832" s="3">
        <v>786522.39022000006</v>
      </c>
      <c r="F832" s="3">
        <v>48544</v>
      </c>
      <c r="G832" s="3">
        <v>5865702</v>
      </c>
      <c r="H832" s="3"/>
      <c r="I832" s="3"/>
      <c r="J832" s="3"/>
      <c r="K832" s="3"/>
    </row>
    <row r="833" spans="1:11" x14ac:dyDescent="0.2">
      <c r="A833" s="2">
        <v>807</v>
      </c>
      <c r="B833" s="3">
        <v>2015</v>
      </c>
      <c r="C833" s="3" t="s">
        <v>813</v>
      </c>
      <c r="D833" s="3" t="s">
        <v>3310</v>
      </c>
      <c r="E833" s="3">
        <v>785129.77733999968</v>
      </c>
      <c r="F833" s="3">
        <v>7751</v>
      </c>
      <c r="G833" s="3">
        <v>11493</v>
      </c>
      <c r="H833" s="3"/>
      <c r="I833" s="3"/>
      <c r="J833" s="3"/>
      <c r="K833" s="3"/>
    </row>
    <row r="834" spans="1:11" x14ac:dyDescent="0.2">
      <c r="A834" s="2">
        <v>808</v>
      </c>
      <c r="B834" s="3">
        <v>1830</v>
      </c>
      <c r="C834" s="3" t="s">
        <v>814</v>
      </c>
      <c r="D834" s="3" t="s">
        <v>3311</v>
      </c>
      <c r="E834" s="3">
        <v>775611.70780000009</v>
      </c>
      <c r="F834" s="3">
        <v>17536</v>
      </c>
      <c r="G834" s="3">
        <v>268916</v>
      </c>
      <c r="H834" s="3"/>
      <c r="I834" s="3"/>
      <c r="J834" s="3"/>
      <c r="K834" s="3"/>
    </row>
    <row r="835" spans="1:11" x14ac:dyDescent="0.2">
      <c r="A835" s="2">
        <v>809</v>
      </c>
      <c r="B835" s="3">
        <v>2476</v>
      </c>
      <c r="C835" s="3" t="s">
        <v>815</v>
      </c>
      <c r="D835" s="3" t="s">
        <v>3312</v>
      </c>
      <c r="E835" s="3">
        <v>774793.69138000009</v>
      </c>
      <c r="F835" s="3">
        <v>9238</v>
      </c>
      <c r="G835" s="3">
        <v>430449</v>
      </c>
      <c r="H835" s="3"/>
      <c r="I835" s="3"/>
      <c r="J835" s="3"/>
      <c r="K835" s="3"/>
    </row>
    <row r="836" spans="1:11" x14ac:dyDescent="0.2">
      <c r="A836" s="2">
        <v>810</v>
      </c>
      <c r="B836" s="3">
        <v>994</v>
      </c>
      <c r="C836" s="3" t="s">
        <v>816</v>
      </c>
      <c r="D836" s="3" t="s">
        <v>3313</v>
      </c>
      <c r="E836" s="3">
        <v>773199.85290000006</v>
      </c>
      <c r="F836" s="3">
        <v>35354</v>
      </c>
      <c r="G836" s="3">
        <v>1652205</v>
      </c>
      <c r="H836" s="3"/>
      <c r="I836" s="3"/>
      <c r="J836" s="3"/>
      <c r="K836" s="3"/>
    </row>
    <row r="837" spans="1:11" x14ac:dyDescent="0.2">
      <c r="A837" s="2">
        <v>811</v>
      </c>
      <c r="B837" s="3">
        <v>2018</v>
      </c>
      <c r="C837" s="3" t="s">
        <v>817</v>
      </c>
      <c r="D837" s="3" t="s">
        <v>3314</v>
      </c>
      <c r="E837" s="3">
        <v>765323.44762000034</v>
      </c>
      <c r="F837" s="3">
        <v>9878</v>
      </c>
      <c r="G837" s="3">
        <v>18767</v>
      </c>
      <c r="H837" s="3"/>
      <c r="I837" s="3"/>
      <c r="J837" s="3"/>
      <c r="K837" s="3"/>
    </row>
    <row r="838" spans="1:11" x14ac:dyDescent="0.2">
      <c r="A838" s="2">
        <v>812</v>
      </c>
      <c r="B838" s="3">
        <v>2483</v>
      </c>
      <c r="C838" s="3" t="s">
        <v>818</v>
      </c>
      <c r="D838" s="3" t="s">
        <v>3315</v>
      </c>
      <c r="E838" s="3">
        <v>763313.97843000048</v>
      </c>
      <c r="F838" s="3">
        <v>8432</v>
      </c>
      <c r="G838" s="3">
        <v>364482</v>
      </c>
      <c r="H838" s="3"/>
      <c r="I838" s="3"/>
      <c r="J838" s="3"/>
      <c r="K838" s="3"/>
    </row>
    <row r="839" spans="1:11" x14ac:dyDescent="0.2">
      <c r="A839" s="2">
        <v>813</v>
      </c>
      <c r="B839" s="3">
        <v>2498</v>
      </c>
      <c r="C839" s="3" t="s">
        <v>819</v>
      </c>
      <c r="D839" s="3" t="s">
        <v>3316</v>
      </c>
      <c r="E839" s="3">
        <v>761468.08458999998</v>
      </c>
      <c r="F839" s="3">
        <v>7512</v>
      </c>
      <c r="G839" s="3">
        <v>344429</v>
      </c>
      <c r="H839" s="3"/>
      <c r="I839" s="3"/>
      <c r="J839" s="3"/>
      <c r="K839" s="3"/>
    </row>
    <row r="840" spans="1:11" x14ac:dyDescent="0.2">
      <c r="A840" s="2">
        <v>814</v>
      </c>
      <c r="B840" s="3">
        <v>1267</v>
      </c>
      <c r="C840" s="3" t="s">
        <v>820</v>
      </c>
      <c r="D840" s="3" t="s">
        <v>3317</v>
      </c>
      <c r="E840" s="3">
        <v>758694.05164999969</v>
      </c>
      <c r="F840" s="3">
        <v>283065</v>
      </c>
      <c r="G840" s="3">
        <v>14848613</v>
      </c>
      <c r="H840" s="3"/>
      <c r="I840" s="3"/>
      <c r="J840" s="3"/>
      <c r="K840" s="3"/>
    </row>
    <row r="841" spans="1:11" x14ac:dyDescent="0.2">
      <c r="A841" s="2">
        <v>815</v>
      </c>
      <c r="B841" s="3">
        <v>2353</v>
      </c>
      <c r="C841" s="3" t="s">
        <v>821</v>
      </c>
      <c r="D841" s="3" t="s">
        <v>3318</v>
      </c>
      <c r="E841" s="3">
        <v>753640.05056000012</v>
      </c>
      <c r="F841" s="3">
        <v>5914</v>
      </c>
      <c r="G841" s="3">
        <v>278747</v>
      </c>
      <c r="H841" s="3"/>
      <c r="I841" s="3"/>
      <c r="J841" s="3"/>
      <c r="K841" s="3"/>
    </row>
    <row r="842" spans="1:11" x14ac:dyDescent="0.2">
      <c r="A842" s="2">
        <v>816</v>
      </c>
      <c r="B842" s="3">
        <v>1856</v>
      </c>
      <c r="C842" s="3" t="s">
        <v>822</v>
      </c>
      <c r="D842" s="3" t="s">
        <v>3319</v>
      </c>
      <c r="E842" s="3">
        <v>750545.4210300002</v>
      </c>
      <c r="F842" s="3">
        <v>48507</v>
      </c>
      <c r="G842" s="3">
        <v>569511</v>
      </c>
      <c r="H842" s="3"/>
      <c r="I842" s="3"/>
      <c r="J842" s="3"/>
      <c r="K842" s="3"/>
    </row>
    <row r="843" spans="1:11" x14ac:dyDescent="0.2">
      <c r="A843" s="2">
        <v>817</v>
      </c>
      <c r="B843" s="3">
        <v>966</v>
      </c>
      <c r="C843" s="3" t="s">
        <v>823</v>
      </c>
      <c r="D843" s="3" t="s">
        <v>3320</v>
      </c>
      <c r="E843" s="3">
        <v>748122.56721999997</v>
      </c>
      <c r="F843" s="3">
        <v>18722</v>
      </c>
      <c r="G843" s="3">
        <v>81388</v>
      </c>
      <c r="H843" s="3"/>
      <c r="I843" s="3"/>
      <c r="J843" s="3"/>
      <c r="K843" s="3"/>
    </row>
    <row r="844" spans="1:11" x14ac:dyDescent="0.2">
      <c r="A844" s="2">
        <v>818</v>
      </c>
      <c r="B844" s="3">
        <v>1425</v>
      </c>
      <c r="C844" s="3" t="s">
        <v>824</v>
      </c>
      <c r="D844" s="3" t="s">
        <v>3321</v>
      </c>
      <c r="E844" s="3">
        <v>747714.7061699999</v>
      </c>
      <c r="F844" s="3">
        <v>29524</v>
      </c>
      <c r="G844" s="3">
        <v>1748689</v>
      </c>
      <c r="H844" s="3"/>
      <c r="I844" s="3"/>
      <c r="J844" s="3"/>
      <c r="K844" s="3"/>
    </row>
    <row r="845" spans="1:11" x14ac:dyDescent="0.2">
      <c r="A845" s="2">
        <v>819</v>
      </c>
      <c r="B845" s="3">
        <v>1257</v>
      </c>
      <c r="C845" s="3" t="s">
        <v>825</v>
      </c>
      <c r="D845" s="3" t="s">
        <v>3322</v>
      </c>
      <c r="E845" s="3">
        <v>744185.2940699996</v>
      </c>
      <c r="F845" s="3">
        <v>32384</v>
      </c>
      <c r="G845" s="3">
        <v>1176686</v>
      </c>
      <c r="H845" s="3"/>
      <c r="I845" s="3"/>
      <c r="J845" s="3"/>
      <c r="K845" s="3"/>
    </row>
    <row r="846" spans="1:11" x14ac:dyDescent="0.2">
      <c r="A846" s="2">
        <v>820</v>
      </c>
      <c r="B846" s="3">
        <v>1321</v>
      </c>
      <c r="C846" s="3" t="s">
        <v>826</v>
      </c>
      <c r="D846" s="3" t="s">
        <v>3323</v>
      </c>
      <c r="E846" s="3">
        <v>741471.97953999974</v>
      </c>
      <c r="F846" s="3">
        <v>40884</v>
      </c>
      <c r="G846" s="3">
        <v>4070365</v>
      </c>
      <c r="H846" s="3"/>
      <c r="I846" s="3"/>
      <c r="J846" s="3"/>
      <c r="K846" s="3"/>
    </row>
    <row r="847" spans="1:11" x14ac:dyDescent="0.2">
      <c r="A847" s="2">
        <v>821</v>
      </c>
      <c r="B847" s="3">
        <v>171</v>
      </c>
      <c r="C847" s="3" t="s">
        <v>827</v>
      </c>
      <c r="D847" s="3" t="s">
        <v>3324</v>
      </c>
      <c r="E847" s="3">
        <v>739070.06071000011</v>
      </c>
      <c r="F847" s="3">
        <v>2808</v>
      </c>
      <c r="G847" s="3">
        <v>290319</v>
      </c>
      <c r="H847" s="3"/>
      <c r="I847" s="3"/>
      <c r="J847" s="3"/>
      <c r="K847" s="3"/>
    </row>
    <row r="848" spans="1:11" x14ac:dyDescent="0.2">
      <c r="A848" s="2">
        <v>822</v>
      </c>
      <c r="B848" s="3">
        <v>1489</v>
      </c>
      <c r="C848" s="3" t="s">
        <v>828</v>
      </c>
      <c r="D848" s="3" t="s">
        <v>3325</v>
      </c>
      <c r="E848" s="3">
        <v>738809.69240999944</v>
      </c>
      <c r="F848" s="3">
        <v>52497</v>
      </c>
      <c r="G848" s="3">
        <v>2067245</v>
      </c>
      <c r="H848" s="3"/>
      <c r="I848" s="3"/>
      <c r="J848" s="3"/>
      <c r="K848" s="3"/>
    </row>
    <row r="849" spans="1:11" x14ac:dyDescent="0.2">
      <c r="A849" s="2">
        <v>823</v>
      </c>
      <c r="B849" s="3">
        <v>238</v>
      </c>
      <c r="C849" s="3" t="s">
        <v>829</v>
      </c>
      <c r="D849" s="3" t="s">
        <v>3326</v>
      </c>
      <c r="E849" s="3">
        <v>731759.53044999798</v>
      </c>
      <c r="F849" s="3">
        <v>122546</v>
      </c>
      <c r="G849" s="3">
        <v>10840831</v>
      </c>
      <c r="H849" s="3"/>
      <c r="I849" s="3"/>
      <c r="J849" s="3"/>
      <c r="K849" s="3"/>
    </row>
    <row r="850" spans="1:11" x14ac:dyDescent="0.2">
      <c r="A850" s="2">
        <v>824</v>
      </c>
      <c r="B850" s="3">
        <v>2502</v>
      </c>
      <c r="C850" s="3" t="s">
        <v>830</v>
      </c>
      <c r="D850" s="3" t="s">
        <v>3327</v>
      </c>
      <c r="E850" s="3">
        <v>731709.60544999992</v>
      </c>
      <c r="F850" s="3">
        <v>7404</v>
      </c>
      <c r="G850" s="3">
        <v>231379</v>
      </c>
      <c r="H850" s="3"/>
      <c r="I850" s="3"/>
      <c r="J850" s="3"/>
      <c r="K850" s="3"/>
    </row>
    <row r="851" spans="1:11" x14ac:dyDescent="0.2">
      <c r="A851" s="2">
        <v>825</v>
      </c>
      <c r="B851" s="3">
        <v>149</v>
      </c>
      <c r="C851" s="3" t="s">
        <v>831</v>
      </c>
      <c r="D851" s="3" t="s">
        <v>3328</v>
      </c>
      <c r="E851" s="3">
        <v>730072.94368000014</v>
      </c>
      <c r="F851" s="3">
        <v>37148</v>
      </c>
      <c r="G851" s="3">
        <v>1508458</v>
      </c>
      <c r="H851" s="3"/>
      <c r="I851" s="3"/>
      <c r="J851" s="3"/>
      <c r="K851" s="3"/>
    </row>
    <row r="852" spans="1:11" x14ac:dyDescent="0.2">
      <c r="A852" s="2">
        <v>826</v>
      </c>
      <c r="B852" s="3">
        <v>1563</v>
      </c>
      <c r="C852" s="3" t="s">
        <v>832</v>
      </c>
      <c r="D852" s="3" t="s">
        <v>3329</v>
      </c>
      <c r="E852" s="3">
        <v>729368.76012000022</v>
      </c>
      <c r="F852" s="3">
        <v>100702</v>
      </c>
      <c r="G852" s="3">
        <v>5479770</v>
      </c>
      <c r="H852" s="3"/>
      <c r="I852" s="3"/>
      <c r="J852" s="3"/>
      <c r="K852" s="3"/>
    </row>
    <row r="853" spans="1:11" x14ac:dyDescent="0.2">
      <c r="A853" s="2">
        <v>827</v>
      </c>
      <c r="B853" s="3">
        <v>1074</v>
      </c>
      <c r="C853" s="3" t="s">
        <v>833</v>
      </c>
      <c r="D853" s="3" t="s">
        <v>3330</v>
      </c>
      <c r="E853" s="3">
        <v>729007.98740999936</v>
      </c>
      <c r="F853" s="3">
        <v>36124</v>
      </c>
      <c r="G853" s="3">
        <v>1434447</v>
      </c>
      <c r="H853" s="3"/>
      <c r="I853" s="3"/>
      <c r="J853" s="3"/>
      <c r="K853" s="3"/>
    </row>
    <row r="854" spans="1:11" x14ac:dyDescent="0.2">
      <c r="A854" s="2">
        <v>828</v>
      </c>
      <c r="B854" s="3">
        <v>202</v>
      </c>
      <c r="C854" s="3" t="s">
        <v>834</v>
      </c>
      <c r="D854" s="3" t="s">
        <v>3331</v>
      </c>
      <c r="E854" s="3">
        <v>728326.13012999995</v>
      </c>
      <c r="F854" s="3">
        <v>55063</v>
      </c>
      <c r="G854" s="3">
        <v>2474392</v>
      </c>
      <c r="H854" s="3"/>
      <c r="I854" s="3"/>
      <c r="J854" s="3"/>
      <c r="K854" s="3"/>
    </row>
    <row r="855" spans="1:11" x14ac:dyDescent="0.2">
      <c r="A855" s="2">
        <v>829</v>
      </c>
      <c r="B855" s="3">
        <v>117</v>
      </c>
      <c r="C855" s="3" t="s">
        <v>835</v>
      </c>
      <c r="D855" s="3" t="s">
        <v>3332</v>
      </c>
      <c r="E855" s="3">
        <v>728138.29951000004</v>
      </c>
      <c r="F855" s="3">
        <v>19438</v>
      </c>
      <c r="G855" s="3">
        <v>245042</v>
      </c>
      <c r="H855" s="3"/>
      <c r="I855" s="3"/>
      <c r="J855" s="3"/>
      <c r="K855" s="3"/>
    </row>
    <row r="856" spans="1:11" x14ac:dyDescent="0.2">
      <c r="A856" s="2">
        <v>830</v>
      </c>
      <c r="B856" s="3">
        <v>1815</v>
      </c>
      <c r="C856" s="3" t="s">
        <v>836</v>
      </c>
      <c r="D856" s="3" t="s">
        <v>3333</v>
      </c>
      <c r="E856" s="3">
        <v>726156.56133000017</v>
      </c>
      <c r="F856" s="3">
        <v>29289</v>
      </c>
      <c r="G856" s="3">
        <v>141696</v>
      </c>
      <c r="H856" s="3"/>
      <c r="I856" s="3"/>
      <c r="J856" s="3"/>
      <c r="K856" s="3"/>
    </row>
    <row r="857" spans="1:11" x14ac:dyDescent="0.2">
      <c r="A857" s="2">
        <v>831</v>
      </c>
      <c r="B857" s="3">
        <v>314</v>
      </c>
      <c r="C857" s="3" t="s">
        <v>837</v>
      </c>
      <c r="D857" s="3" t="s">
        <v>3334</v>
      </c>
      <c r="E857" s="3">
        <v>724740.17682000005</v>
      </c>
      <c r="F857" s="3">
        <v>286363</v>
      </c>
      <c r="G857" s="3">
        <v>17300914</v>
      </c>
      <c r="H857" s="3"/>
      <c r="I857" s="3"/>
      <c r="J857" s="3"/>
      <c r="K857" s="3"/>
    </row>
    <row r="858" spans="1:11" x14ac:dyDescent="0.2">
      <c r="A858" s="2">
        <v>832</v>
      </c>
      <c r="B858" s="3">
        <v>1861</v>
      </c>
      <c r="C858" s="3" t="s">
        <v>838</v>
      </c>
      <c r="D858" s="3" t="s">
        <v>3335</v>
      </c>
      <c r="E858" s="3">
        <v>723123.08662000019</v>
      </c>
      <c r="F858" s="3">
        <v>13162</v>
      </c>
      <c r="G858" s="3">
        <v>248122</v>
      </c>
      <c r="H858" s="3"/>
      <c r="I858" s="3"/>
      <c r="J858" s="3"/>
      <c r="K858" s="3"/>
    </row>
    <row r="859" spans="1:11" x14ac:dyDescent="0.2">
      <c r="A859" s="2">
        <v>833</v>
      </c>
      <c r="B859" s="3">
        <v>480</v>
      </c>
      <c r="C859" s="3" t="s">
        <v>839</v>
      </c>
      <c r="D859" s="3" t="s">
        <v>3336</v>
      </c>
      <c r="E859" s="3">
        <v>713641.75863000005</v>
      </c>
      <c r="F859" s="3">
        <v>18868</v>
      </c>
      <c r="G859" s="3">
        <v>716570</v>
      </c>
      <c r="H859" s="3"/>
      <c r="I859" s="3"/>
      <c r="J859" s="3"/>
      <c r="K859" s="3"/>
    </row>
    <row r="860" spans="1:11" x14ac:dyDescent="0.2">
      <c r="A860" s="2">
        <v>834</v>
      </c>
      <c r="B860" s="3">
        <v>625</v>
      </c>
      <c r="C860" s="3" t="s">
        <v>840</v>
      </c>
      <c r="D860" s="3" t="s">
        <v>3337</v>
      </c>
      <c r="E860" s="3">
        <v>712671.29617999995</v>
      </c>
      <c r="F860" s="3">
        <v>21660</v>
      </c>
      <c r="G860" s="3">
        <v>446591</v>
      </c>
      <c r="H860" s="3"/>
      <c r="I860" s="3"/>
      <c r="J860" s="3"/>
      <c r="K860" s="3"/>
    </row>
    <row r="861" spans="1:11" x14ac:dyDescent="0.2">
      <c r="A861" s="2">
        <v>835</v>
      </c>
      <c r="B861" s="3">
        <v>886</v>
      </c>
      <c r="C861" s="3" t="s">
        <v>841</v>
      </c>
      <c r="D861" s="3" t="s">
        <v>3338</v>
      </c>
      <c r="E861" s="3">
        <v>712557.19152999972</v>
      </c>
      <c r="F861" s="3">
        <v>187669</v>
      </c>
      <c r="G861" s="3">
        <v>15187779</v>
      </c>
      <c r="H861" s="3"/>
      <c r="I861" s="3"/>
      <c r="J861" s="3"/>
      <c r="K861" s="3"/>
    </row>
    <row r="862" spans="1:11" x14ac:dyDescent="0.2">
      <c r="A862" s="2">
        <v>836</v>
      </c>
      <c r="B862" s="3">
        <v>969</v>
      </c>
      <c r="C862" s="3" t="s">
        <v>842</v>
      </c>
      <c r="D862" s="3" t="s">
        <v>3113</v>
      </c>
      <c r="E862" s="3">
        <v>711401.59604000289</v>
      </c>
      <c r="F862" s="3">
        <v>263103</v>
      </c>
      <c r="G862" s="3">
        <v>30395775</v>
      </c>
      <c r="H862" s="3"/>
      <c r="I862" s="3"/>
      <c r="J862" s="3"/>
      <c r="K862" s="3"/>
    </row>
    <row r="863" spans="1:11" x14ac:dyDescent="0.2">
      <c r="A863" s="2">
        <v>837</v>
      </c>
      <c r="B863" s="3">
        <v>1125</v>
      </c>
      <c r="C863" s="3" t="s">
        <v>843</v>
      </c>
      <c r="D863" s="3" t="s">
        <v>2753</v>
      </c>
      <c r="E863" s="3">
        <v>709476.91001999984</v>
      </c>
      <c r="F863" s="3">
        <v>43351</v>
      </c>
      <c r="G863" s="3">
        <v>11163401</v>
      </c>
      <c r="H863" s="3"/>
      <c r="I863" s="3"/>
      <c r="J863" s="3"/>
      <c r="K863" s="3"/>
    </row>
    <row r="864" spans="1:11" x14ac:dyDescent="0.2">
      <c r="A864" s="2">
        <v>838</v>
      </c>
      <c r="B864" s="3">
        <v>628</v>
      </c>
      <c r="C864" s="3" t="s">
        <v>844</v>
      </c>
      <c r="D864" s="3" t="s">
        <v>3339</v>
      </c>
      <c r="E864" s="3">
        <v>706457.79765000008</v>
      </c>
      <c r="F864" s="3">
        <v>18694</v>
      </c>
      <c r="G864" s="3">
        <v>440385</v>
      </c>
      <c r="H864" s="3"/>
      <c r="I864" s="3"/>
      <c r="J864" s="3"/>
      <c r="K864" s="3"/>
    </row>
    <row r="865" spans="1:11" x14ac:dyDescent="0.2">
      <c r="A865" s="2">
        <v>839</v>
      </c>
      <c r="B865" s="3">
        <v>1803</v>
      </c>
      <c r="C865" s="3" t="s">
        <v>845</v>
      </c>
      <c r="D865" s="3" t="s">
        <v>3340</v>
      </c>
      <c r="E865" s="3">
        <v>703972.16140000022</v>
      </c>
      <c r="F865" s="3">
        <v>62691</v>
      </c>
      <c r="G865" s="3">
        <v>1067265</v>
      </c>
      <c r="H865" s="3"/>
      <c r="I865" s="3"/>
      <c r="J865" s="3"/>
      <c r="K865" s="3"/>
    </row>
    <row r="866" spans="1:11" x14ac:dyDescent="0.2">
      <c r="A866" s="2">
        <v>840</v>
      </c>
      <c r="B866" s="3">
        <v>1040</v>
      </c>
      <c r="C866" s="3" t="s">
        <v>846</v>
      </c>
      <c r="D866" s="3" t="s">
        <v>3341</v>
      </c>
      <c r="E866" s="3">
        <v>700988.77151000034</v>
      </c>
      <c r="F866" s="3">
        <v>92152</v>
      </c>
      <c r="G866" s="3">
        <v>5312829</v>
      </c>
      <c r="H866" s="3"/>
      <c r="I866" s="3"/>
      <c r="J866" s="3"/>
      <c r="K866" s="3"/>
    </row>
    <row r="867" spans="1:11" x14ac:dyDescent="0.2">
      <c r="A867" s="2">
        <v>841</v>
      </c>
      <c r="B867" s="3">
        <v>693</v>
      </c>
      <c r="C867" s="3" t="s">
        <v>847</v>
      </c>
      <c r="D867" s="3" t="s">
        <v>3342</v>
      </c>
      <c r="E867" s="3">
        <v>699426.45317999995</v>
      </c>
      <c r="F867" s="3">
        <v>157953</v>
      </c>
      <c r="G867" s="3">
        <v>6915692</v>
      </c>
      <c r="H867" s="3"/>
      <c r="I867" s="3"/>
      <c r="J867" s="3"/>
      <c r="K867" s="3"/>
    </row>
    <row r="868" spans="1:11" x14ac:dyDescent="0.2">
      <c r="A868" s="2">
        <v>842</v>
      </c>
      <c r="B868" s="3">
        <v>1138</v>
      </c>
      <c r="C868" s="3" t="s">
        <v>848</v>
      </c>
      <c r="D868" s="3" t="s">
        <v>3343</v>
      </c>
      <c r="E868" s="3">
        <v>699342.20600999985</v>
      </c>
      <c r="F868" s="3">
        <v>74421</v>
      </c>
      <c r="G868" s="3">
        <v>54817505</v>
      </c>
      <c r="H868" s="3"/>
      <c r="I868" s="3"/>
      <c r="J868" s="3"/>
      <c r="K868" s="3"/>
    </row>
    <row r="869" spans="1:11" x14ac:dyDescent="0.2">
      <c r="A869" s="2">
        <v>843</v>
      </c>
      <c r="B869" s="3">
        <v>931</v>
      </c>
      <c r="C869" s="3" t="s">
        <v>849</v>
      </c>
      <c r="D869" s="3" t="s">
        <v>3344</v>
      </c>
      <c r="E869" s="3">
        <v>693413.73400999955</v>
      </c>
      <c r="F869" s="3">
        <v>161542</v>
      </c>
      <c r="G869" s="3">
        <v>1034871</v>
      </c>
      <c r="H869" s="3"/>
      <c r="I869" s="3"/>
      <c r="J869" s="3"/>
      <c r="K869" s="3"/>
    </row>
    <row r="870" spans="1:11" x14ac:dyDescent="0.2">
      <c r="A870" s="2">
        <v>844</v>
      </c>
      <c r="B870" s="3">
        <v>585</v>
      </c>
      <c r="C870" s="3" t="s">
        <v>850</v>
      </c>
      <c r="D870" s="3" t="s">
        <v>3345</v>
      </c>
      <c r="E870" s="3">
        <v>690211.56921999983</v>
      </c>
      <c r="F870" s="3">
        <v>13834</v>
      </c>
      <c r="G870" s="3">
        <v>1541474</v>
      </c>
      <c r="H870" s="3"/>
      <c r="I870" s="3"/>
      <c r="J870" s="3"/>
      <c r="K870" s="3"/>
    </row>
    <row r="871" spans="1:11" x14ac:dyDescent="0.2">
      <c r="A871" s="2">
        <v>845</v>
      </c>
      <c r="B871" s="3">
        <v>66</v>
      </c>
      <c r="C871" s="3" t="s">
        <v>851</v>
      </c>
      <c r="D871" s="3" t="s">
        <v>3346</v>
      </c>
      <c r="E871" s="3">
        <v>687245.73363000003</v>
      </c>
      <c r="F871" s="3">
        <v>3551</v>
      </c>
      <c r="G871" s="3">
        <v>1132264</v>
      </c>
      <c r="H871" s="3"/>
      <c r="I871" s="3"/>
      <c r="J871" s="3"/>
      <c r="K871" s="3"/>
    </row>
    <row r="872" spans="1:11" x14ac:dyDescent="0.2">
      <c r="A872" s="2">
        <v>846</v>
      </c>
      <c r="B872" s="3">
        <v>203</v>
      </c>
      <c r="C872" s="3" t="s">
        <v>852</v>
      </c>
      <c r="D872" s="3" t="s">
        <v>3347</v>
      </c>
      <c r="E872" s="3">
        <v>680791.31295999978</v>
      </c>
      <c r="F872" s="3">
        <v>124308</v>
      </c>
      <c r="G872" s="3">
        <v>4888659</v>
      </c>
      <c r="H872" s="3"/>
      <c r="I872" s="3"/>
      <c r="J872" s="3"/>
      <c r="K872" s="3"/>
    </row>
    <row r="873" spans="1:11" x14ac:dyDescent="0.2">
      <c r="A873" s="2">
        <v>847</v>
      </c>
      <c r="B873" s="3">
        <v>390</v>
      </c>
      <c r="C873" s="3" t="s">
        <v>853</v>
      </c>
      <c r="D873" s="3" t="s">
        <v>3348</v>
      </c>
      <c r="E873" s="3">
        <v>678816.43066999933</v>
      </c>
      <c r="F873" s="3">
        <v>36407</v>
      </c>
      <c r="G873" s="3">
        <v>1135396</v>
      </c>
      <c r="H873" s="3"/>
      <c r="I873" s="3"/>
      <c r="J873" s="3"/>
      <c r="K873" s="3"/>
    </row>
    <row r="874" spans="1:11" x14ac:dyDescent="0.2">
      <c r="A874" s="2">
        <v>848</v>
      </c>
      <c r="B874" s="3">
        <v>2005</v>
      </c>
      <c r="C874" s="3" t="s">
        <v>854</v>
      </c>
      <c r="D874" s="3" t="s">
        <v>3349</v>
      </c>
      <c r="E874" s="3">
        <v>676934.0052399995</v>
      </c>
      <c r="F874" s="3">
        <v>11866</v>
      </c>
      <c r="G874" s="3">
        <v>30489</v>
      </c>
      <c r="H874" s="3"/>
      <c r="I874" s="3"/>
      <c r="J874" s="3"/>
      <c r="K874" s="3"/>
    </row>
    <row r="875" spans="1:11" x14ac:dyDescent="0.2">
      <c r="A875" s="2">
        <v>849</v>
      </c>
      <c r="B875" s="3">
        <v>89</v>
      </c>
      <c r="C875" s="3" t="s">
        <v>855</v>
      </c>
      <c r="D875" s="3" t="s">
        <v>3350</v>
      </c>
      <c r="E875" s="3">
        <v>672915.14115000039</v>
      </c>
      <c r="F875" s="3">
        <v>16102</v>
      </c>
      <c r="G875" s="3">
        <v>393565</v>
      </c>
      <c r="H875" s="3"/>
      <c r="I875" s="3"/>
      <c r="J875" s="3"/>
      <c r="K875" s="3"/>
    </row>
    <row r="876" spans="1:11" x14ac:dyDescent="0.2">
      <c r="A876" s="2">
        <v>850</v>
      </c>
      <c r="B876" s="3">
        <v>176</v>
      </c>
      <c r="C876" s="3" t="s">
        <v>856</v>
      </c>
      <c r="D876" s="3" t="s">
        <v>3351</v>
      </c>
      <c r="E876" s="3">
        <v>672223.5232299997</v>
      </c>
      <c r="F876" s="3">
        <v>406299</v>
      </c>
      <c r="G876" s="3">
        <v>17311199</v>
      </c>
      <c r="H876" s="3"/>
      <c r="I876" s="3"/>
      <c r="J876" s="3"/>
      <c r="K876" s="3"/>
    </row>
    <row r="877" spans="1:11" x14ac:dyDescent="0.2">
      <c r="A877" s="2">
        <v>851</v>
      </c>
      <c r="B877" s="3">
        <v>1871</v>
      </c>
      <c r="C877" s="3" t="s">
        <v>857</v>
      </c>
      <c r="D877" s="3" t="s">
        <v>3352</v>
      </c>
      <c r="E877" s="3">
        <v>667992.12826999999</v>
      </c>
      <c r="F877" s="3">
        <v>10534</v>
      </c>
      <c r="G877" s="3">
        <v>247139</v>
      </c>
      <c r="H877" s="3"/>
      <c r="I877" s="3"/>
      <c r="J877" s="3"/>
      <c r="K877" s="3"/>
    </row>
    <row r="878" spans="1:11" x14ac:dyDescent="0.2">
      <c r="A878" s="2">
        <v>852</v>
      </c>
      <c r="B878" s="3">
        <v>723</v>
      </c>
      <c r="C878" s="3" t="s">
        <v>858</v>
      </c>
      <c r="D878" s="3" t="s">
        <v>3353</v>
      </c>
      <c r="E878" s="3">
        <v>667861.47909000015</v>
      </c>
      <c r="F878" s="3">
        <v>646</v>
      </c>
      <c r="G878" s="3">
        <v>42395</v>
      </c>
      <c r="H878" s="3"/>
      <c r="I878" s="3"/>
      <c r="J878" s="3"/>
      <c r="K878" s="3"/>
    </row>
    <row r="879" spans="1:11" x14ac:dyDescent="0.2">
      <c r="A879" s="2">
        <v>853</v>
      </c>
      <c r="B879" s="3">
        <v>689</v>
      </c>
      <c r="C879" s="3" t="s">
        <v>859</v>
      </c>
      <c r="D879" s="3" t="s">
        <v>3354</v>
      </c>
      <c r="E879" s="3">
        <v>667727.17973999993</v>
      </c>
      <c r="F879" s="3">
        <v>1194</v>
      </c>
      <c r="G879" s="3">
        <v>49913</v>
      </c>
      <c r="H879" s="3"/>
      <c r="I879" s="3"/>
      <c r="J879" s="3"/>
      <c r="K879" s="3"/>
    </row>
    <row r="880" spans="1:11" x14ac:dyDescent="0.2">
      <c r="A880" s="2">
        <v>854</v>
      </c>
      <c r="B880" s="3">
        <v>549</v>
      </c>
      <c r="C880" s="3" t="s">
        <v>860</v>
      </c>
      <c r="D880" s="3" t="s">
        <v>3355</v>
      </c>
      <c r="E880" s="3">
        <v>667411.84031999938</v>
      </c>
      <c r="F880" s="3">
        <v>56030</v>
      </c>
      <c r="G880" s="3">
        <v>547585</v>
      </c>
      <c r="H880" s="3"/>
      <c r="I880" s="3"/>
      <c r="J880" s="3"/>
      <c r="K880" s="3"/>
    </row>
    <row r="881" spans="1:11" x14ac:dyDescent="0.2">
      <c r="A881" s="2">
        <v>855</v>
      </c>
      <c r="B881" s="3">
        <v>316</v>
      </c>
      <c r="C881" s="3" t="s">
        <v>861</v>
      </c>
      <c r="D881" s="3" t="s">
        <v>2561</v>
      </c>
      <c r="E881" s="3">
        <v>665864.43961999996</v>
      </c>
      <c r="F881" s="3">
        <v>20432</v>
      </c>
      <c r="G881" s="3">
        <v>1799189</v>
      </c>
      <c r="H881" s="3"/>
      <c r="I881" s="3"/>
      <c r="J881" s="3"/>
      <c r="K881" s="3"/>
    </row>
    <row r="882" spans="1:11" x14ac:dyDescent="0.2">
      <c r="A882" s="2">
        <v>856</v>
      </c>
      <c r="B882" s="3">
        <v>1495</v>
      </c>
      <c r="C882" s="3" t="s">
        <v>862</v>
      </c>
      <c r="D882" s="3" t="s">
        <v>3356</v>
      </c>
      <c r="E882" s="3">
        <v>665831.63095000153</v>
      </c>
      <c r="F882" s="3">
        <v>164884</v>
      </c>
      <c r="G882" s="3">
        <v>6335815</v>
      </c>
      <c r="H882" s="3"/>
      <c r="I882" s="3"/>
      <c r="J882" s="3"/>
      <c r="K882" s="3"/>
    </row>
    <row r="883" spans="1:11" x14ac:dyDescent="0.2">
      <c r="A883" s="2">
        <v>857</v>
      </c>
      <c r="B883" s="3">
        <v>1976</v>
      </c>
      <c r="C883" s="3" t="s">
        <v>863</v>
      </c>
      <c r="D883" s="3" t="s">
        <v>3357</v>
      </c>
      <c r="E883" s="3">
        <v>663071.96573000005</v>
      </c>
      <c r="F883" s="3">
        <v>41608</v>
      </c>
      <c r="G883" s="3">
        <v>42642</v>
      </c>
      <c r="H883" s="3"/>
      <c r="I883" s="3"/>
      <c r="J883" s="3"/>
      <c r="K883" s="3"/>
    </row>
    <row r="884" spans="1:11" x14ac:dyDescent="0.2">
      <c r="A884" s="2">
        <v>858</v>
      </c>
      <c r="B884" s="3">
        <v>1470</v>
      </c>
      <c r="C884" s="3" t="s">
        <v>864</v>
      </c>
      <c r="D884" s="3" t="s">
        <v>3358</v>
      </c>
      <c r="E884" s="3">
        <v>660645.76678999967</v>
      </c>
      <c r="F884" s="3">
        <v>84757</v>
      </c>
      <c r="G884" s="3">
        <v>96993</v>
      </c>
      <c r="H884" s="3"/>
      <c r="I884" s="3"/>
      <c r="J884" s="3"/>
      <c r="K884" s="3"/>
    </row>
    <row r="885" spans="1:11" x14ac:dyDescent="0.2">
      <c r="A885" s="2">
        <v>859</v>
      </c>
      <c r="B885" s="3">
        <v>221</v>
      </c>
      <c r="C885" s="3" t="s">
        <v>865</v>
      </c>
      <c r="D885" s="3" t="s">
        <v>3359</v>
      </c>
      <c r="E885" s="3">
        <v>660136.84335999994</v>
      </c>
      <c r="F885" s="3">
        <v>75100</v>
      </c>
      <c r="G885" s="3">
        <v>3869424</v>
      </c>
      <c r="H885" s="3"/>
      <c r="I885" s="3"/>
      <c r="J885" s="3"/>
      <c r="K885" s="3"/>
    </row>
    <row r="886" spans="1:11" x14ac:dyDescent="0.2">
      <c r="A886" s="2">
        <v>860</v>
      </c>
      <c r="B886" s="3">
        <v>1538</v>
      </c>
      <c r="C886" s="3" t="s">
        <v>866</v>
      </c>
      <c r="D886" s="3" t="s">
        <v>3360</v>
      </c>
      <c r="E886" s="3">
        <v>652480.43575000006</v>
      </c>
      <c r="F886" s="3">
        <v>277588</v>
      </c>
      <c r="G886" s="3">
        <v>88495784</v>
      </c>
      <c r="H886" s="3"/>
      <c r="I886" s="3"/>
      <c r="J886" s="3"/>
      <c r="K886" s="3"/>
    </row>
    <row r="887" spans="1:11" x14ac:dyDescent="0.2">
      <c r="A887" s="2">
        <v>861</v>
      </c>
      <c r="B887" s="3">
        <v>1807</v>
      </c>
      <c r="C887" s="3" t="s">
        <v>867</v>
      </c>
      <c r="D887" s="3" t="s">
        <v>3361</v>
      </c>
      <c r="E887" s="3">
        <v>651576.92278000026</v>
      </c>
      <c r="F887" s="3">
        <v>26226</v>
      </c>
      <c r="G887" s="3">
        <v>324361</v>
      </c>
      <c r="H887" s="3"/>
      <c r="I887" s="3"/>
      <c r="J887" s="3"/>
      <c r="K887" s="3"/>
    </row>
    <row r="888" spans="1:11" x14ac:dyDescent="0.2">
      <c r="A888" s="2">
        <v>862</v>
      </c>
      <c r="B888" s="3">
        <v>2398</v>
      </c>
      <c r="C888" s="3" t="s">
        <v>868</v>
      </c>
      <c r="D888" s="3" t="s">
        <v>3362</v>
      </c>
      <c r="E888" s="3">
        <v>647328.57510999998</v>
      </c>
      <c r="F888" s="3">
        <v>4636</v>
      </c>
      <c r="G888" s="3">
        <v>159425</v>
      </c>
      <c r="H888" s="3"/>
      <c r="I888" s="3"/>
      <c r="J888" s="3"/>
      <c r="K888" s="3"/>
    </row>
    <row r="889" spans="1:11" x14ac:dyDescent="0.2">
      <c r="A889" s="2">
        <v>863</v>
      </c>
      <c r="B889" s="3">
        <v>2505</v>
      </c>
      <c r="C889" s="3" t="s">
        <v>869</v>
      </c>
      <c r="D889" s="3" t="s">
        <v>3363</v>
      </c>
      <c r="E889" s="3">
        <v>646698.50809999986</v>
      </c>
      <c r="F889" s="3">
        <v>8417</v>
      </c>
      <c r="G889" s="3">
        <v>394906</v>
      </c>
      <c r="H889" s="3"/>
      <c r="I889" s="3"/>
      <c r="J889" s="3"/>
      <c r="K889" s="3"/>
    </row>
    <row r="890" spans="1:11" x14ac:dyDescent="0.2">
      <c r="A890" s="2">
        <v>864</v>
      </c>
      <c r="B890" s="3">
        <v>901</v>
      </c>
      <c r="C890" s="3" t="s">
        <v>870</v>
      </c>
      <c r="D890" s="3" t="s">
        <v>3364</v>
      </c>
      <c r="E890" s="3">
        <v>644888.78438000008</v>
      </c>
      <c r="F890" s="3">
        <v>8513</v>
      </c>
      <c r="G890" s="3">
        <v>24348</v>
      </c>
      <c r="H890" s="3"/>
      <c r="I890" s="3"/>
      <c r="J890" s="3"/>
      <c r="K890" s="3"/>
    </row>
    <row r="891" spans="1:11" x14ac:dyDescent="0.2">
      <c r="A891" s="2">
        <v>865</v>
      </c>
      <c r="B891" s="3">
        <v>757</v>
      </c>
      <c r="C891" s="3" t="s">
        <v>871</v>
      </c>
      <c r="D891" s="3" t="s">
        <v>3365</v>
      </c>
      <c r="E891" s="3">
        <v>643292.21330000006</v>
      </c>
      <c r="F891" s="3">
        <v>36620</v>
      </c>
      <c r="G891" s="3">
        <v>1688765</v>
      </c>
      <c r="H891" s="3"/>
      <c r="I891" s="3"/>
      <c r="J891" s="3"/>
      <c r="K891" s="3"/>
    </row>
    <row r="892" spans="1:11" x14ac:dyDescent="0.2">
      <c r="A892" s="2">
        <v>866</v>
      </c>
      <c r="B892" s="3">
        <v>2525</v>
      </c>
      <c r="C892" s="3" t="s">
        <v>872</v>
      </c>
      <c r="D892" s="3" t="s">
        <v>3366</v>
      </c>
      <c r="E892" s="3">
        <v>637193.43331999984</v>
      </c>
      <c r="F892" s="3">
        <v>3550</v>
      </c>
      <c r="G892" s="3">
        <v>127802</v>
      </c>
      <c r="H892" s="3"/>
      <c r="I892" s="3"/>
      <c r="J892" s="3"/>
      <c r="K892" s="3"/>
    </row>
    <row r="893" spans="1:11" x14ac:dyDescent="0.2">
      <c r="A893" s="2">
        <v>867</v>
      </c>
      <c r="B893" s="3">
        <v>2199</v>
      </c>
      <c r="C893" s="3" t="s">
        <v>873</v>
      </c>
      <c r="D893" s="3" t="s">
        <v>3367</v>
      </c>
      <c r="E893" s="3">
        <v>633945.10157999978</v>
      </c>
      <c r="F893" s="3">
        <v>31478</v>
      </c>
      <c r="G893" s="3">
        <v>78174</v>
      </c>
      <c r="H893" s="3"/>
      <c r="I893" s="3"/>
      <c r="J893" s="3"/>
      <c r="K893" s="3"/>
    </row>
    <row r="894" spans="1:11" x14ac:dyDescent="0.2">
      <c r="A894" s="2">
        <v>868</v>
      </c>
      <c r="B894" s="3">
        <v>1985</v>
      </c>
      <c r="C894" s="3" t="s">
        <v>874</v>
      </c>
      <c r="D894" s="3" t="s">
        <v>3368</v>
      </c>
      <c r="E894" s="3">
        <v>633508.04046000005</v>
      </c>
      <c r="F894" s="3">
        <v>14514</v>
      </c>
      <c r="G894" s="3">
        <v>1039855</v>
      </c>
      <c r="H894" s="3"/>
      <c r="I894" s="3"/>
      <c r="J894" s="3"/>
      <c r="K894" s="3"/>
    </row>
    <row r="895" spans="1:11" x14ac:dyDescent="0.2">
      <c r="A895" s="2">
        <v>869</v>
      </c>
      <c r="B895" s="3">
        <v>1879</v>
      </c>
      <c r="C895" s="3" t="s">
        <v>875</v>
      </c>
      <c r="D895" s="3" t="s">
        <v>3369</v>
      </c>
      <c r="E895" s="3">
        <v>632234.80142999999</v>
      </c>
      <c r="F895" s="3">
        <v>73474</v>
      </c>
      <c r="G895" s="3">
        <v>184648</v>
      </c>
      <c r="H895" s="3"/>
      <c r="I895" s="3"/>
      <c r="J895" s="3"/>
      <c r="K895" s="3"/>
    </row>
    <row r="896" spans="1:11" x14ac:dyDescent="0.2">
      <c r="A896" s="2">
        <v>870</v>
      </c>
      <c r="B896" s="3">
        <v>884</v>
      </c>
      <c r="C896" s="3" t="s">
        <v>876</v>
      </c>
      <c r="D896" s="3" t="s">
        <v>3370</v>
      </c>
      <c r="E896" s="3">
        <v>631323.75539999979</v>
      </c>
      <c r="F896" s="3">
        <v>93812</v>
      </c>
      <c r="G896" s="3">
        <v>7766152</v>
      </c>
      <c r="H896" s="3"/>
      <c r="I896" s="3"/>
      <c r="J896" s="3"/>
      <c r="K896" s="3"/>
    </row>
    <row r="897" spans="1:11" x14ac:dyDescent="0.2">
      <c r="A897" s="2">
        <v>871</v>
      </c>
      <c r="B897" s="3">
        <v>1703</v>
      </c>
      <c r="C897" s="3" t="s">
        <v>877</v>
      </c>
      <c r="D897" s="3" t="s">
        <v>3371</v>
      </c>
      <c r="E897" s="3">
        <v>630908.50073000009</v>
      </c>
      <c r="F897" s="3">
        <v>19641</v>
      </c>
      <c r="G897" s="3">
        <v>195728</v>
      </c>
      <c r="H897" s="3"/>
      <c r="I897" s="3"/>
      <c r="J897" s="3"/>
      <c r="K897" s="3"/>
    </row>
    <row r="898" spans="1:11" x14ac:dyDescent="0.2">
      <c r="A898" s="2">
        <v>872</v>
      </c>
      <c r="B898" s="3">
        <v>2503</v>
      </c>
      <c r="C898" s="3" t="s">
        <v>878</v>
      </c>
      <c r="D898" s="3" t="s">
        <v>3372</v>
      </c>
      <c r="E898" s="3">
        <v>630191.42400999984</v>
      </c>
      <c r="F898" s="3">
        <v>6126</v>
      </c>
      <c r="G898" s="3">
        <v>207928</v>
      </c>
      <c r="H898" s="3"/>
      <c r="I898" s="3"/>
      <c r="J898" s="3"/>
      <c r="K898" s="3"/>
    </row>
    <row r="899" spans="1:11" x14ac:dyDescent="0.2">
      <c r="A899" s="2">
        <v>873</v>
      </c>
      <c r="B899" s="3">
        <v>616</v>
      </c>
      <c r="C899" s="3" t="s">
        <v>879</v>
      </c>
      <c r="D899" s="3" t="s">
        <v>3373</v>
      </c>
      <c r="E899" s="3">
        <v>629986.55318999989</v>
      </c>
      <c r="F899" s="3">
        <v>19846</v>
      </c>
      <c r="G899" s="3">
        <v>2042110</v>
      </c>
      <c r="H899" s="3"/>
      <c r="I899" s="3"/>
      <c r="J899" s="3"/>
      <c r="K899" s="3"/>
    </row>
    <row r="900" spans="1:11" x14ac:dyDescent="0.2">
      <c r="A900" s="2">
        <v>874</v>
      </c>
      <c r="B900" s="3">
        <v>1214</v>
      </c>
      <c r="C900" s="3" t="s">
        <v>880</v>
      </c>
      <c r="D900" s="3" t="s">
        <v>3374</v>
      </c>
      <c r="E900" s="3">
        <v>623549.65724000009</v>
      </c>
      <c r="F900" s="3">
        <v>7809</v>
      </c>
      <c r="G900" s="3">
        <v>982456</v>
      </c>
      <c r="H900" s="3"/>
      <c r="I900" s="3"/>
      <c r="J900" s="3"/>
      <c r="K900" s="3"/>
    </row>
    <row r="901" spans="1:11" x14ac:dyDescent="0.2">
      <c r="A901" s="2">
        <v>875</v>
      </c>
      <c r="B901" s="3">
        <v>2000</v>
      </c>
      <c r="C901" s="3" t="s">
        <v>881</v>
      </c>
      <c r="D901" s="3" t="s">
        <v>3375</v>
      </c>
      <c r="E901" s="3">
        <v>619245.10153999983</v>
      </c>
      <c r="F901" s="3">
        <v>10073</v>
      </c>
      <c r="G901" s="3">
        <v>25455</v>
      </c>
      <c r="H901" s="3"/>
      <c r="I901" s="3"/>
      <c r="J901" s="3"/>
      <c r="K901" s="3"/>
    </row>
    <row r="902" spans="1:11" x14ac:dyDescent="0.2">
      <c r="A902" s="2">
        <v>876</v>
      </c>
      <c r="B902" s="3">
        <v>1232</v>
      </c>
      <c r="C902" s="3" t="s">
        <v>882</v>
      </c>
      <c r="D902" s="3" t="s">
        <v>3376</v>
      </c>
      <c r="E902" s="3">
        <v>617499.8624199999</v>
      </c>
      <c r="F902" s="3">
        <v>46228</v>
      </c>
      <c r="G902" s="3">
        <v>2192404</v>
      </c>
      <c r="H902" s="3"/>
      <c r="I902" s="3"/>
      <c r="J902" s="3"/>
      <c r="K902" s="3"/>
    </row>
    <row r="903" spans="1:11" x14ac:dyDescent="0.2">
      <c r="A903" s="2">
        <v>877</v>
      </c>
      <c r="B903" s="3">
        <v>431</v>
      </c>
      <c r="C903" s="3" t="s">
        <v>883</v>
      </c>
      <c r="D903" s="3" t="s">
        <v>3377</v>
      </c>
      <c r="E903" s="3">
        <v>614973.53674999997</v>
      </c>
      <c r="F903" s="3">
        <v>77104</v>
      </c>
      <c r="G903" s="3">
        <v>8633500</v>
      </c>
      <c r="H903" s="3"/>
      <c r="I903" s="3"/>
      <c r="J903" s="3"/>
      <c r="K903" s="3"/>
    </row>
    <row r="904" spans="1:11" x14ac:dyDescent="0.2">
      <c r="A904" s="2">
        <v>878</v>
      </c>
      <c r="B904" s="3">
        <v>1810</v>
      </c>
      <c r="C904" s="3" t="s">
        <v>884</v>
      </c>
      <c r="D904" s="3" t="s">
        <v>3378</v>
      </c>
      <c r="E904" s="3">
        <v>610491.31008999993</v>
      </c>
      <c r="F904" s="3">
        <v>24776</v>
      </c>
      <c r="G904" s="3">
        <v>306971</v>
      </c>
      <c r="H904" s="3"/>
      <c r="I904" s="3"/>
      <c r="J904" s="3"/>
      <c r="K904" s="3"/>
    </row>
    <row r="905" spans="1:11" x14ac:dyDescent="0.2">
      <c r="A905" s="2">
        <v>879</v>
      </c>
      <c r="B905" s="3">
        <v>1847</v>
      </c>
      <c r="C905" s="3" t="s">
        <v>885</v>
      </c>
      <c r="D905" s="3" t="s">
        <v>3379</v>
      </c>
      <c r="E905" s="3">
        <v>608511.10406000004</v>
      </c>
      <c r="F905" s="3">
        <v>4903</v>
      </c>
      <c r="G905" s="3">
        <v>26415</v>
      </c>
      <c r="H905" s="3"/>
      <c r="I905" s="3"/>
      <c r="J905" s="3"/>
      <c r="K905" s="3"/>
    </row>
    <row r="906" spans="1:11" x14ac:dyDescent="0.2">
      <c r="A906" s="2">
        <v>880</v>
      </c>
      <c r="B906" s="3">
        <v>291</v>
      </c>
      <c r="C906" s="3" t="s">
        <v>886</v>
      </c>
      <c r="D906" s="3" t="s">
        <v>3380</v>
      </c>
      <c r="E906" s="3">
        <v>607520.20102000004</v>
      </c>
      <c r="F906" s="3">
        <v>115855</v>
      </c>
      <c r="G906" s="3">
        <v>3962498</v>
      </c>
      <c r="H906" s="3"/>
      <c r="I906" s="3"/>
      <c r="J906" s="3"/>
      <c r="K906" s="3"/>
    </row>
    <row r="907" spans="1:11" x14ac:dyDescent="0.2">
      <c r="A907" s="2">
        <v>881</v>
      </c>
      <c r="B907" s="3">
        <v>1422</v>
      </c>
      <c r="C907" s="3" t="s">
        <v>887</v>
      </c>
      <c r="D907" s="3" t="s">
        <v>3272</v>
      </c>
      <c r="E907" s="3">
        <v>603871.23731000023</v>
      </c>
      <c r="F907" s="3">
        <v>28237</v>
      </c>
      <c r="G907" s="3">
        <v>382372</v>
      </c>
      <c r="H907" s="3"/>
      <c r="I907" s="3"/>
      <c r="J907" s="3"/>
      <c r="K907" s="3"/>
    </row>
    <row r="908" spans="1:11" x14ac:dyDescent="0.2">
      <c r="A908" s="2">
        <v>882</v>
      </c>
      <c r="B908" s="3">
        <v>2486</v>
      </c>
      <c r="C908" s="3" t="s">
        <v>888</v>
      </c>
      <c r="D908" s="3" t="s">
        <v>3381</v>
      </c>
      <c r="E908" s="3">
        <v>603397.84006000008</v>
      </c>
      <c r="F908" s="3">
        <v>6463</v>
      </c>
      <c r="G908" s="3">
        <v>258282</v>
      </c>
      <c r="H908" s="3"/>
      <c r="I908" s="3"/>
      <c r="J908" s="3"/>
      <c r="K908" s="3"/>
    </row>
    <row r="909" spans="1:11" x14ac:dyDescent="0.2">
      <c r="A909" s="2">
        <v>883</v>
      </c>
      <c r="B909" s="3">
        <v>191</v>
      </c>
      <c r="C909" s="3" t="s">
        <v>889</v>
      </c>
      <c r="D909" s="3" t="s">
        <v>3382</v>
      </c>
      <c r="E909" s="3">
        <v>602750.84542999964</v>
      </c>
      <c r="F909" s="3">
        <v>149841</v>
      </c>
      <c r="G909" s="3">
        <v>5993093</v>
      </c>
      <c r="H909" s="3"/>
      <c r="I909" s="3"/>
      <c r="J909" s="3"/>
      <c r="K909" s="3"/>
    </row>
    <row r="910" spans="1:11" x14ac:dyDescent="0.2">
      <c r="A910" s="2">
        <v>884</v>
      </c>
      <c r="B910" s="3">
        <v>715</v>
      </c>
      <c r="C910" s="3" t="s">
        <v>890</v>
      </c>
      <c r="D910" s="3" t="s">
        <v>3383</v>
      </c>
      <c r="E910" s="3">
        <v>602263.05123999971</v>
      </c>
      <c r="F910" s="3">
        <v>23166</v>
      </c>
      <c r="G910" s="3">
        <v>351808</v>
      </c>
      <c r="H910" s="3"/>
      <c r="I910" s="3"/>
      <c r="J910" s="3"/>
      <c r="K910" s="3"/>
    </row>
    <row r="911" spans="1:11" x14ac:dyDescent="0.2">
      <c r="A911" s="2">
        <v>885</v>
      </c>
      <c r="B911" s="3">
        <v>1517</v>
      </c>
      <c r="C911" s="3" t="s">
        <v>891</v>
      </c>
      <c r="D911" s="3" t="s">
        <v>3174</v>
      </c>
      <c r="E911" s="3">
        <v>601104.68619000004</v>
      </c>
      <c r="F911" s="3">
        <v>13957</v>
      </c>
      <c r="G911" s="3">
        <v>1321004</v>
      </c>
      <c r="H911" s="3"/>
      <c r="I911" s="3"/>
      <c r="J911" s="3"/>
      <c r="K911" s="3"/>
    </row>
    <row r="912" spans="1:11" x14ac:dyDescent="0.2">
      <c r="A912" s="2">
        <v>886</v>
      </c>
      <c r="B912" s="3">
        <v>1597</v>
      </c>
      <c r="C912" s="3" t="s">
        <v>892</v>
      </c>
      <c r="D912" s="3" t="s">
        <v>3384</v>
      </c>
      <c r="E912" s="3">
        <v>595463.53977999999</v>
      </c>
      <c r="F912" s="3">
        <v>92191</v>
      </c>
      <c r="G912" s="3">
        <v>3239490</v>
      </c>
      <c r="H912" s="3"/>
      <c r="I912" s="3"/>
      <c r="J912" s="3"/>
      <c r="K912" s="3"/>
    </row>
    <row r="913" spans="1:11" x14ac:dyDescent="0.2">
      <c r="A913" s="2">
        <v>887</v>
      </c>
      <c r="B913" s="3">
        <v>1658</v>
      </c>
      <c r="C913" s="3" t="s">
        <v>893</v>
      </c>
      <c r="D913" s="3" t="s">
        <v>3385</v>
      </c>
      <c r="E913" s="3">
        <v>593748.34317000059</v>
      </c>
      <c r="F913" s="3">
        <v>20459</v>
      </c>
      <c r="G913" s="3">
        <v>269688</v>
      </c>
      <c r="H913" s="3"/>
      <c r="I913" s="3"/>
      <c r="J913" s="3"/>
      <c r="K913" s="3"/>
    </row>
    <row r="914" spans="1:11" x14ac:dyDescent="0.2">
      <c r="A914" s="2">
        <v>888</v>
      </c>
      <c r="B914" s="3">
        <v>1897</v>
      </c>
      <c r="C914" s="3" t="s">
        <v>894</v>
      </c>
      <c r="D914" s="3" t="s">
        <v>3386</v>
      </c>
      <c r="E914" s="3">
        <v>592653.33909999998</v>
      </c>
      <c r="F914" s="3">
        <v>206389</v>
      </c>
      <c r="G914" s="3">
        <v>42706699</v>
      </c>
      <c r="H914" s="3"/>
      <c r="I914" s="3"/>
      <c r="J914" s="3"/>
      <c r="K914" s="3"/>
    </row>
    <row r="915" spans="1:11" x14ac:dyDescent="0.2">
      <c r="A915" s="2">
        <v>889</v>
      </c>
      <c r="B915" s="3">
        <v>847</v>
      </c>
      <c r="C915" s="3" t="s">
        <v>895</v>
      </c>
      <c r="D915" s="3" t="s">
        <v>3387</v>
      </c>
      <c r="E915" s="3">
        <v>590533.05222000007</v>
      </c>
      <c r="F915" s="3">
        <v>2442</v>
      </c>
      <c r="G915" s="3">
        <v>271691</v>
      </c>
      <c r="H915" s="3"/>
      <c r="I915" s="3"/>
      <c r="J915" s="3"/>
      <c r="K915" s="3"/>
    </row>
    <row r="916" spans="1:11" x14ac:dyDescent="0.2">
      <c r="A916" s="2">
        <v>890</v>
      </c>
      <c r="B916" s="3">
        <v>603</v>
      </c>
      <c r="C916" s="3" t="s">
        <v>896</v>
      </c>
      <c r="D916" s="3" t="s">
        <v>3388</v>
      </c>
      <c r="E916" s="3">
        <v>589945.4012700005</v>
      </c>
      <c r="F916" s="3">
        <v>48166</v>
      </c>
      <c r="G916" s="3">
        <v>4280459</v>
      </c>
      <c r="H916" s="3"/>
      <c r="I916" s="3"/>
      <c r="J916" s="3"/>
      <c r="K916" s="3"/>
    </row>
    <row r="917" spans="1:11" x14ac:dyDescent="0.2">
      <c r="A917" s="2">
        <v>891</v>
      </c>
      <c r="B917" s="3">
        <v>461</v>
      </c>
      <c r="C917" s="3" t="s">
        <v>897</v>
      </c>
      <c r="D917" s="3" t="s">
        <v>3389</v>
      </c>
      <c r="E917" s="3">
        <v>589756.40892000007</v>
      </c>
      <c r="F917" s="3">
        <v>18014</v>
      </c>
      <c r="G917" s="3">
        <v>983653</v>
      </c>
      <c r="H917" s="3"/>
      <c r="I917" s="3"/>
      <c r="J917" s="3"/>
      <c r="K917" s="3"/>
    </row>
    <row r="918" spans="1:11" x14ac:dyDescent="0.2">
      <c r="A918" s="2">
        <v>892</v>
      </c>
      <c r="B918" s="3">
        <v>937</v>
      </c>
      <c r="C918" s="3" t="s">
        <v>898</v>
      </c>
      <c r="D918" s="3" t="s">
        <v>3390</v>
      </c>
      <c r="E918" s="3">
        <v>581908.97378</v>
      </c>
      <c r="F918" s="3">
        <v>4891</v>
      </c>
      <c r="G918" s="3">
        <v>232642</v>
      </c>
      <c r="H918" s="3"/>
      <c r="I918" s="3"/>
      <c r="J918" s="3"/>
      <c r="K918" s="3"/>
    </row>
    <row r="919" spans="1:11" x14ac:dyDescent="0.2">
      <c r="A919" s="2">
        <v>893</v>
      </c>
      <c r="B919" s="3">
        <v>2352</v>
      </c>
      <c r="C919" s="3" t="s">
        <v>899</v>
      </c>
      <c r="D919" s="3" t="s">
        <v>3391</v>
      </c>
      <c r="E919" s="3">
        <v>575876.26108999993</v>
      </c>
      <c r="F919" s="3">
        <v>4219</v>
      </c>
      <c r="G919" s="3">
        <v>203723</v>
      </c>
      <c r="H919" s="3"/>
      <c r="I919" s="3"/>
      <c r="J919" s="3"/>
      <c r="K919" s="3"/>
    </row>
    <row r="920" spans="1:11" x14ac:dyDescent="0.2">
      <c r="A920" s="2">
        <v>894</v>
      </c>
      <c r="B920" s="3">
        <v>1615</v>
      </c>
      <c r="C920" s="3" t="s">
        <v>900</v>
      </c>
      <c r="D920" s="3" t="s">
        <v>3392</v>
      </c>
      <c r="E920" s="3">
        <v>573589.08006999991</v>
      </c>
      <c r="F920" s="3">
        <v>180874</v>
      </c>
      <c r="G920" s="3">
        <v>1819252</v>
      </c>
      <c r="H920" s="3"/>
      <c r="I920" s="3"/>
      <c r="J920" s="3"/>
      <c r="K920" s="3"/>
    </row>
    <row r="921" spans="1:11" x14ac:dyDescent="0.2">
      <c r="A921" s="2">
        <v>895</v>
      </c>
      <c r="B921" s="3">
        <v>548</v>
      </c>
      <c r="C921" s="3" t="s">
        <v>901</v>
      </c>
      <c r="D921" s="3" t="s">
        <v>3393</v>
      </c>
      <c r="E921" s="3">
        <v>573252.5146699996</v>
      </c>
      <c r="F921" s="3">
        <v>14650</v>
      </c>
      <c r="G921" s="3">
        <v>164702</v>
      </c>
      <c r="H921" s="3"/>
      <c r="I921" s="3"/>
      <c r="J921" s="3"/>
      <c r="K921" s="3"/>
    </row>
    <row r="922" spans="1:11" x14ac:dyDescent="0.2">
      <c r="A922" s="2">
        <v>896</v>
      </c>
      <c r="B922" s="3">
        <v>942</v>
      </c>
      <c r="C922" s="3" t="s">
        <v>902</v>
      </c>
      <c r="D922" s="3" t="s">
        <v>3394</v>
      </c>
      <c r="E922" s="3">
        <v>572737.92351999995</v>
      </c>
      <c r="F922" s="3">
        <v>1576</v>
      </c>
      <c r="G922" s="3">
        <v>169696</v>
      </c>
      <c r="H922" s="3"/>
      <c r="I922" s="3"/>
      <c r="J922" s="3"/>
      <c r="K922" s="3"/>
    </row>
    <row r="923" spans="1:11" x14ac:dyDescent="0.2">
      <c r="A923" s="2">
        <v>897</v>
      </c>
      <c r="B923" s="3">
        <v>1648</v>
      </c>
      <c r="C923" s="3" t="s">
        <v>903</v>
      </c>
      <c r="D923" s="3" t="s">
        <v>2766</v>
      </c>
      <c r="E923" s="3">
        <v>571233.81369000149</v>
      </c>
      <c r="F923" s="3">
        <v>224737</v>
      </c>
      <c r="G923" s="3">
        <v>7232588</v>
      </c>
      <c r="H923" s="3"/>
      <c r="I923" s="3"/>
      <c r="J923" s="3"/>
      <c r="K923" s="3"/>
    </row>
    <row r="924" spans="1:11" x14ac:dyDescent="0.2">
      <c r="A924" s="2">
        <v>898</v>
      </c>
      <c r="B924" s="3">
        <v>611</v>
      </c>
      <c r="C924" s="3" t="s">
        <v>904</v>
      </c>
      <c r="D924" s="3" t="s">
        <v>3395</v>
      </c>
      <c r="E924" s="3">
        <v>570834.96588000027</v>
      </c>
      <c r="F924" s="3">
        <v>7811</v>
      </c>
      <c r="G924" s="3">
        <v>2381427</v>
      </c>
      <c r="H924" s="3"/>
      <c r="I924" s="3"/>
      <c r="J924" s="3"/>
      <c r="K924" s="3"/>
    </row>
    <row r="925" spans="1:11" x14ac:dyDescent="0.2">
      <c r="A925" s="2">
        <v>899</v>
      </c>
      <c r="B925" s="3">
        <v>1998</v>
      </c>
      <c r="C925" s="3" t="s">
        <v>905</v>
      </c>
      <c r="D925" s="3" t="s">
        <v>3396</v>
      </c>
      <c r="E925" s="3">
        <v>570454.91578999988</v>
      </c>
      <c r="F925" s="3">
        <v>13555</v>
      </c>
      <c r="G925" s="3">
        <v>35086</v>
      </c>
      <c r="H925" s="3"/>
      <c r="I925" s="3"/>
      <c r="J925" s="3"/>
      <c r="K925" s="3"/>
    </row>
    <row r="926" spans="1:11" x14ac:dyDescent="0.2">
      <c r="A926" s="2">
        <v>900</v>
      </c>
      <c r="B926" s="3">
        <v>2106</v>
      </c>
      <c r="C926" s="3" t="s">
        <v>906</v>
      </c>
      <c r="D926" s="3" t="s">
        <v>3397</v>
      </c>
      <c r="E926" s="3">
        <v>566382.5217299998</v>
      </c>
      <c r="F926" s="3">
        <v>24680</v>
      </c>
      <c r="G926" s="3">
        <v>273560</v>
      </c>
      <c r="H926" s="3"/>
      <c r="I926" s="3"/>
      <c r="J926" s="3"/>
      <c r="K926" s="3"/>
    </row>
    <row r="927" spans="1:11" x14ac:dyDescent="0.2">
      <c r="A927" s="2">
        <v>901</v>
      </c>
      <c r="B927" s="3">
        <v>1466</v>
      </c>
      <c r="C927" s="3" t="s">
        <v>907</v>
      </c>
      <c r="D927" s="3" t="s">
        <v>2545</v>
      </c>
      <c r="E927" s="3">
        <v>564897.41661999968</v>
      </c>
      <c r="F927" s="3">
        <v>116443</v>
      </c>
      <c r="G927" s="3">
        <v>137011</v>
      </c>
      <c r="H927" s="3"/>
      <c r="I927" s="3"/>
      <c r="J927" s="3"/>
      <c r="K927" s="3"/>
    </row>
    <row r="928" spans="1:11" x14ac:dyDescent="0.2">
      <c r="A928" s="2">
        <v>902</v>
      </c>
      <c r="B928" s="3">
        <v>1325</v>
      </c>
      <c r="C928" s="3" t="s">
        <v>908</v>
      </c>
      <c r="D928" s="3" t="s">
        <v>3398</v>
      </c>
      <c r="E928" s="3">
        <v>562343.71907000011</v>
      </c>
      <c r="F928" s="3">
        <v>1482</v>
      </c>
      <c r="G928" s="3">
        <v>432720</v>
      </c>
      <c r="H928" s="3"/>
      <c r="I928" s="3"/>
      <c r="J928" s="3"/>
      <c r="K928" s="3"/>
    </row>
    <row r="929" spans="1:11" x14ac:dyDescent="0.2">
      <c r="A929" s="2">
        <v>903</v>
      </c>
      <c r="B929" s="3">
        <v>2390</v>
      </c>
      <c r="C929" s="3" t="s">
        <v>909</v>
      </c>
      <c r="D929" s="3" t="s">
        <v>3399</v>
      </c>
      <c r="E929" s="3">
        <v>561740.47294999973</v>
      </c>
      <c r="F929" s="3">
        <v>5477</v>
      </c>
      <c r="G929" s="3">
        <v>224498</v>
      </c>
      <c r="H929" s="3"/>
      <c r="I929" s="3"/>
      <c r="J929" s="3"/>
      <c r="K929" s="3"/>
    </row>
    <row r="930" spans="1:11" x14ac:dyDescent="0.2">
      <c r="A930" s="2">
        <v>904</v>
      </c>
      <c r="B930" s="3">
        <v>2124</v>
      </c>
      <c r="C930" s="3" t="s">
        <v>910</v>
      </c>
      <c r="D930" s="3" t="s">
        <v>3400</v>
      </c>
      <c r="E930" s="3">
        <v>558036.34596999991</v>
      </c>
      <c r="F930" s="3">
        <v>38650</v>
      </c>
      <c r="G930" s="3">
        <v>882819</v>
      </c>
      <c r="H930" s="3"/>
      <c r="I930" s="3"/>
      <c r="J930" s="3"/>
      <c r="K930" s="3"/>
    </row>
    <row r="931" spans="1:11" x14ac:dyDescent="0.2">
      <c r="A931" s="2">
        <v>905</v>
      </c>
      <c r="B931" s="3">
        <v>98</v>
      </c>
      <c r="C931" s="3" t="s">
        <v>911</v>
      </c>
      <c r="D931" s="3" t="s">
        <v>3291</v>
      </c>
      <c r="E931" s="3">
        <v>552962.04315999954</v>
      </c>
      <c r="F931" s="3">
        <v>188738</v>
      </c>
      <c r="G931" s="3">
        <v>5403572</v>
      </c>
      <c r="H931" s="3"/>
      <c r="I931" s="3"/>
      <c r="J931" s="3"/>
      <c r="K931" s="3"/>
    </row>
    <row r="932" spans="1:11" x14ac:dyDescent="0.2">
      <c r="A932" s="2">
        <v>906</v>
      </c>
      <c r="B932" s="3">
        <v>1868</v>
      </c>
      <c r="C932" s="3" t="s">
        <v>912</v>
      </c>
      <c r="D932" s="3" t="s">
        <v>3401</v>
      </c>
      <c r="E932" s="3">
        <v>552820.57207000034</v>
      </c>
      <c r="F932" s="3">
        <v>3554</v>
      </c>
      <c r="G932" s="3">
        <v>55292</v>
      </c>
      <c r="H932" s="3"/>
      <c r="I932" s="3"/>
      <c r="J932" s="3"/>
      <c r="K932" s="3"/>
    </row>
    <row r="933" spans="1:11" x14ac:dyDescent="0.2">
      <c r="A933" s="2">
        <v>907</v>
      </c>
      <c r="B933" s="3">
        <v>128</v>
      </c>
      <c r="C933" s="3" t="s">
        <v>913</v>
      </c>
      <c r="D933" s="3" t="s">
        <v>3402</v>
      </c>
      <c r="E933" s="3">
        <v>551762.38331000041</v>
      </c>
      <c r="F933" s="3">
        <v>133715</v>
      </c>
      <c r="G933" s="3">
        <v>5149424</v>
      </c>
      <c r="H933" s="3"/>
      <c r="I933" s="3"/>
      <c r="J933" s="3"/>
      <c r="K933" s="3"/>
    </row>
    <row r="934" spans="1:11" x14ac:dyDescent="0.2">
      <c r="A934" s="2">
        <v>908</v>
      </c>
      <c r="B934" s="3">
        <v>1903</v>
      </c>
      <c r="C934" s="3" t="s">
        <v>914</v>
      </c>
      <c r="D934" s="3" t="s">
        <v>3403</v>
      </c>
      <c r="E934" s="3">
        <v>550113.18651000015</v>
      </c>
      <c r="F934" s="3">
        <v>9223</v>
      </c>
      <c r="G934" s="3">
        <v>24220</v>
      </c>
      <c r="H934" s="3"/>
      <c r="I934" s="3"/>
      <c r="J934" s="3"/>
      <c r="K934" s="3"/>
    </row>
    <row r="935" spans="1:11" x14ac:dyDescent="0.2">
      <c r="A935" s="2">
        <v>909</v>
      </c>
      <c r="B935" s="3">
        <v>2082</v>
      </c>
      <c r="C935" s="3" t="s">
        <v>915</v>
      </c>
      <c r="D935" s="3" t="s">
        <v>3404</v>
      </c>
      <c r="E935" s="3">
        <v>549266.16592999978</v>
      </c>
      <c r="F935" s="3">
        <v>8423</v>
      </c>
      <c r="G935" s="3">
        <v>378267</v>
      </c>
      <c r="H935" s="3"/>
      <c r="I935" s="3"/>
      <c r="J935" s="3"/>
      <c r="K935" s="3"/>
    </row>
    <row r="936" spans="1:11" x14ac:dyDescent="0.2">
      <c r="A936" s="2">
        <v>910</v>
      </c>
      <c r="B936" s="3">
        <v>83</v>
      </c>
      <c r="C936" s="3" t="s">
        <v>916</v>
      </c>
      <c r="D936" s="3" t="s">
        <v>3405</v>
      </c>
      <c r="E936" s="3">
        <v>547670.22508999985</v>
      </c>
      <c r="F936" s="3">
        <v>93022</v>
      </c>
      <c r="G936" s="3">
        <v>1450476</v>
      </c>
      <c r="H936" s="3"/>
      <c r="I936" s="3"/>
      <c r="J936" s="3"/>
      <c r="K936" s="3"/>
    </row>
    <row r="937" spans="1:11" x14ac:dyDescent="0.2">
      <c r="A937" s="2">
        <v>911</v>
      </c>
      <c r="B937" s="3">
        <v>2450</v>
      </c>
      <c r="C937" s="3" t="s">
        <v>917</v>
      </c>
      <c r="D937" s="3" t="s">
        <v>3406</v>
      </c>
      <c r="E937" s="3">
        <v>545848.8886399999</v>
      </c>
      <c r="F937" s="3">
        <v>10856</v>
      </c>
      <c r="G937" s="3">
        <v>426165</v>
      </c>
      <c r="H937" s="3"/>
      <c r="I937" s="3"/>
      <c r="J937" s="3"/>
      <c r="K937" s="3"/>
    </row>
    <row r="938" spans="1:11" x14ac:dyDescent="0.2">
      <c r="A938" s="2">
        <v>912</v>
      </c>
      <c r="B938" s="3">
        <v>2291</v>
      </c>
      <c r="C938" s="3" t="s">
        <v>918</v>
      </c>
      <c r="D938" s="3" t="s">
        <v>3407</v>
      </c>
      <c r="E938" s="3">
        <v>545786.22334000026</v>
      </c>
      <c r="F938" s="3">
        <v>3264</v>
      </c>
      <c r="G938" s="3">
        <v>241960</v>
      </c>
      <c r="H938" s="3"/>
      <c r="I938" s="3"/>
      <c r="J938" s="3"/>
      <c r="K938" s="3"/>
    </row>
    <row r="939" spans="1:11" x14ac:dyDescent="0.2">
      <c r="A939" s="2">
        <v>913</v>
      </c>
      <c r="B939" s="3">
        <v>1263</v>
      </c>
      <c r="C939" s="3" t="s">
        <v>919</v>
      </c>
      <c r="D939" s="3" t="s">
        <v>3408</v>
      </c>
      <c r="E939" s="3">
        <v>543522.55535000074</v>
      </c>
      <c r="F939" s="3">
        <v>478615</v>
      </c>
      <c r="G939" s="3">
        <v>17683204</v>
      </c>
      <c r="H939" s="3"/>
      <c r="I939" s="3"/>
      <c r="J939" s="3"/>
      <c r="K939" s="3"/>
    </row>
    <row r="940" spans="1:11" x14ac:dyDescent="0.2">
      <c r="A940" s="2">
        <v>914</v>
      </c>
      <c r="B940" s="3">
        <v>307</v>
      </c>
      <c r="C940" s="3" t="s">
        <v>920</v>
      </c>
      <c r="D940" s="3" t="s">
        <v>3409</v>
      </c>
      <c r="E940" s="3">
        <v>543219.8444399999</v>
      </c>
      <c r="F940" s="3">
        <v>3341</v>
      </c>
      <c r="G940" s="3">
        <v>270838</v>
      </c>
      <c r="H940" s="3"/>
      <c r="I940" s="3"/>
      <c r="J940" s="3"/>
      <c r="K940" s="3"/>
    </row>
    <row r="941" spans="1:11" x14ac:dyDescent="0.2">
      <c r="A941" s="2">
        <v>915</v>
      </c>
      <c r="B941" s="3">
        <v>334</v>
      </c>
      <c r="C941" s="3" t="s">
        <v>921</v>
      </c>
      <c r="D941" s="3" t="s">
        <v>3410</v>
      </c>
      <c r="E941" s="3">
        <v>543016.89008999988</v>
      </c>
      <c r="F941" s="3">
        <v>225617</v>
      </c>
      <c r="G941" s="3">
        <v>10307994</v>
      </c>
      <c r="H941" s="3"/>
      <c r="I941" s="3"/>
      <c r="J941" s="3"/>
      <c r="K941" s="3"/>
    </row>
    <row r="942" spans="1:11" x14ac:dyDescent="0.2">
      <c r="A942" s="2">
        <v>916</v>
      </c>
      <c r="B942" s="3">
        <v>977</v>
      </c>
      <c r="C942" s="3" t="s">
        <v>922</v>
      </c>
      <c r="D942" s="3" t="s">
        <v>3411</v>
      </c>
      <c r="E942" s="3">
        <v>538556.9529600013</v>
      </c>
      <c r="F942" s="3">
        <v>40995</v>
      </c>
      <c r="G942" s="3">
        <v>41274</v>
      </c>
      <c r="H942" s="3"/>
      <c r="I942" s="3"/>
      <c r="J942" s="3"/>
      <c r="K942" s="3"/>
    </row>
    <row r="943" spans="1:11" x14ac:dyDescent="0.2">
      <c r="A943" s="2">
        <v>917</v>
      </c>
      <c r="B943" s="3">
        <v>3</v>
      </c>
      <c r="C943" s="3" t="s">
        <v>923</v>
      </c>
      <c r="D943" s="3" t="s">
        <v>3412</v>
      </c>
      <c r="E943" s="3">
        <v>538351.65549000015</v>
      </c>
      <c r="F943" s="3">
        <v>4164</v>
      </c>
      <c r="G943" s="3">
        <v>447427</v>
      </c>
      <c r="H943" s="3"/>
      <c r="I943" s="3"/>
      <c r="J943" s="3"/>
      <c r="K943" s="3"/>
    </row>
    <row r="944" spans="1:11" x14ac:dyDescent="0.2">
      <c r="A944" s="2">
        <v>918</v>
      </c>
      <c r="B944" s="3">
        <v>2510</v>
      </c>
      <c r="C944" s="3" t="s">
        <v>924</v>
      </c>
      <c r="D944" s="3" t="s">
        <v>3413</v>
      </c>
      <c r="E944" s="3">
        <v>534194.98331000004</v>
      </c>
      <c r="F944" s="3">
        <v>2929</v>
      </c>
      <c r="G944" s="3">
        <v>102211</v>
      </c>
      <c r="H944" s="3"/>
      <c r="I944" s="3"/>
      <c r="J944" s="3"/>
      <c r="K944" s="3"/>
    </row>
    <row r="945" spans="1:11" x14ac:dyDescent="0.2">
      <c r="A945" s="2">
        <v>919</v>
      </c>
      <c r="B945" s="3">
        <v>32</v>
      </c>
      <c r="C945" s="3" t="s">
        <v>925</v>
      </c>
      <c r="D945" s="3" t="s">
        <v>3414</v>
      </c>
      <c r="E945" s="3">
        <v>530132.32201000047</v>
      </c>
      <c r="F945" s="3">
        <v>34112</v>
      </c>
      <c r="G945" s="3">
        <v>2458249</v>
      </c>
      <c r="H945" s="3"/>
      <c r="I945" s="3"/>
      <c r="J945" s="3"/>
      <c r="K945" s="3"/>
    </row>
    <row r="946" spans="1:11" x14ac:dyDescent="0.2">
      <c r="A946" s="2">
        <v>920</v>
      </c>
      <c r="B946" s="3">
        <v>2435</v>
      </c>
      <c r="C946" s="3" t="s">
        <v>926</v>
      </c>
      <c r="D946" s="3" t="s">
        <v>3415</v>
      </c>
      <c r="E946" s="3">
        <v>529756.00081999996</v>
      </c>
      <c r="F946" s="3">
        <v>13498</v>
      </c>
      <c r="G946" s="3">
        <v>55494</v>
      </c>
      <c r="H946" s="3"/>
      <c r="I946" s="3"/>
      <c r="J946" s="3"/>
      <c r="K946" s="3"/>
    </row>
    <row r="947" spans="1:11" x14ac:dyDescent="0.2">
      <c r="A947" s="2">
        <v>921</v>
      </c>
      <c r="B947" s="3">
        <v>1882</v>
      </c>
      <c r="C947" s="3" t="s">
        <v>927</v>
      </c>
      <c r="D947" s="3" t="s">
        <v>3416</v>
      </c>
      <c r="E947" s="3">
        <v>528585.56000000017</v>
      </c>
      <c r="F947" s="3">
        <v>19996</v>
      </c>
      <c r="G947" s="3">
        <v>61965</v>
      </c>
      <c r="H947" s="3"/>
      <c r="I947" s="3"/>
      <c r="J947" s="3"/>
      <c r="K947" s="3"/>
    </row>
    <row r="948" spans="1:11" x14ac:dyDescent="0.2">
      <c r="A948" s="2">
        <v>922</v>
      </c>
      <c r="B948" s="3">
        <v>662</v>
      </c>
      <c r="C948" s="3" t="s">
        <v>928</v>
      </c>
      <c r="D948" s="3" t="s">
        <v>3417</v>
      </c>
      <c r="E948" s="3">
        <v>526353.10314000002</v>
      </c>
      <c r="F948" s="3">
        <v>31335</v>
      </c>
      <c r="G948" s="3">
        <v>1465243</v>
      </c>
      <c r="H948" s="3"/>
      <c r="I948" s="3"/>
      <c r="J948" s="3"/>
      <c r="K948" s="3"/>
    </row>
    <row r="949" spans="1:11" x14ac:dyDescent="0.2">
      <c r="A949" s="2">
        <v>923</v>
      </c>
      <c r="B949" s="3">
        <v>2010</v>
      </c>
      <c r="C949" s="3" t="s">
        <v>929</v>
      </c>
      <c r="D949" s="3" t="s">
        <v>3418</v>
      </c>
      <c r="E949" s="3">
        <v>524307.62164000026</v>
      </c>
      <c r="F949" s="3">
        <v>11242</v>
      </c>
      <c r="G949" s="3">
        <v>20889</v>
      </c>
      <c r="H949" s="3"/>
      <c r="I949" s="3"/>
      <c r="J949" s="3"/>
      <c r="K949" s="3"/>
    </row>
    <row r="950" spans="1:11" x14ac:dyDescent="0.2">
      <c r="A950" s="2">
        <v>924</v>
      </c>
      <c r="B950" s="3">
        <v>1011</v>
      </c>
      <c r="C950" s="3" t="s">
        <v>930</v>
      </c>
      <c r="D950" s="3" t="s">
        <v>3419</v>
      </c>
      <c r="E950" s="3">
        <v>523420.13986000011</v>
      </c>
      <c r="F950" s="3">
        <v>3074</v>
      </c>
      <c r="G950" s="3">
        <v>127233</v>
      </c>
      <c r="H950" s="3"/>
      <c r="I950" s="3"/>
      <c r="J950" s="3"/>
      <c r="K950" s="3"/>
    </row>
    <row r="951" spans="1:11" x14ac:dyDescent="0.2">
      <c r="A951" s="2">
        <v>925</v>
      </c>
      <c r="B951" s="3">
        <v>1896</v>
      </c>
      <c r="C951" s="3" t="s">
        <v>931</v>
      </c>
      <c r="D951" s="3" t="s">
        <v>3420</v>
      </c>
      <c r="E951" s="3">
        <v>523241.61875999998</v>
      </c>
      <c r="F951" s="3">
        <v>142400</v>
      </c>
      <c r="G951" s="3">
        <v>19265202</v>
      </c>
      <c r="H951" s="3"/>
      <c r="I951" s="3"/>
      <c r="J951" s="3"/>
      <c r="K951" s="3"/>
    </row>
    <row r="952" spans="1:11" x14ac:dyDescent="0.2">
      <c r="A952" s="2">
        <v>926</v>
      </c>
      <c r="B952" s="3">
        <v>1917</v>
      </c>
      <c r="C952" s="3" t="s">
        <v>932</v>
      </c>
      <c r="D952" s="3" t="s">
        <v>3421</v>
      </c>
      <c r="E952" s="3">
        <v>522005.54868999991</v>
      </c>
      <c r="F952" s="3">
        <v>89637</v>
      </c>
      <c r="G952" s="3">
        <v>9712970</v>
      </c>
      <c r="H952" s="3"/>
      <c r="I952" s="3"/>
      <c r="J952" s="3"/>
      <c r="K952" s="3"/>
    </row>
    <row r="953" spans="1:11" x14ac:dyDescent="0.2">
      <c r="A953" s="2">
        <v>927</v>
      </c>
      <c r="B953" s="3">
        <v>1824</v>
      </c>
      <c r="C953" s="3" t="s">
        <v>933</v>
      </c>
      <c r="D953" s="3" t="s">
        <v>3422</v>
      </c>
      <c r="E953" s="3">
        <v>521641.94618000003</v>
      </c>
      <c r="F953" s="3">
        <v>10680</v>
      </c>
      <c r="G953" s="3">
        <v>141600</v>
      </c>
      <c r="H953" s="3"/>
      <c r="I953" s="3"/>
      <c r="J953" s="3"/>
      <c r="K953" s="3"/>
    </row>
    <row r="954" spans="1:11" x14ac:dyDescent="0.2">
      <c r="A954" s="2">
        <v>928</v>
      </c>
      <c r="B954" s="3">
        <v>1191</v>
      </c>
      <c r="C954" s="3" t="s">
        <v>934</v>
      </c>
      <c r="D954" s="3" t="s">
        <v>3423</v>
      </c>
      <c r="E954" s="3">
        <v>519707.43659</v>
      </c>
      <c r="F954" s="3">
        <v>69033</v>
      </c>
      <c r="G954" s="3">
        <v>5933027</v>
      </c>
      <c r="H954" s="3"/>
      <c r="I954" s="3"/>
      <c r="J954" s="3"/>
      <c r="K954" s="3"/>
    </row>
    <row r="955" spans="1:11" x14ac:dyDescent="0.2">
      <c r="A955" s="2">
        <v>929</v>
      </c>
      <c r="B955" s="3">
        <v>1814</v>
      </c>
      <c r="C955" s="3" t="s">
        <v>935</v>
      </c>
      <c r="D955" s="3" t="s">
        <v>3424</v>
      </c>
      <c r="E955" s="3">
        <v>511936.85754</v>
      </c>
      <c r="F955" s="3">
        <v>33762</v>
      </c>
      <c r="G955" s="3">
        <v>164333</v>
      </c>
      <c r="H955" s="3"/>
      <c r="I955" s="3"/>
      <c r="J955" s="3"/>
      <c r="K955" s="3"/>
    </row>
    <row r="956" spans="1:11" x14ac:dyDescent="0.2">
      <c r="A956" s="2">
        <v>930</v>
      </c>
      <c r="B956" s="3">
        <v>1329</v>
      </c>
      <c r="C956" s="3" t="s">
        <v>936</v>
      </c>
      <c r="D956" s="3" t="s">
        <v>3425</v>
      </c>
      <c r="E956" s="3">
        <v>510968.96476999967</v>
      </c>
      <c r="F956" s="3">
        <v>197708</v>
      </c>
      <c r="G956" s="3">
        <v>20070800</v>
      </c>
      <c r="H956" s="3"/>
      <c r="I956" s="3"/>
      <c r="J956" s="3"/>
      <c r="K956" s="3"/>
    </row>
    <row r="957" spans="1:11" x14ac:dyDescent="0.2">
      <c r="A957" s="2">
        <v>931</v>
      </c>
      <c r="B957" s="3">
        <v>129</v>
      </c>
      <c r="C957" s="3" t="s">
        <v>937</v>
      </c>
      <c r="D957" s="3" t="s">
        <v>3426</v>
      </c>
      <c r="E957" s="3">
        <v>510710.68210000021</v>
      </c>
      <c r="F957" s="3">
        <v>7256</v>
      </c>
      <c r="G957" s="3">
        <v>275102</v>
      </c>
      <c r="H957" s="3"/>
      <c r="I957" s="3"/>
      <c r="J957" s="3"/>
      <c r="K957" s="3"/>
    </row>
    <row r="958" spans="1:11" x14ac:dyDescent="0.2">
      <c r="A958" s="2">
        <v>932</v>
      </c>
      <c r="B958" s="3">
        <v>1464</v>
      </c>
      <c r="C958" s="3" t="s">
        <v>938</v>
      </c>
      <c r="D958" s="3" t="s">
        <v>3427</v>
      </c>
      <c r="E958" s="3">
        <v>509746.20293000003</v>
      </c>
      <c r="F958" s="3">
        <v>46252</v>
      </c>
      <c r="G958" s="3">
        <v>52267</v>
      </c>
      <c r="H958" s="3"/>
      <c r="I958" s="3"/>
      <c r="J958" s="3"/>
      <c r="K958" s="3"/>
    </row>
    <row r="959" spans="1:11" x14ac:dyDescent="0.2">
      <c r="A959" s="2">
        <v>933</v>
      </c>
      <c r="B959" s="3">
        <v>1276</v>
      </c>
      <c r="C959" s="3" t="s">
        <v>939</v>
      </c>
      <c r="D959" s="3" t="s">
        <v>3428</v>
      </c>
      <c r="E959" s="3">
        <v>509670.39416000032</v>
      </c>
      <c r="F959" s="3">
        <v>136181</v>
      </c>
      <c r="G959" s="3">
        <v>8934278</v>
      </c>
      <c r="H959" s="3"/>
      <c r="I959" s="3"/>
      <c r="J959" s="3"/>
      <c r="K959" s="3"/>
    </row>
    <row r="960" spans="1:11" x14ac:dyDescent="0.2">
      <c r="A960" s="2">
        <v>934</v>
      </c>
      <c r="B960" s="3">
        <v>345</v>
      </c>
      <c r="C960" s="3" t="s">
        <v>940</v>
      </c>
      <c r="D960" s="3" t="s">
        <v>3429</v>
      </c>
      <c r="E960" s="3">
        <v>508355.85545000067</v>
      </c>
      <c r="F960" s="3">
        <v>465113</v>
      </c>
      <c r="G960" s="3">
        <v>18972103</v>
      </c>
      <c r="H960" s="3"/>
      <c r="I960" s="3"/>
      <c r="J960" s="3"/>
      <c r="K960" s="3"/>
    </row>
    <row r="961" spans="1:11" x14ac:dyDescent="0.2">
      <c r="A961" s="2">
        <v>935</v>
      </c>
      <c r="B961" s="3">
        <v>761</v>
      </c>
      <c r="C961" s="3" t="s">
        <v>941</v>
      </c>
      <c r="D961" s="3" t="s">
        <v>3430</v>
      </c>
      <c r="E961" s="3">
        <v>506760.38975000032</v>
      </c>
      <c r="F961" s="3">
        <v>708</v>
      </c>
      <c r="G961" s="3">
        <v>39332</v>
      </c>
      <c r="H961" s="3"/>
      <c r="I961" s="3"/>
      <c r="J961" s="3"/>
      <c r="K961" s="3"/>
    </row>
    <row r="962" spans="1:11" x14ac:dyDescent="0.2">
      <c r="A962" s="2">
        <v>936</v>
      </c>
      <c r="B962" s="3">
        <v>1550</v>
      </c>
      <c r="C962" s="3" t="s">
        <v>942</v>
      </c>
      <c r="D962" s="3" t="s">
        <v>3431</v>
      </c>
      <c r="E962" s="3">
        <v>502433.38653000019</v>
      </c>
      <c r="F962" s="3">
        <v>108324</v>
      </c>
      <c r="G962" s="3">
        <v>10943620</v>
      </c>
      <c r="H962" s="3"/>
      <c r="I962" s="3"/>
      <c r="J962" s="3"/>
      <c r="K962" s="3"/>
    </row>
    <row r="963" spans="1:11" x14ac:dyDescent="0.2">
      <c r="A963" s="2">
        <v>937</v>
      </c>
      <c r="B963" s="3">
        <v>1576</v>
      </c>
      <c r="C963" s="3" t="s">
        <v>943</v>
      </c>
      <c r="D963" s="3" t="s">
        <v>3432</v>
      </c>
      <c r="E963" s="3">
        <v>499491.27597000008</v>
      </c>
      <c r="F963" s="3">
        <v>11973</v>
      </c>
      <c r="G963" s="3">
        <v>1721018</v>
      </c>
      <c r="H963" s="3"/>
      <c r="I963" s="3"/>
      <c r="J963" s="3"/>
      <c r="K963" s="3"/>
    </row>
    <row r="964" spans="1:11" x14ac:dyDescent="0.2">
      <c r="A964" s="2">
        <v>938</v>
      </c>
      <c r="B964" s="3">
        <v>1219</v>
      </c>
      <c r="C964" s="3" t="s">
        <v>944</v>
      </c>
      <c r="D964" s="3" t="s">
        <v>3433</v>
      </c>
      <c r="E964" s="3">
        <v>498733.84766999987</v>
      </c>
      <c r="F964" s="3">
        <v>2746</v>
      </c>
      <c r="G964" s="3">
        <v>408985</v>
      </c>
      <c r="H964" s="3"/>
      <c r="I964" s="3"/>
      <c r="J964" s="3"/>
      <c r="K964" s="3"/>
    </row>
    <row r="965" spans="1:11" x14ac:dyDescent="0.2">
      <c r="A965" s="2">
        <v>939</v>
      </c>
      <c r="B965" s="3">
        <v>2484</v>
      </c>
      <c r="C965" s="3" t="s">
        <v>945</v>
      </c>
      <c r="D965" s="3" t="s">
        <v>3434</v>
      </c>
      <c r="E965" s="3">
        <v>498570.08073999977</v>
      </c>
      <c r="F965" s="3">
        <v>6094</v>
      </c>
      <c r="G965" s="3">
        <v>201241</v>
      </c>
      <c r="H965" s="3"/>
      <c r="I965" s="3"/>
      <c r="J965" s="3"/>
      <c r="K965" s="3"/>
    </row>
    <row r="966" spans="1:11" x14ac:dyDescent="0.2">
      <c r="A966" s="2">
        <v>940</v>
      </c>
      <c r="B966" s="3">
        <v>701</v>
      </c>
      <c r="C966" s="3" t="s">
        <v>946</v>
      </c>
      <c r="D966" s="3" t="s">
        <v>3435</v>
      </c>
      <c r="E966" s="3">
        <v>494033.67333999998</v>
      </c>
      <c r="F966" s="3">
        <v>22811</v>
      </c>
      <c r="G966" s="3">
        <v>967576</v>
      </c>
      <c r="H966" s="3"/>
      <c r="I966" s="3"/>
      <c r="J966" s="3"/>
      <c r="K966" s="3"/>
    </row>
    <row r="967" spans="1:11" x14ac:dyDescent="0.2">
      <c r="A967" s="2">
        <v>941</v>
      </c>
      <c r="B967" s="3">
        <v>1872</v>
      </c>
      <c r="C967" s="3" t="s">
        <v>947</v>
      </c>
      <c r="D967" s="3" t="s">
        <v>3436</v>
      </c>
      <c r="E967" s="3">
        <v>492638.42893000011</v>
      </c>
      <c r="F967" s="3">
        <v>9607</v>
      </c>
      <c r="G967" s="3">
        <v>195426</v>
      </c>
      <c r="H967" s="3"/>
      <c r="I967" s="3"/>
      <c r="J967" s="3"/>
      <c r="K967" s="3"/>
    </row>
    <row r="968" spans="1:11" x14ac:dyDescent="0.2">
      <c r="A968" s="2">
        <v>942</v>
      </c>
      <c r="B968" s="3">
        <v>1664</v>
      </c>
      <c r="C968" s="3" t="s">
        <v>948</v>
      </c>
      <c r="D968" s="3" t="s">
        <v>2962</v>
      </c>
      <c r="E968" s="3">
        <v>490482.61247000139</v>
      </c>
      <c r="F968" s="3">
        <v>149338</v>
      </c>
      <c r="G968" s="3">
        <v>907726</v>
      </c>
      <c r="H968" s="3"/>
      <c r="I968" s="3"/>
      <c r="J968" s="3"/>
      <c r="K968" s="3"/>
    </row>
    <row r="969" spans="1:11" x14ac:dyDescent="0.2">
      <c r="A969" s="2">
        <v>943</v>
      </c>
      <c r="B969" s="3">
        <v>771</v>
      </c>
      <c r="C969" s="3" t="s">
        <v>949</v>
      </c>
      <c r="D969" s="3" t="s">
        <v>3437</v>
      </c>
      <c r="E969" s="3">
        <v>488621.67317999993</v>
      </c>
      <c r="F969" s="3">
        <v>39356</v>
      </c>
      <c r="G969" s="3">
        <v>489970</v>
      </c>
      <c r="H969" s="3"/>
      <c r="I969" s="3"/>
      <c r="J969" s="3"/>
      <c r="K969" s="3"/>
    </row>
    <row r="970" spans="1:11" x14ac:dyDescent="0.2">
      <c r="A970" s="2">
        <v>944</v>
      </c>
      <c r="B970" s="3">
        <v>602</v>
      </c>
      <c r="C970" s="3" t="s">
        <v>950</v>
      </c>
      <c r="D970" s="3" t="s">
        <v>2959</v>
      </c>
      <c r="E970" s="3">
        <v>486026.64064</v>
      </c>
      <c r="F970" s="3">
        <v>5709</v>
      </c>
      <c r="G970" s="3">
        <v>157300</v>
      </c>
      <c r="H970" s="3"/>
      <c r="I970" s="3"/>
      <c r="J970" s="3"/>
      <c r="K970" s="3"/>
    </row>
    <row r="971" spans="1:11" x14ac:dyDescent="0.2">
      <c r="A971" s="2">
        <v>945</v>
      </c>
      <c r="B971" s="3">
        <v>64</v>
      </c>
      <c r="C971" s="3" t="s">
        <v>951</v>
      </c>
      <c r="D971" s="3" t="s">
        <v>3438</v>
      </c>
      <c r="E971" s="3">
        <v>485605.17396999989</v>
      </c>
      <c r="F971" s="3">
        <v>57664</v>
      </c>
      <c r="G971" s="3">
        <v>22112115</v>
      </c>
      <c r="H971" s="3"/>
      <c r="I971" s="3"/>
      <c r="J971" s="3"/>
      <c r="K971" s="3"/>
    </row>
    <row r="972" spans="1:11" x14ac:dyDescent="0.2">
      <c r="A972" s="2">
        <v>946</v>
      </c>
      <c r="B972" s="3">
        <v>188</v>
      </c>
      <c r="C972" s="3" t="s">
        <v>952</v>
      </c>
      <c r="D972" s="3" t="s">
        <v>3439</v>
      </c>
      <c r="E972" s="3">
        <v>483802.42977999989</v>
      </c>
      <c r="F972" s="3">
        <v>18083</v>
      </c>
      <c r="G972" s="3">
        <v>769305</v>
      </c>
      <c r="H972" s="3"/>
      <c r="I972" s="3"/>
      <c r="J972" s="3"/>
      <c r="K972" s="3"/>
    </row>
    <row r="973" spans="1:11" x14ac:dyDescent="0.2">
      <c r="A973" s="2">
        <v>947</v>
      </c>
      <c r="B973" s="3">
        <v>173</v>
      </c>
      <c r="C973" s="3" t="s">
        <v>953</v>
      </c>
      <c r="D973" s="3" t="s">
        <v>3068</v>
      </c>
      <c r="E973" s="3">
        <v>482015.43946999992</v>
      </c>
      <c r="F973" s="3">
        <v>44735</v>
      </c>
      <c r="G973" s="3">
        <v>3609191</v>
      </c>
      <c r="H973" s="3"/>
      <c r="I973" s="3"/>
      <c r="J973" s="3"/>
      <c r="K973" s="3"/>
    </row>
    <row r="974" spans="1:11" x14ac:dyDescent="0.2">
      <c r="A974" s="2">
        <v>948</v>
      </c>
      <c r="B974" s="3">
        <v>1834</v>
      </c>
      <c r="C974" s="3" t="s">
        <v>954</v>
      </c>
      <c r="D974" s="3" t="s">
        <v>3440</v>
      </c>
      <c r="E974" s="3">
        <v>480950.9871100001</v>
      </c>
      <c r="F974" s="3">
        <v>16660</v>
      </c>
      <c r="G974" s="3">
        <v>96745</v>
      </c>
      <c r="H974" s="3"/>
      <c r="I974" s="3"/>
      <c r="J974" s="3"/>
      <c r="K974" s="3"/>
    </row>
    <row r="975" spans="1:11" x14ac:dyDescent="0.2">
      <c r="A975" s="2">
        <v>949</v>
      </c>
      <c r="B975" s="3">
        <v>2402</v>
      </c>
      <c r="C975" s="3" t="s">
        <v>955</v>
      </c>
      <c r="D975" s="3" t="s">
        <v>3441</v>
      </c>
      <c r="E975" s="3">
        <v>480645.48647000012</v>
      </c>
      <c r="F975" s="3">
        <v>15837</v>
      </c>
      <c r="G975" s="3">
        <v>320140</v>
      </c>
      <c r="H975" s="3"/>
      <c r="I975" s="3"/>
      <c r="J975" s="3"/>
      <c r="K975" s="3"/>
    </row>
    <row r="976" spans="1:11" x14ac:dyDescent="0.2">
      <c r="A976" s="2">
        <v>950</v>
      </c>
      <c r="B976" s="3">
        <v>2489</v>
      </c>
      <c r="C976" s="3" t="s">
        <v>956</v>
      </c>
      <c r="D976" s="3" t="s">
        <v>3442</v>
      </c>
      <c r="E976" s="3">
        <v>478727.97094000009</v>
      </c>
      <c r="F976" s="3">
        <v>4123</v>
      </c>
      <c r="G976" s="3">
        <v>160066</v>
      </c>
      <c r="H976" s="3"/>
      <c r="I976" s="3"/>
      <c r="J976" s="3"/>
      <c r="K976" s="3"/>
    </row>
    <row r="977" spans="1:11" x14ac:dyDescent="0.2">
      <c r="A977" s="2">
        <v>951</v>
      </c>
      <c r="B977" s="3">
        <v>443</v>
      </c>
      <c r="C977" s="3" t="s">
        <v>957</v>
      </c>
      <c r="D977" s="3" t="s">
        <v>3443</v>
      </c>
      <c r="E977" s="3">
        <v>478050.76128999988</v>
      </c>
      <c r="F977" s="3">
        <v>30849</v>
      </c>
      <c r="G977" s="3">
        <v>108012</v>
      </c>
      <c r="H977" s="3"/>
      <c r="I977" s="3"/>
      <c r="J977" s="3"/>
      <c r="K977" s="3"/>
    </row>
    <row r="978" spans="1:11" x14ac:dyDescent="0.2">
      <c r="A978" s="2">
        <v>952</v>
      </c>
      <c r="B978" s="3">
        <v>1590</v>
      </c>
      <c r="C978" s="3" t="s">
        <v>958</v>
      </c>
      <c r="D978" s="3" t="s">
        <v>3444</v>
      </c>
      <c r="E978" s="3">
        <v>477838.93190999998</v>
      </c>
      <c r="F978" s="3">
        <v>23849</v>
      </c>
      <c r="G978" s="3">
        <v>2850100</v>
      </c>
      <c r="H978" s="3"/>
      <c r="I978" s="3"/>
      <c r="J978" s="3"/>
      <c r="K978" s="3"/>
    </row>
    <row r="979" spans="1:11" x14ac:dyDescent="0.2">
      <c r="A979" s="2">
        <v>953</v>
      </c>
      <c r="B979" s="3">
        <v>1706</v>
      </c>
      <c r="C979" s="3" t="s">
        <v>959</v>
      </c>
      <c r="D979" s="3" t="s">
        <v>2966</v>
      </c>
      <c r="E979" s="3">
        <v>476088.26220999978</v>
      </c>
      <c r="F979" s="3">
        <v>102555</v>
      </c>
      <c r="G979" s="3">
        <v>6413400</v>
      </c>
      <c r="H979" s="3"/>
      <c r="I979" s="3"/>
      <c r="J979" s="3"/>
      <c r="K979" s="3"/>
    </row>
    <row r="980" spans="1:11" x14ac:dyDescent="0.2">
      <c r="A980" s="2">
        <v>954</v>
      </c>
      <c r="B980" s="3">
        <v>1734</v>
      </c>
      <c r="C980" s="3" t="s">
        <v>960</v>
      </c>
      <c r="D980" s="3" t="s">
        <v>3445</v>
      </c>
      <c r="E980" s="3">
        <v>475475.2931500001</v>
      </c>
      <c r="F980" s="3">
        <v>17051</v>
      </c>
      <c r="G980" s="3">
        <v>17086</v>
      </c>
      <c r="H980" s="3"/>
      <c r="I980" s="3"/>
      <c r="J980" s="3"/>
      <c r="K980" s="3"/>
    </row>
    <row r="981" spans="1:11" x14ac:dyDescent="0.2">
      <c r="A981" s="2">
        <v>955</v>
      </c>
      <c r="B981" s="3">
        <v>1109</v>
      </c>
      <c r="C981" s="3" t="s">
        <v>961</v>
      </c>
      <c r="D981" s="3" t="s">
        <v>3446</v>
      </c>
      <c r="E981" s="3">
        <v>472548.52340000001</v>
      </c>
      <c r="F981" s="3">
        <v>1578</v>
      </c>
      <c r="G981" s="3">
        <v>134980</v>
      </c>
      <c r="H981" s="3"/>
      <c r="I981" s="3"/>
      <c r="J981" s="3"/>
      <c r="K981" s="3"/>
    </row>
    <row r="982" spans="1:11" x14ac:dyDescent="0.2">
      <c r="A982" s="2">
        <v>956</v>
      </c>
      <c r="B982" s="3">
        <v>335</v>
      </c>
      <c r="C982" s="3" t="s">
        <v>962</v>
      </c>
      <c r="D982" s="3" t="s">
        <v>3447</v>
      </c>
      <c r="E982" s="3">
        <v>472163.0370100002</v>
      </c>
      <c r="F982" s="3">
        <v>83399</v>
      </c>
      <c r="G982" s="3">
        <v>4176285</v>
      </c>
      <c r="H982" s="3"/>
      <c r="I982" s="3"/>
      <c r="J982" s="3"/>
      <c r="K982" s="3"/>
    </row>
    <row r="983" spans="1:11" x14ac:dyDescent="0.2">
      <c r="A983" s="2">
        <v>957</v>
      </c>
      <c r="B983" s="3">
        <v>786</v>
      </c>
      <c r="C983" s="3" t="s">
        <v>963</v>
      </c>
      <c r="D983" s="3" t="s">
        <v>3448</v>
      </c>
      <c r="E983" s="3">
        <v>471262.55144999991</v>
      </c>
      <c r="F983" s="3">
        <v>2342</v>
      </c>
      <c r="G983" s="3">
        <v>67546</v>
      </c>
      <c r="H983" s="3"/>
      <c r="I983" s="3"/>
      <c r="J983" s="3"/>
      <c r="K983" s="3"/>
    </row>
    <row r="984" spans="1:11" x14ac:dyDescent="0.2">
      <c r="A984" s="2">
        <v>958</v>
      </c>
      <c r="B984" s="3">
        <v>2251</v>
      </c>
      <c r="C984" s="3" t="s">
        <v>964</v>
      </c>
      <c r="D984" s="3" t="s">
        <v>3449</v>
      </c>
      <c r="E984" s="3">
        <v>471219.72378000012</v>
      </c>
      <c r="F984" s="3">
        <v>7221</v>
      </c>
      <c r="G984" s="3">
        <v>10265</v>
      </c>
      <c r="H984" s="3"/>
      <c r="I984" s="3"/>
      <c r="J984" s="3"/>
      <c r="K984" s="3"/>
    </row>
    <row r="985" spans="1:11" x14ac:dyDescent="0.2">
      <c r="A985" s="2">
        <v>959</v>
      </c>
      <c r="B985" s="3">
        <v>1064</v>
      </c>
      <c r="C985" s="3" t="s">
        <v>965</v>
      </c>
      <c r="D985" s="3" t="s">
        <v>2825</v>
      </c>
      <c r="E985" s="3">
        <v>471077.96851000009</v>
      </c>
      <c r="F985" s="3">
        <v>13647</v>
      </c>
      <c r="G985" s="3">
        <v>669528</v>
      </c>
      <c r="H985" s="3"/>
      <c r="I985" s="3"/>
      <c r="J985" s="3"/>
      <c r="K985" s="3"/>
    </row>
    <row r="986" spans="1:11" x14ac:dyDescent="0.2">
      <c r="A986" s="2">
        <v>960</v>
      </c>
      <c r="B986" s="3">
        <v>1364</v>
      </c>
      <c r="C986" s="3" t="s">
        <v>966</v>
      </c>
      <c r="D986" s="3" t="s">
        <v>3176</v>
      </c>
      <c r="E986" s="3">
        <v>464838.95791000052</v>
      </c>
      <c r="F986" s="3">
        <v>177968</v>
      </c>
      <c r="G986" s="3">
        <v>2173939</v>
      </c>
      <c r="H986" s="3"/>
      <c r="I986" s="3"/>
      <c r="J986" s="3"/>
      <c r="K986" s="3"/>
    </row>
    <row r="987" spans="1:11" x14ac:dyDescent="0.2">
      <c r="A987" s="2">
        <v>961</v>
      </c>
      <c r="B987" s="3">
        <v>2007</v>
      </c>
      <c r="C987" s="3" t="s">
        <v>967</v>
      </c>
      <c r="D987" s="3" t="s">
        <v>3450</v>
      </c>
      <c r="E987" s="3">
        <v>464413.14672999998</v>
      </c>
      <c r="F987" s="3">
        <v>8768</v>
      </c>
      <c r="G987" s="3">
        <v>21772</v>
      </c>
      <c r="H987" s="3"/>
      <c r="I987" s="3"/>
      <c r="J987" s="3"/>
      <c r="K987" s="3"/>
    </row>
    <row r="988" spans="1:11" x14ac:dyDescent="0.2">
      <c r="A988" s="2">
        <v>962</v>
      </c>
      <c r="B988" s="3">
        <v>466</v>
      </c>
      <c r="C988" s="3" t="s">
        <v>968</v>
      </c>
      <c r="D988" s="3" t="s">
        <v>3451</v>
      </c>
      <c r="E988" s="3">
        <v>462118.29453000007</v>
      </c>
      <c r="F988" s="3">
        <v>22956</v>
      </c>
      <c r="G988" s="3">
        <v>1129892</v>
      </c>
      <c r="H988" s="3"/>
      <c r="I988" s="3"/>
      <c r="J988" s="3"/>
      <c r="K988" s="3"/>
    </row>
    <row r="989" spans="1:11" x14ac:dyDescent="0.2">
      <c r="A989" s="2">
        <v>963</v>
      </c>
      <c r="B989" s="3">
        <v>1225</v>
      </c>
      <c r="C989" s="3" t="s">
        <v>969</v>
      </c>
      <c r="D989" s="3" t="s">
        <v>3444</v>
      </c>
      <c r="E989" s="3">
        <v>461983.17366999987</v>
      </c>
      <c r="F989" s="3">
        <v>44170</v>
      </c>
      <c r="G989" s="3">
        <v>2076044</v>
      </c>
      <c r="H989" s="3"/>
      <c r="I989" s="3"/>
      <c r="J989" s="3"/>
      <c r="K989" s="3"/>
    </row>
    <row r="990" spans="1:11" x14ac:dyDescent="0.2">
      <c r="A990" s="2">
        <v>964</v>
      </c>
      <c r="B990" s="3">
        <v>395</v>
      </c>
      <c r="C990" s="3" t="s">
        <v>970</v>
      </c>
      <c r="D990" s="3" t="s">
        <v>3452</v>
      </c>
      <c r="E990" s="3">
        <v>460521.82195999892</v>
      </c>
      <c r="F990" s="3">
        <v>658068</v>
      </c>
      <c r="G990" s="3">
        <v>14858616</v>
      </c>
      <c r="H990" s="3"/>
      <c r="I990" s="3"/>
      <c r="J990" s="3"/>
      <c r="K990" s="3"/>
    </row>
    <row r="991" spans="1:11" x14ac:dyDescent="0.2">
      <c r="A991" s="2">
        <v>965</v>
      </c>
      <c r="B991" s="3">
        <v>976</v>
      </c>
      <c r="C991" s="3" t="s">
        <v>971</v>
      </c>
      <c r="D991" s="3" t="s">
        <v>2705</v>
      </c>
      <c r="E991" s="3">
        <v>456083.27135000023</v>
      </c>
      <c r="F991" s="3">
        <v>88524</v>
      </c>
      <c r="G991" s="3">
        <v>91901</v>
      </c>
      <c r="H991" s="3"/>
      <c r="I991" s="3"/>
      <c r="J991" s="3"/>
      <c r="K991" s="3"/>
    </row>
    <row r="992" spans="1:11" x14ac:dyDescent="0.2">
      <c r="A992" s="2">
        <v>966</v>
      </c>
      <c r="B992" s="3">
        <v>839</v>
      </c>
      <c r="C992" s="3" t="s">
        <v>972</v>
      </c>
      <c r="D992" s="3" t="s">
        <v>3453</v>
      </c>
      <c r="E992" s="3">
        <v>449691.5086399999</v>
      </c>
      <c r="F992" s="3">
        <v>59730</v>
      </c>
      <c r="G992" s="3">
        <v>5268594</v>
      </c>
      <c r="H992" s="3"/>
      <c r="I992" s="3"/>
      <c r="J992" s="3"/>
      <c r="K992" s="3"/>
    </row>
    <row r="993" spans="1:11" x14ac:dyDescent="0.2">
      <c r="A993" s="2">
        <v>967</v>
      </c>
      <c r="B993" s="3">
        <v>1174</v>
      </c>
      <c r="C993" s="3" t="s">
        <v>973</v>
      </c>
      <c r="D993" s="3" t="s">
        <v>3454</v>
      </c>
      <c r="E993" s="3">
        <v>446748.00028000021</v>
      </c>
      <c r="F993" s="3">
        <v>20807</v>
      </c>
      <c r="G993" s="3">
        <v>2502719</v>
      </c>
      <c r="H993" s="3"/>
      <c r="I993" s="3"/>
      <c r="J993" s="3"/>
      <c r="K993" s="3"/>
    </row>
    <row r="994" spans="1:11" x14ac:dyDescent="0.2">
      <c r="A994" s="2">
        <v>968</v>
      </c>
      <c r="B994" s="3">
        <v>2335</v>
      </c>
      <c r="C994" s="3" t="s">
        <v>974</v>
      </c>
      <c r="D994" s="3" t="s">
        <v>3455</v>
      </c>
      <c r="E994" s="3">
        <v>444179.61135000008</v>
      </c>
      <c r="F994" s="3">
        <v>5976</v>
      </c>
      <c r="G994" s="3">
        <v>10335</v>
      </c>
      <c r="H994" s="3"/>
      <c r="I994" s="3"/>
      <c r="J994" s="3"/>
      <c r="K994" s="3"/>
    </row>
    <row r="995" spans="1:11" x14ac:dyDescent="0.2">
      <c r="A995" s="2">
        <v>969</v>
      </c>
      <c r="B995" s="3">
        <v>2383</v>
      </c>
      <c r="C995" s="3" t="s">
        <v>975</v>
      </c>
      <c r="D995" s="3" t="s">
        <v>3456</v>
      </c>
      <c r="E995" s="3">
        <v>442075.44399000017</v>
      </c>
      <c r="F995" s="3">
        <v>3478</v>
      </c>
      <c r="G995" s="3">
        <v>113285</v>
      </c>
      <c r="H995" s="3"/>
      <c r="I995" s="3"/>
      <c r="J995" s="3"/>
      <c r="K995" s="3"/>
    </row>
    <row r="996" spans="1:11" x14ac:dyDescent="0.2">
      <c r="A996" s="2">
        <v>970</v>
      </c>
      <c r="B996" s="3">
        <v>2518</v>
      </c>
      <c r="C996" s="3" t="s">
        <v>976</v>
      </c>
      <c r="D996" s="3" t="s">
        <v>3457</v>
      </c>
      <c r="E996" s="3">
        <v>440426.40548000002</v>
      </c>
      <c r="F996" s="3">
        <v>2799</v>
      </c>
      <c r="G996" s="3">
        <v>78655</v>
      </c>
      <c r="H996" s="3"/>
      <c r="I996" s="3"/>
      <c r="J996" s="3"/>
      <c r="K996" s="3"/>
    </row>
    <row r="997" spans="1:11" x14ac:dyDescent="0.2">
      <c r="A997" s="2">
        <v>971</v>
      </c>
      <c r="B997" s="3">
        <v>71</v>
      </c>
      <c r="C997" s="3" t="s">
        <v>977</v>
      </c>
      <c r="D997" s="3" t="s">
        <v>3458</v>
      </c>
      <c r="E997" s="3">
        <v>438725.70492000051</v>
      </c>
      <c r="F997" s="3">
        <v>224748</v>
      </c>
      <c r="G997" s="3">
        <v>4669134</v>
      </c>
      <c r="H997" s="3"/>
      <c r="I997" s="3"/>
      <c r="J997" s="3"/>
      <c r="K997" s="3"/>
    </row>
    <row r="998" spans="1:11" x14ac:dyDescent="0.2">
      <c r="A998" s="2">
        <v>972</v>
      </c>
      <c r="B998" s="3">
        <v>1955</v>
      </c>
      <c r="C998" s="3" t="s">
        <v>978</v>
      </c>
      <c r="D998" s="3" t="s">
        <v>3459</v>
      </c>
      <c r="E998" s="3">
        <v>437618.4379399998</v>
      </c>
      <c r="F998" s="3">
        <v>39837</v>
      </c>
      <c r="G998" s="3">
        <v>40408</v>
      </c>
      <c r="H998" s="3"/>
      <c r="I998" s="3"/>
      <c r="J998" s="3"/>
      <c r="K998" s="3"/>
    </row>
    <row r="999" spans="1:11" x14ac:dyDescent="0.2">
      <c r="A999" s="2">
        <v>973</v>
      </c>
      <c r="B999" s="3">
        <v>33</v>
      </c>
      <c r="C999" s="3" t="s">
        <v>979</v>
      </c>
      <c r="D999" s="3" t="s">
        <v>3460</v>
      </c>
      <c r="E999" s="3">
        <v>436387.63838000008</v>
      </c>
      <c r="F999" s="3">
        <v>10219</v>
      </c>
      <c r="G999" s="3">
        <v>453418</v>
      </c>
      <c r="H999" s="3"/>
      <c r="I999" s="3"/>
      <c r="J999" s="3"/>
      <c r="K999" s="3"/>
    </row>
    <row r="1000" spans="1:11" x14ac:dyDescent="0.2">
      <c r="A1000" s="2">
        <v>974</v>
      </c>
      <c r="B1000" s="3">
        <v>148</v>
      </c>
      <c r="C1000" s="3" t="s">
        <v>980</v>
      </c>
      <c r="D1000" s="3" t="s">
        <v>3461</v>
      </c>
      <c r="E1000" s="3">
        <v>435163.94507000002</v>
      </c>
      <c r="F1000" s="3">
        <v>171402</v>
      </c>
      <c r="G1000" s="3">
        <v>6610633</v>
      </c>
      <c r="H1000" s="3"/>
      <c r="I1000" s="3"/>
      <c r="J1000" s="3"/>
      <c r="K1000" s="3"/>
    </row>
    <row r="1001" spans="1:11" x14ac:dyDescent="0.2">
      <c r="A1001" s="2">
        <v>975</v>
      </c>
      <c r="B1001" s="3">
        <v>503</v>
      </c>
      <c r="C1001" s="3" t="s">
        <v>981</v>
      </c>
      <c r="D1001" s="3" t="s">
        <v>3283</v>
      </c>
      <c r="E1001" s="3">
        <v>433790.63929999998</v>
      </c>
      <c r="F1001" s="3">
        <v>70360</v>
      </c>
      <c r="G1001" s="3">
        <v>3095287</v>
      </c>
      <c r="H1001" s="3"/>
      <c r="I1001" s="3"/>
      <c r="J1001" s="3"/>
      <c r="K1001" s="3"/>
    </row>
    <row r="1002" spans="1:11" x14ac:dyDescent="0.2">
      <c r="A1002" s="2">
        <v>976</v>
      </c>
      <c r="B1002" s="3">
        <v>2504</v>
      </c>
      <c r="C1002" s="3" t="s">
        <v>982</v>
      </c>
      <c r="D1002" s="3" t="s">
        <v>3462</v>
      </c>
      <c r="E1002" s="3">
        <v>432441.54703999998</v>
      </c>
      <c r="F1002" s="3">
        <v>3976</v>
      </c>
      <c r="G1002" s="3">
        <v>203135</v>
      </c>
      <c r="H1002" s="3"/>
      <c r="I1002" s="3"/>
      <c r="J1002" s="3"/>
      <c r="K1002" s="3"/>
    </row>
    <row r="1003" spans="1:11" x14ac:dyDescent="0.2">
      <c r="A1003" s="2">
        <v>977</v>
      </c>
      <c r="B1003" s="3">
        <v>1812</v>
      </c>
      <c r="C1003" s="3" t="s">
        <v>983</v>
      </c>
      <c r="D1003" s="3" t="s">
        <v>3463</v>
      </c>
      <c r="E1003" s="3">
        <v>426165.18177000002</v>
      </c>
      <c r="F1003" s="3">
        <v>13236</v>
      </c>
      <c r="G1003" s="3">
        <v>173436</v>
      </c>
      <c r="H1003" s="3"/>
      <c r="I1003" s="3"/>
      <c r="J1003" s="3"/>
      <c r="K1003" s="3"/>
    </row>
    <row r="1004" spans="1:11" x14ac:dyDescent="0.2">
      <c r="A1004" s="2">
        <v>978</v>
      </c>
      <c r="B1004" s="3">
        <v>179</v>
      </c>
      <c r="C1004" s="3" t="s">
        <v>984</v>
      </c>
      <c r="D1004" s="3" t="s">
        <v>3464</v>
      </c>
      <c r="E1004" s="3">
        <v>424472.68634999997</v>
      </c>
      <c r="F1004" s="3">
        <v>1185</v>
      </c>
      <c r="G1004" s="3">
        <v>128689</v>
      </c>
      <c r="H1004" s="3"/>
      <c r="I1004" s="3"/>
      <c r="J1004" s="3"/>
      <c r="K1004" s="3"/>
    </row>
    <row r="1005" spans="1:11" x14ac:dyDescent="0.2">
      <c r="A1005" s="2">
        <v>979</v>
      </c>
      <c r="B1005" s="3">
        <v>1348</v>
      </c>
      <c r="C1005" s="3" t="s">
        <v>985</v>
      </c>
      <c r="D1005" s="3" t="s">
        <v>3114</v>
      </c>
      <c r="E1005" s="3">
        <v>422559.27840000199</v>
      </c>
      <c r="F1005" s="3">
        <v>84230</v>
      </c>
      <c r="G1005" s="3">
        <v>481907</v>
      </c>
      <c r="H1005" s="3"/>
      <c r="I1005" s="3"/>
      <c r="J1005" s="3"/>
      <c r="K1005" s="3"/>
    </row>
    <row r="1006" spans="1:11" x14ac:dyDescent="0.2">
      <c r="A1006" s="2">
        <v>980</v>
      </c>
      <c r="B1006" s="3">
        <v>1833</v>
      </c>
      <c r="C1006" s="3" t="s">
        <v>986</v>
      </c>
      <c r="D1006" s="3" t="s">
        <v>3465</v>
      </c>
      <c r="E1006" s="3">
        <v>421105.63510999992</v>
      </c>
      <c r="F1006" s="3">
        <v>6402</v>
      </c>
      <c r="G1006" s="3">
        <v>37706</v>
      </c>
      <c r="H1006" s="3"/>
      <c r="I1006" s="3"/>
      <c r="J1006" s="3"/>
      <c r="K1006" s="3"/>
    </row>
    <row r="1007" spans="1:11" x14ac:dyDescent="0.2">
      <c r="A1007" s="2">
        <v>981</v>
      </c>
      <c r="B1007" s="3">
        <v>2008</v>
      </c>
      <c r="C1007" s="3" t="s">
        <v>987</v>
      </c>
      <c r="D1007" s="3" t="s">
        <v>3466</v>
      </c>
      <c r="E1007" s="3">
        <v>419566.05024999991</v>
      </c>
      <c r="F1007" s="3">
        <v>5933</v>
      </c>
      <c r="G1007" s="3">
        <v>12763</v>
      </c>
      <c r="H1007" s="3"/>
      <c r="I1007" s="3"/>
      <c r="J1007" s="3"/>
      <c r="K1007" s="3"/>
    </row>
    <row r="1008" spans="1:11" x14ac:dyDescent="0.2">
      <c r="A1008" s="2">
        <v>982</v>
      </c>
      <c r="B1008" s="3">
        <v>981</v>
      </c>
      <c r="C1008" s="3" t="s">
        <v>988</v>
      </c>
      <c r="D1008" s="3" t="s">
        <v>3467</v>
      </c>
      <c r="E1008" s="3">
        <v>417345.98588000023</v>
      </c>
      <c r="F1008" s="3">
        <v>52088</v>
      </c>
      <c r="G1008" s="3">
        <v>3233525</v>
      </c>
      <c r="H1008" s="3"/>
      <c r="I1008" s="3"/>
      <c r="J1008" s="3"/>
      <c r="K1008" s="3"/>
    </row>
    <row r="1009" spans="1:11" x14ac:dyDescent="0.2">
      <c r="A1009" s="2">
        <v>983</v>
      </c>
      <c r="B1009" s="3">
        <v>2051</v>
      </c>
      <c r="C1009" s="3" t="s">
        <v>989</v>
      </c>
      <c r="D1009" s="3" t="s">
        <v>3468</v>
      </c>
      <c r="E1009" s="3">
        <v>412530.62386000011</v>
      </c>
      <c r="F1009" s="3">
        <v>5377</v>
      </c>
      <c r="G1009" s="3">
        <v>190581</v>
      </c>
      <c r="H1009" s="3"/>
      <c r="I1009" s="3"/>
      <c r="J1009" s="3"/>
      <c r="K1009" s="3"/>
    </row>
    <row r="1010" spans="1:11" x14ac:dyDescent="0.2">
      <c r="A1010" s="2">
        <v>984</v>
      </c>
      <c r="B1010" s="3">
        <v>2115</v>
      </c>
      <c r="C1010" s="3" t="s">
        <v>990</v>
      </c>
      <c r="D1010" s="3" t="s">
        <v>3469</v>
      </c>
      <c r="E1010" s="3">
        <v>411219.33199999982</v>
      </c>
      <c r="F1010" s="3">
        <v>26565</v>
      </c>
      <c r="G1010" s="3">
        <v>517850</v>
      </c>
      <c r="H1010" s="3"/>
      <c r="I1010" s="3"/>
      <c r="J1010" s="3"/>
      <c r="K1010" s="3"/>
    </row>
    <row r="1011" spans="1:11" x14ac:dyDescent="0.2">
      <c r="A1011" s="2">
        <v>985</v>
      </c>
      <c r="B1011" s="3">
        <v>2420</v>
      </c>
      <c r="C1011" s="3" t="s">
        <v>991</v>
      </c>
      <c r="D1011" s="3" t="s">
        <v>3470</v>
      </c>
      <c r="E1011" s="3">
        <v>410040.92621000018</v>
      </c>
      <c r="F1011" s="3">
        <v>15499</v>
      </c>
      <c r="G1011" s="3">
        <v>500098</v>
      </c>
      <c r="H1011" s="3"/>
      <c r="I1011" s="3"/>
      <c r="J1011" s="3"/>
      <c r="K1011" s="3"/>
    </row>
    <row r="1012" spans="1:11" x14ac:dyDescent="0.2">
      <c r="A1012" s="2">
        <v>986</v>
      </c>
      <c r="B1012" s="3">
        <v>2421</v>
      </c>
      <c r="C1012" s="3" t="s">
        <v>992</v>
      </c>
      <c r="D1012" s="3" t="s">
        <v>3471</v>
      </c>
      <c r="E1012" s="3">
        <v>409371.9142099999</v>
      </c>
      <c r="F1012" s="3">
        <v>57194</v>
      </c>
      <c r="G1012" s="3">
        <v>705771</v>
      </c>
      <c r="H1012" s="3"/>
      <c r="I1012" s="3"/>
      <c r="J1012" s="3"/>
      <c r="K1012" s="3"/>
    </row>
    <row r="1013" spans="1:11" x14ac:dyDescent="0.2">
      <c r="A1013" s="2">
        <v>987</v>
      </c>
      <c r="B1013" s="3">
        <v>2439</v>
      </c>
      <c r="C1013" s="3" t="s">
        <v>993</v>
      </c>
      <c r="D1013" s="3" t="s">
        <v>3472</v>
      </c>
      <c r="E1013" s="3">
        <v>404959.80930999969</v>
      </c>
      <c r="F1013" s="3">
        <v>20334</v>
      </c>
      <c r="G1013" s="3">
        <v>748392</v>
      </c>
      <c r="H1013" s="3"/>
      <c r="I1013" s="3"/>
      <c r="J1013" s="3"/>
      <c r="K1013" s="3"/>
    </row>
    <row r="1014" spans="1:11" x14ac:dyDescent="0.2">
      <c r="A1014" s="2">
        <v>988</v>
      </c>
      <c r="B1014" s="3">
        <v>2530</v>
      </c>
      <c r="C1014" s="3" t="s">
        <v>994</v>
      </c>
      <c r="D1014" s="3" t="s">
        <v>3473</v>
      </c>
      <c r="E1014" s="3">
        <v>404125.98037999979</v>
      </c>
      <c r="F1014" s="3">
        <v>2564</v>
      </c>
      <c r="G1014" s="3">
        <v>81299</v>
      </c>
      <c r="H1014" s="3"/>
      <c r="I1014" s="3"/>
      <c r="J1014" s="3"/>
      <c r="K1014" s="3"/>
    </row>
    <row r="1015" spans="1:11" x14ac:dyDescent="0.2">
      <c r="A1015" s="2">
        <v>989</v>
      </c>
      <c r="B1015" s="3">
        <v>1087</v>
      </c>
      <c r="C1015" s="3" t="s">
        <v>995</v>
      </c>
      <c r="D1015" s="3" t="s">
        <v>3474</v>
      </c>
      <c r="E1015" s="3">
        <v>403105.63456999871</v>
      </c>
      <c r="F1015" s="3">
        <v>305753</v>
      </c>
      <c r="G1015" s="3">
        <v>15527298</v>
      </c>
      <c r="H1015" s="3"/>
      <c r="I1015" s="3"/>
      <c r="J1015" s="3"/>
      <c r="K1015" s="3"/>
    </row>
    <row r="1016" spans="1:11" x14ac:dyDescent="0.2">
      <c r="A1016" s="2">
        <v>990</v>
      </c>
      <c r="B1016" s="3">
        <v>476</v>
      </c>
      <c r="C1016" s="3" t="s">
        <v>996</v>
      </c>
      <c r="D1016" s="3" t="s">
        <v>3475</v>
      </c>
      <c r="E1016" s="3">
        <v>400861.41890999977</v>
      </c>
      <c r="F1016" s="3">
        <v>25692</v>
      </c>
      <c r="G1016" s="3">
        <v>1363438</v>
      </c>
      <c r="H1016" s="3"/>
      <c r="I1016" s="3"/>
      <c r="J1016" s="3"/>
      <c r="K1016" s="3"/>
    </row>
    <row r="1017" spans="1:11" x14ac:dyDescent="0.2">
      <c r="A1017" s="2">
        <v>991</v>
      </c>
      <c r="B1017" s="3">
        <v>1640</v>
      </c>
      <c r="C1017" s="3" t="s">
        <v>997</v>
      </c>
      <c r="D1017" s="3" t="s">
        <v>3476</v>
      </c>
      <c r="E1017" s="3">
        <v>400312.59922999999</v>
      </c>
      <c r="F1017" s="3">
        <v>67012</v>
      </c>
      <c r="G1017" s="3">
        <v>1225875</v>
      </c>
      <c r="H1017" s="3"/>
      <c r="I1017" s="3"/>
      <c r="J1017" s="3"/>
      <c r="K1017" s="3"/>
    </row>
    <row r="1018" spans="1:11" x14ac:dyDescent="0.2">
      <c r="A1018" s="2">
        <v>992</v>
      </c>
      <c r="B1018" s="3">
        <v>460</v>
      </c>
      <c r="C1018" s="3" t="s">
        <v>998</v>
      </c>
      <c r="D1018" s="3" t="s">
        <v>3477</v>
      </c>
      <c r="E1018" s="3">
        <v>400308.57266000012</v>
      </c>
      <c r="F1018" s="3">
        <v>1762</v>
      </c>
      <c r="G1018" s="3">
        <v>109520</v>
      </c>
      <c r="H1018" s="3"/>
      <c r="I1018" s="3"/>
      <c r="J1018" s="3"/>
      <c r="K1018" s="3"/>
    </row>
    <row r="1019" spans="1:11" x14ac:dyDescent="0.2">
      <c r="A1019" s="2">
        <v>993</v>
      </c>
      <c r="B1019" s="3">
        <v>1288</v>
      </c>
      <c r="C1019" s="3" t="s">
        <v>999</v>
      </c>
      <c r="D1019" s="3" t="s">
        <v>3358</v>
      </c>
      <c r="E1019" s="3">
        <v>398206.88123000012</v>
      </c>
      <c r="F1019" s="3">
        <v>219121</v>
      </c>
      <c r="G1019" s="3">
        <v>295951</v>
      </c>
      <c r="H1019" s="3"/>
      <c r="I1019" s="3"/>
      <c r="J1019" s="3"/>
      <c r="K1019" s="3"/>
    </row>
    <row r="1020" spans="1:11" x14ac:dyDescent="0.2">
      <c r="A1020" s="2">
        <v>994</v>
      </c>
      <c r="B1020" s="3">
        <v>1756</v>
      </c>
      <c r="C1020" s="3" t="s">
        <v>1000</v>
      </c>
      <c r="D1020" s="3" t="s">
        <v>3478</v>
      </c>
      <c r="E1020" s="3">
        <v>397248.20064000023</v>
      </c>
      <c r="F1020" s="3">
        <v>41828</v>
      </c>
      <c r="G1020" s="3">
        <v>916946</v>
      </c>
      <c r="H1020" s="3"/>
      <c r="I1020" s="3"/>
      <c r="J1020" s="3"/>
      <c r="K1020" s="3"/>
    </row>
    <row r="1021" spans="1:11" x14ac:dyDescent="0.2">
      <c r="A1021" s="2">
        <v>995</v>
      </c>
      <c r="B1021" s="3">
        <v>601</v>
      </c>
      <c r="C1021" s="3" t="s">
        <v>1001</v>
      </c>
      <c r="D1021" s="3" t="s">
        <v>3479</v>
      </c>
      <c r="E1021" s="3">
        <v>396534.10950000002</v>
      </c>
      <c r="F1021" s="3">
        <v>33883</v>
      </c>
      <c r="G1021" s="3">
        <v>1191396</v>
      </c>
      <c r="H1021" s="3"/>
      <c r="I1021" s="3"/>
      <c r="J1021" s="3"/>
      <c r="K1021" s="3"/>
    </row>
    <row r="1022" spans="1:11" x14ac:dyDescent="0.2">
      <c r="A1022" s="2">
        <v>996</v>
      </c>
      <c r="B1022" s="3">
        <v>201</v>
      </c>
      <c r="C1022" s="3" t="s">
        <v>1002</v>
      </c>
      <c r="D1022" s="3" t="s">
        <v>3480</v>
      </c>
      <c r="E1022" s="3">
        <v>393973.08081000001</v>
      </c>
      <c r="F1022" s="3">
        <v>39895</v>
      </c>
      <c r="G1022" s="3">
        <v>1588050</v>
      </c>
      <c r="H1022" s="3"/>
      <c r="I1022" s="3"/>
      <c r="J1022" s="3"/>
      <c r="K1022" s="3"/>
    </row>
    <row r="1023" spans="1:11" x14ac:dyDescent="0.2">
      <c r="A1023" s="2">
        <v>997</v>
      </c>
      <c r="B1023" s="3">
        <v>1187</v>
      </c>
      <c r="C1023" s="3" t="s">
        <v>1003</v>
      </c>
      <c r="D1023" s="3" t="s">
        <v>3481</v>
      </c>
      <c r="E1023" s="3">
        <v>393052.22192999988</v>
      </c>
      <c r="F1023" s="3">
        <v>15128</v>
      </c>
      <c r="G1023" s="3">
        <v>1505550</v>
      </c>
      <c r="H1023" s="3"/>
      <c r="I1023" s="3"/>
      <c r="J1023" s="3"/>
      <c r="K1023" s="3"/>
    </row>
    <row r="1024" spans="1:11" x14ac:dyDescent="0.2">
      <c r="A1024" s="2">
        <v>998</v>
      </c>
      <c r="B1024" s="3">
        <v>1277</v>
      </c>
      <c r="C1024" s="3" t="s">
        <v>1004</v>
      </c>
      <c r="D1024" s="3" t="s">
        <v>3425</v>
      </c>
      <c r="E1024" s="3">
        <v>388897.09051000013</v>
      </c>
      <c r="F1024" s="3">
        <v>15089</v>
      </c>
      <c r="G1024" s="3">
        <v>618661</v>
      </c>
      <c r="H1024" s="3"/>
      <c r="I1024" s="3"/>
      <c r="J1024" s="3"/>
      <c r="K1024" s="3"/>
    </row>
    <row r="1025" spans="1:11" x14ac:dyDescent="0.2">
      <c r="A1025" s="2">
        <v>999</v>
      </c>
      <c r="B1025" s="3">
        <v>1902</v>
      </c>
      <c r="C1025" s="3" t="s">
        <v>1005</v>
      </c>
      <c r="D1025" s="3" t="s">
        <v>3482</v>
      </c>
      <c r="E1025" s="3">
        <v>387055.82871000009</v>
      </c>
      <c r="F1025" s="3">
        <v>7893</v>
      </c>
      <c r="G1025" s="3">
        <v>25419</v>
      </c>
      <c r="H1025" s="3"/>
      <c r="I1025" s="3"/>
      <c r="J1025" s="3"/>
      <c r="K1025" s="3"/>
    </row>
    <row r="1026" spans="1:11" x14ac:dyDescent="0.2">
      <c r="A1026" s="2">
        <v>1000</v>
      </c>
      <c r="B1026" s="3">
        <v>1802</v>
      </c>
      <c r="C1026" s="3" t="s">
        <v>1006</v>
      </c>
      <c r="D1026" s="3" t="s">
        <v>3483</v>
      </c>
      <c r="E1026" s="3">
        <v>386856.1463100001</v>
      </c>
      <c r="F1026" s="3">
        <v>75136</v>
      </c>
      <c r="G1026" s="3">
        <v>1932832</v>
      </c>
      <c r="H1026" s="3"/>
      <c r="I1026" s="3"/>
      <c r="J1026" s="3"/>
      <c r="K1026" s="3"/>
    </row>
    <row r="1027" spans="1:11" x14ac:dyDescent="0.2">
      <c r="A1027" s="2">
        <v>1001</v>
      </c>
      <c r="B1027" s="3">
        <v>1789</v>
      </c>
      <c r="C1027" s="3" t="s">
        <v>1007</v>
      </c>
      <c r="D1027" s="3" t="s">
        <v>3484</v>
      </c>
      <c r="E1027" s="3">
        <v>385264.27519999992</v>
      </c>
      <c r="F1027" s="3">
        <v>21180</v>
      </c>
      <c r="G1027" s="3">
        <v>214836</v>
      </c>
      <c r="H1027" s="3"/>
      <c r="I1027" s="3"/>
      <c r="J1027" s="3"/>
      <c r="K1027" s="3"/>
    </row>
    <row r="1028" spans="1:11" x14ac:dyDescent="0.2">
      <c r="A1028" s="2">
        <v>1002</v>
      </c>
      <c r="B1028" s="3">
        <v>541</v>
      </c>
      <c r="C1028" s="3" t="s">
        <v>1008</v>
      </c>
      <c r="D1028" s="3" t="s">
        <v>2712</v>
      </c>
      <c r="E1028" s="3">
        <v>384386.03201999993</v>
      </c>
      <c r="F1028" s="3">
        <v>42259</v>
      </c>
      <c r="G1028" s="3">
        <v>4885758</v>
      </c>
      <c r="H1028" s="3"/>
      <c r="I1028" s="3"/>
      <c r="J1028" s="3"/>
      <c r="K1028" s="3"/>
    </row>
    <row r="1029" spans="1:11" x14ac:dyDescent="0.2">
      <c r="A1029" s="2">
        <v>1003</v>
      </c>
      <c r="B1029" s="3">
        <v>2437</v>
      </c>
      <c r="C1029" s="3" t="s">
        <v>1009</v>
      </c>
      <c r="D1029" s="3" t="s">
        <v>3485</v>
      </c>
      <c r="E1029" s="3">
        <v>383735.90432999999</v>
      </c>
      <c r="F1029" s="3">
        <v>13216</v>
      </c>
      <c r="G1029" s="3">
        <v>327793</v>
      </c>
      <c r="H1029" s="3"/>
      <c r="I1029" s="3"/>
      <c r="J1029" s="3"/>
      <c r="K1029" s="3"/>
    </row>
    <row r="1030" spans="1:11" x14ac:dyDescent="0.2">
      <c r="A1030" s="2">
        <v>1004</v>
      </c>
      <c r="B1030" s="3">
        <v>2275</v>
      </c>
      <c r="C1030" s="3" t="s">
        <v>1010</v>
      </c>
      <c r="D1030" s="3" t="s">
        <v>3486</v>
      </c>
      <c r="E1030" s="3">
        <v>382709.13765000022</v>
      </c>
      <c r="F1030" s="3">
        <v>2052</v>
      </c>
      <c r="G1030" s="3">
        <v>158193</v>
      </c>
      <c r="H1030" s="3"/>
      <c r="I1030" s="3"/>
      <c r="J1030" s="3"/>
      <c r="K1030" s="3"/>
    </row>
    <row r="1031" spans="1:11" x14ac:dyDescent="0.2">
      <c r="A1031" s="2">
        <v>1005</v>
      </c>
      <c r="B1031" s="3">
        <v>1383</v>
      </c>
      <c r="C1031" s="3" t="s">
        <v>1011</v>
      </c>
      <c r="D1031" s="3" t="s">
        <v>3427</v>
      </c>
      <c r="E1031" s="3">
        <v>381127.50169000018</v>
      </c>
      <c r="F1031" s="3">
        <v>56745</v>
      </c>
      <c r="G1031" s="3">
        <v>512496</v>
      </c>
      <c r="H1031" s="3"/>
      <c r="I1031" s="3"/>
      <c r="J1031" s="3"/>
      <c r="K1031" s="3"/>
    </row>
    <row r="1032" spans="1:11" x14ac:dyDescent="0.2">
      <c r="A1032" s="2">
        <v>1006</v>
      </c>
      <c r="B1032" s="3">
        <v>1921</v>
      </c>
      <c r="C1032" s="3" t="s">
        <v>1012</v>
      </c>
      <c r="D1032" s="3" t="s">
        <v>3487</v>
      </c>
      <c r="E1032" s="3">
        <v>379089.24397000042</v>
      </c>
      <c r="F1032" s="3">
        <v>147718</v>
      </c>
      <c r="G1032" s="3">
        <v>152691</v>
      </c>
      <c r="H1032" s="3"/>
      <c r="I1032" s="3"/>
      <c r="J1032" s="3"/>
      <c r="K1032" s="3"/>
    </row>
    <row r="1033" spans="1:11" x14ac:dyDescent="0.2">
      <c r="A1033" s="2">
        <v>1007</v>
      </c>
      <c r="B1033" s="3">
        <v>1525</v>
      </c>
      <c r="C1033" s="3" t="s">
        <v>1013</v>
      </c>
      <c r="D1033" s="3" t="s">
        <v>3488</v>
      </c>
      <c r="E1033" s="3">
        <v>374908.66997000022</v>
      </c>
      <c r="F1033" s="3">
        <v>93453</v>
      </c>
      <c r="G1033" s="3">
        <v>52936014</v>
      </c>
      <c r="H1033" s="3"/>
      <c r="I1033" s="3"/>
      <c r="J1033" s="3"/>
      <c r="K1033" s="3"/>
    </row>
    <row r="1034" spans="1:11" x14ac:dyDescent="0.2">
      <c r="A1034" s="2">
        <v>1008</v>
      </c>
      <c r="B1034" s="3">
        <v>816</v>
      </c>
      <c r="C1034" s="3" t="s">
        <v>1014</v>
      </c>
      <c r="D1034" s="3" t="s">
        <v>3489</v>
      </c>
      <c r="E1034" s="3">
        <v>374502.3135300001</v>
      </c>
      <c r="F1034" s="3">
        <v>34506</v>
      </c>
      <c r="G1034" s="3">
        <v>2715094</v>
      </c>
      <c r="H1034" s="3"/>
      <c r="I1034" s="3"/>
      <c r="J1034" s="3"/>
      <c r="K1034" s="3"/>
    </row>
    <row r="1035" spans="1:11" x14ac:dyDescent="0.2">
      <c r="A1035" s="2">
        <v>1009</v>
      </c>
      <c r="B1035" s="3">
        <v>388</v>
      </c>
      <c r="C1035" s="3" t="s">
        <v>1015</v>
      </c>
      <c r="D1035" s="3" t="s">
        <v>3490</v>
      </c>
      <c r="E1035" s="3">
        <v>369184.88494999998</v>
      </c>
      <c r="F1035" s="3">
        <v>16272</v>
      </c>
      <c r="G1035" s="3">
        <v>725107</v>
      </c>
      <c r="H1035" s="3"/>
      <c r="I1035" s="3"/>
      <c r="J1035" s="3"/>
      <c r="K1035" s="3"/>
    </row>
    <row r="1036" spans="1:11" x14ac:dyDescent="0.2">
      <c r="A1036" s="2">
        <v>1010</v>
      </c>
      <c r="B1036" s="3">
        <v>472</v>
      </c>
      <c r="C1036" s="3" t="s">
        <v>1016</v>
      </c>
      <c r="D1036" s="3" t="s">
        <v>3491</v>
      </c>
      <c r="E1036" s="3">
        <v>368491.46422000008</v>
      </c>
      <c r="F1036" s="3">
        <v>134933</v>
      </c>
      <c r="G1036" s="3">
        <v>6181157</v>
      </c>
      <c r="H1036" s="3"/>
      <c r="I1036" s="3"/>
      <c r="J1036" s="3"/>
      <c r="K1036" s="3"/>
    </row>
    <row r="1037" spans="1:11" x14ac:dyDescent="0.2">
      <c r="A1037" s="2">
        <v>1011</v>
      </c>
      <c r="B1037" s="3">
        <v>836</v>
      </c>
      <c r="C1037" s="3" t="s">
        <v>1017</v>
      </c>
      <c r="D1037" s="3" t="s">
        <v>3492</v>
      </c>
      <c r="E1037" s="3">
        <v>367486.67187999998</v>
      </c>
      <c r="F1037" s="3">
        <v>6438</v>
      </c>
      <c r="G1037" s="3">
        <v>223678</v>
      </c>
      <c r="H1037" s="3"/>
      <c r="I1037" s="3"/>
      <c r="J1037" s="3"/>
      <c r="K1037" s="3"/>
    </row>
    <row r="1038" spans="1:11" x14ac:dyDescent="0.2">
      <c r="A1038" s="2">
        <v>1012</v>
      </c>
      <c r="B1038" s="3">
        <v>163</v>
      </c>
      <c r="C1038" s="3" t="s">
        <v>1018</v>
      </c>
      <c r="D1038" s="3" t="s">
        <v>3493</v>
      </c>
      <c r="E1038" s="3">
        <v>364618.68297999993</v>
      </c>
      <c r="F1038" s="3">
        <v>14777</v>
      </c>
      <c r="G1038" s="3">
        <v>718622</v>
      </c>
      <c r="H1038" s="3"/>
      <c r="I1038" s="3"/>
      <c r="J1038" s="3"/>
      <c r="K1038" s="3"/>
    </row>
    <row r="1039" spans="1:11" x14ac:dyDescent="0.2">
      <c r="A1039" s="2">
        <v>1013</v>
      </c>
      <c r="B1039" s="3">
        <v>168</v>
      </c>
      <c r="C1039" s="3" t="s">
        <v>1019</v>
      </c>
      <c r="D1039" s="3" t="s">
        <v>3494</v>
      </c>
      <c r="E1039" s="3">
        <v>363570.95087</v>
      </c>
      <c r="F1039" s="3">
        <v>20853</v>
      </c>
      <c r="G1039" s="3">
        <v>1161842</v>
      </c>
      <c r="H1039" s="3"/>
      <c r="I1039" s="3"/>
      <c r="J1039" s="3"/>
      <c r="K1039" s="3"/>
    </row>
    <row r="1040" spans="1:11" x14ac:dyDescent="0.2">
      <c r="A1040" s="2">
        <v>1014</v>
      </c>
      <c r="B1040" s="3">
        <v>1418</v>
      </c>
      <c r="C1040" s="3" t="s">
        <v>1020</v>
      </c>
      <c r="D1040" s="3" t="s">
        <v>3495</v>
      </c>
      <c r="E1040" s="3">
        <v>363566.07310999959</v>
      </c>
      <c r="F1040" s="3">
        <v>38564</v>
      </c>
      <c r="G1040" s="3">
        <v>4099186</v>
      </c>
      <c r="H1040" s="3"/>
      <c r="I1040" s="3"/>
      <c r="J1040" s="3"/>
      <c r="K1040" s="3"/>
    </row>
    <row r="1041" spans="1:11" x14ac:dyDescent="0.2">
      <c r="A1041" s="2">
        <v>1015</v>
      </c>
      <c r="B1041" s="3">
        <v>2360</v>
      </c>
      <c r="C1041" s="3" t="s">
        <v>1021</v>
      </c>
      <c r="D1041" s="3" t="s">
        <v>3496</v>
      </c>
      <c r="E1041" s="3">
        <v>363423.54762999999</v>
      </c>
      <c r="F1041" s="3">
        <v>2734</v>
      </c>
      <c r="G1041" s="3">
        <v>150924</v>
      </c>
      <c r="H1041" s="3"/>
      <c r="I1041" s="3"/>
      <c r="J1041" s="3"/>
      <c r="K1041" s="3"/>
    </row>
    <row r="1042" spans="1:11" x14ac:dyDescent="0.2">
      <c r="A1042" s="2">
        <v>1016</v>
      </c>
      <c r="B1042" s="3">
        <v>1132</v>
      </c>
      <c r="C1042" s="3" t="s">
        <v>1022</v>
      </c>
      <c r="D1042" s="3" t="s">
        <v>3497</v>
      </c>
      <c r="E1042" s="3">
        <v>363253.45319999999</v>
      </c>
      <c r="F1042" s="3">
        <v>15409</v>
      </c>
      <c r="G1042" s="3">
        <v>19013608</v>
      </c>
      <c r="H1042" s="3"/>
      <c r="I1042" s="3"/>
      <c r="J1042" s="3"/>
      <c r="K1042" s="3"/>
    </row>
    <row r="1043" spans="1:11" x14ac:dyDescent="0.2">
      <c r="A1043" s="2">
        <v>1017</v>
      </c>
      <c r="B1043" s="3">
        <v>2332</v>
      </c>
      <c r="C1043" s="3" t="s">
        <v>1023</v>
      </c>
      <c r="D1043" s="3" t="s">
        <v>3498</v>
      </c>
      <c r="E1043" s="3">
        <v>361771.27894000028</v>
      </c>
      <c r="F1043" s="3">
        <v>8057</v>
      </c>
      <c r="G1043" s="3">
        <v>1181265</v>
      </c>
      <c r="H1043" s="3"/>
      <c r="I1043" s="3"/>
      <c r="J1043" s="3"/>
      <c r="K1043" s="3"/>
    </row>
    <row r="1044" spans="1:11" x14ac:dyDescent="0.2">
      <c r="A1044" s="2">
        <v>1018</v>
      </c>
      <c r="B1044" s="3">
        <v>138</v>
      </c>
      <c r="C1044" s="3" t="s">
        <v>1024</v>
      </c>
      <c r="D1044" s="3" t="s">
        <v>3499</v>
      </c>
      <c r="E1044" s="3">
        <v>356990.4214899998</v>
      </c>
      <c r="F1044" s="3">
        <v>16053</v>
      </c>
      <c r="G1044" s="3">
        <v>1463353</v>
      </c>
      <c r="H1044" s="3"/>
      <c r="I1044" s="3"/>
      <c r="J1044" s="3"/>
      <c r="K1044" s="3"/>
    </row>
    <row r="1045" spans="1:11" x14ac:dyDescent="0.2">
      <c r="A1045" s="2">
        <v>1019</v>
      </c>
      <c r="B1045" s="3">
        <v>2152</v>
      </c>
      <c r="C1045" s="3" t="s">
        <v>1025</v>
      </c>
      <c r="D1045" s="3" t="s">
        <v>3500</v>
      </c>
      <c r="E1045" s="3">
        <v>356739.96682000032</v>
      </c>
      <c r="F1045" s="3">
        <v>26957</v>
      </c>
      <c r="G1045" s="3">
        <v>187049</v>
      </c>
      <c r="H1045" s="3"/>
      <c r="I1045" s="3"/>
      <c r="J1045" s="3"/>
      <c r="K1045" s="3"/>
    </row>
    <row r="1046" spans="1:11" x14ac:dyDescent="0.2">
      <c r="A1046" s="2">
        <v>1020</v>
      </c>
      <c r="B1046" s="3">
        <v>204</v>
      </c>
      <c r="C1046" s="3" t="s">
        <v>1026</v>
      </c>
      <c r="D1046" s="3" t="s">
        <v>3501</v>
      </c>
      <c r="E1046" s="3">
        <v>356387.77713000018</v>
      </c>
      <c r="F1046" s="3">
        <v>17281</v>
      </c>
      <c r="G1046" s="3">
        <v>634043</v>
      </c>
      <c r="H1046" s="3"/>
      <c r="I1046" s="3"/>
      <c r="J1046" s="3"/>
      <c r="K1046" s="3"/>
    </row>
    <row r="1047" spans="1:11" x14ac:dyDescent="0.2">
      <c r="A1047" s="2">
        <v>1021</v>
      </c>
      <c r="B1047" s="3">
        <v>824</v>
      </c>
      <c r="C1047" s="3" t="s">
        <v>1027</v>
      </c>
      <c r="D1047" s="3" t="s">
        <v>3502</v>
      </c>
      <c r="E1047" s="3">
        <v>355241.36937999999</v>
      </c>
      <c r="F1047" s="3">
        <v>11341</v>
      </c>
      <c r="G1047" s="3">
        <v>677723</v>
      </c>
      <c r="H1047" s="3"/>
      <c r="I1047" s="3"/>
      <c r="J1047" s="3"/>
      <c r="K1047" s="3"/>
    </row>
    <row r="1048" spans="1:11" x14ac:dyDescent="0.2">
      <c r="A1048" s="2">
        <v>1022</v>
      </c>
      <c r="B1048" s="3">
        <v>666</v>
      </c>
      <c r="C1048" s="3" t="s">
        <v>1028</v>
      </c>
      <c r="D1048" s="3" t="s">
        <v>3503</v>
      </c>
      <c r="E1048" s="3">
        <v>353964.81879000011</v>
      </c>
      <c r="F1048" s="3">
        <v>15227</v>
      </c>
      <c r="G1048" s="3">
        <v>687785</v>
      </c>
      <c r="H1048" s="3"/>
      <c r="I1048" s="3"/>
      <c r="J1048" s="3"/>
      <c r="K1048" s="3"/>
    </row>
    <row r="1049" spans="1:11" x14ac:dyDescent="0.2">
      <c r="A1049" s="2">
        <v>1023</v>
      </c>
      <c r="B1049" s="3">
        <v>763</v>
      </c>
      <c r="C1049" s="3" t="s">
        <v>1029</v>
      </c>
      <c r="D1049" s="3" t="s">
        <v>3504</v>
      </c>
      <c r="E1049" s="3">
        <v>353844.39480000001</v>
      </c>
      <c r="F1049" s="3">
        <v>1218</v>
      </c>
      <c r="G1049" s="3">
        <v>37284</v>
      </c>
      <c r="H1049" s="3"/>
      <c r="I1049" s="3"/>
      <c r="J1049" s="3"/>
      <c r="K1049" s="3"/>
    </row>
    <row r="1050" spans="1:11" x14ac:dyDescent="0.2">
      <c r="A1050" s="2">
        <v>1024</v>
      </c>
      <c r="B1050" s="3">
        <v>1248</v>
      </c>
      <c r="C1050" s="3" t="s">
        <v>1030</v>
      </c>
      <c r="D1050" s="3" t="s">
        <v>3505</v>
      </c>
      <c r="E1050" s="3">
        <v>353349.78664000001</v>
      </c>
      <c r="F1050" s="3">
        <v>170</v>
      </c>
      <c r="G1050" s="3">
        <v>196797</v>
      </c>
      <c r="H1050" s="3"/>
      <c r="I1050" s="3"/>
      <c r="J1050" s="3"/>
      <c r="K1050" s="3"/>
    </row>
    <row r="1051" spans="1:11" x14ac:dyDescent="0.2">
      <c r="A1051" s="2">
        <v>1025</v>
      </c>
      <c r="B1051" s="3">
        <v>831</v>
      </c>
      <c r="C1051" s="3" t="s">
        <v>1031</v>
      </c>
      <c r="D1051" s="3" t="s">
        <v>3506</v>
      </c>
      <c r="E1051" s="3">
        <v>351953.6509999999</v>
      </c>
      <c r="F1051" s="3">
        <v>9437</v>
      </c>
      <c r="G1051" s="3">
        <v>579855</v>
      </c>
      <c r="H1051" s="3"/>
      <c r="I1051" s="3"/>
      <c r="J1051" s="3"/>
      <c r="K1051" s="3"/>
    </row>
    <row r="1052" spans="1:11" x14ac:dyDescent="0.2">
      <c r="A1052" s="2">
        <v>1026</v>
      </c>
      <c r="B1052" s="3">
        <v>1247</v>
      </c>
      <c r="C1052" s="3" t="s">
        <v>1032</v>
      </c>
      <c r="D1052" s="3" t="s">
        <v>3507</v>
      </c>
      <c r="E1052" s="3">
        <v>351771.43929000001</v>
      </c>
      <c r="F1052" s="3">
        <v>781</v>
      </c>
      <c r="G1052" s="3">
        <v>1098005</v>
      </c>
      <c r="H1052" s="3"/>
      <c r="I1052" s="3"/>
      <c r="J1052" s="3"/>
      <c r="K1052" s="3"/>
    </row>
    <row r="1053" spans="1:11" x14ac:dyDescent="0.2">
      <c r="A1053" s="2">
        <v>1027</v>
      </c>
      <c r="B1053" s="3">
        <v>2055</v>
      </c>
      <c r="C1053" s="3" t="s">
        <v>1033</v>
      </c>
      <c r="D1053" s="3" t="s">
        <v>3508</v>
      </c>
      <c r="E1053" s="3">
        <v>349250.87524000008</v>
      </c>
      <c r="F1053" s="3">
        <v>13113</v>
      </c>
      <c r="G1053" s="3">
        <v>140057</v>
      </c>
      <c r="H1053" s="3"/>
      <c r="I1053" s="3"/>
      <c r="J1053" s="3"/>
      <c r="K1053" s="3"/>
    </row>
    <row r="1054" spans="1:11" x14ac:dyDescent="0.2">
      <c r="A1054" s="2">
        <v>1028</v>
      </c>
      <c r="B1054" s="3">
        <v>950</v>
      </c>
      <c r="C1054" s="3" t="s">
        <v>1034</v>
      </c>
      <c r="D1054" s="3" t="s">
        <v>3299</v>
      </c>
      <c r="E1054" s="3">
        <v>349069.72211999999</v>
      </c>
      <c r="F1054" s="3">
        <v>32667</v>
      </c>
      <c r="G1054" s="3">
        <v>1383880</v>
      </c>
      <c r="H1054" s="3"/>
      <c r="I1054" s="3"/>
      <c r="J1054" s="3"/>
      <c r="K1054" s="3"/>
    </row>
    <row r="1055" spans="1:11" x14ac:dyDescent="0.2">
      <c r="A1055" s="2">
        <v>1029</v>
      </c>
      <c r="B1055" s="3">
        <v>1482</v>
      </c>
      <c r="C1055" s="3" t="s">
        <v>1035</v>
      </c>
      <c r="D1055" s="3" t="s">
        <v>3476</v>
      </c>
      <c r="E1055" s="3">
        <v>341911.78181999997</v>
      </c>
      <c r="F1055" s="3">
        <v>69593</v>
      </c>
      <c r="G1055" s="3">
        <v>259707</v>
      </c>
      <c r="H1055" s="3"/>
      <c r="I1055" s="3"/>
      <c r="J1055" s="3"/>
      <c r="K1055" s="3"/>
    </row>
    <row r="1056" spans="1:11" x14ac:dyDescent="0.2">
      <c r="A1056" s="2">
        <v>1030</v>
      </c>
      <c r="B1056" s="3">
        <v>1165</v>
      </c>
      <c r="C1056" s="3" t="s">
        <v>1036</v>
      </c>
      <c r="D1056" s="3" t="s">
        <v>3031</v>
      </c>
      <c r="E1056" s="3">
        <v>341072.31237999973</v>
      </c>
      <c r="F1056" s="3">
        <v>61077</v>
      </c>
      <c r="G1056" s="3">
        <v>21976255</v>
      </c>
      <c r="H1056" s="3"/>
      <c r="I1056" s="3"/>
      <c r="J1056" s="3"/>
      <c r="K1056" s="3"/>
    </row>
    <row r="1057" spans="1:11" x14ac:dyDescent="0.2">
      <c r="A1057" s="2">
        <v>1031</v>
      </c>
      <c r="B1057" s="3">
        <v>470</v>
      </c>
      <c r="C1057" s="3" t="s">
        <v>1037</v>
      </c>
      <c r="D1057" s="3" t="s">
        <v>3509</v>
      </c>
      <c r="E1057" s="3">
        <v>339420.94627999992</v>
      </c>
      <c r="F1057" s="3">
        <v>74033</v>
      </c>
      <c r="G1057" s="3">
        <v>1342515</v>
      </c>
      <c r="H1057" s="3"/>
      <c r="I1057" s="3"/>
      <c r="J1057" s="3"/>
      <c r="K1057" s="3"/>
    </row>
    <row r="1058" spans="1:11" x14ac:dyDescent="0.2">
      <c r="A1058" s="2">
        <v>1032</v>
      </c>
      <c r="B1058" s="3">
        <v>399</v>
      </c>
      <c r="C1058" s="3" t="s">
        <v>1038</v>
      </c>
      <c r="D1058" s="3" t="s">
        <v>3510</v>
      </c>
      <c r="E1058" s="3">
        <v>339223.44493</v>
      </c>
      <c r="F1058" s="3">
        <v>55076</v>
      </c>
      <c r="G1058" s="3">
        <v>2403446</v>
      </c>
      <c r="H1058" s="3"/>
      <c r="I1058" s="3"/>
      <c r="J1058" s="3"/>
      <c r="K1058" s="3"/>
    </row>
    <row r="1059" spans="1:11" x14ac:dyDescent="0.2">
      <c r="A1059" s="2">
        <v>1033</v>
      </c>
      <c r="B1059" s="3">
        <v>1926</v>
      </c>
      <c r="C1059" s="3" t="s">
        <v>1039</v>
      </c>
      <c r="D1059" s="3" t="s">
        <v>3511</v>
      </c>
      <c r="E1059" s="3">
        <v>339118.15290999989</v>
      </c>
      <c r="F1059" s="3">
        <v>3151</v>
      </c>
      <c r="G1059" s="3">
        <v>78391</v>
      </c>
      <c r="H1059" s="3"/>
      <c r="I1059" s="3"/>
      <c r="J1059" s="3"/>
      <c r="K1059" s="3"/>
    </row>
    <row r="1060" spans="1:11" x14ac:dyDescent="0.2">
      <c r="A1060" s="2">
        <v>1034</v>
      </c>
      <c r="B1060" s="3">
        <v>2031</v>
      </c>
      <c r="C1060" s="3" t="s">
        <v>1040</v>
      </c>
      <c r="D1060" s="3" t="s">
        <v>3512</v>
      </c>
      <c r="E1060" s="3">
        <v>338987.11659999989</v>
      </c>
      <c r="F1060" s="3">
        <v>33857</v>
      </c>
      <c r="G1060" s="3">
        <v>1339924</v>
      </c>
      <c r="H1060" s="3"/>
      <c r="I1060" s="3"/>
      <c r="J1060" s="3"/>
      <c r="K1060" s="3"/>
    </row>
    <row r="1061" spans="1:11" x14ac:dyDescent="0.2">
      <c r="A1061" s="2">
        <v>1035</v>
      </c>
      <c r="B1061" s="3">
        <v>2016</v>
      </c>
      <c r="C1061" s="3" t="s">
        <v>1041</v>
      </c>
      <c r="D1061" s="3" t="s">
        <v>3513</v>
      </c>
      <c r="E1061" s="3">
        <v>336243.68095000001</v>
      </c>
      <c r="F1061" s="3">
        <v>4699</v>
      </c>
      <c r="G1061" s="3">
        <v>10562</v>
      </c>
      <c r="H1061" s="3"/>
      <c r="I1061" s="3"/>
      <c r="J1061" s="3"/>
      <c r="K1061" s="3"/>
    </row>
    <row r="1062" spans="1:11" x14ac:dyDescent="0.2">
      <c r="A1062" s="2">
        <v>1036</v>
      </c>
      <c r="B1062" s="3">
        <v>2463</v>
      </c>
      <c r="C1062" s="3" t="s">
        <v>1042</v>
      </c>
      <c r="D1062" s="3" t="s">
        <v>3514</v>
      </c>
      <c r="E1062" s="3">
        <v>334163.56474000012</v>
      </c>
      <c r="F1062" s="3">
        <v>5872</v>
      </c>
      <c r="G1062" s="3">
        <v>267143</v>
      </c>
      <c r="H1062" s="3"/>
      <c r="I1062" s="3"/>
      <c r="J1062" s="3"/>
      <c r="K1062" s="3"/>
    </row>
    <row r="1063" spans="1:11" x14ac:dyDescent="0.2">
      <c r="A1063" s="2">
        <v>1037</v>
      </c>
      <c r="B1063" s="3">
        <v>593</v>
      </c>
      <c r="C1063" s="3" t="s">
        <v>1043</v>
      </c>
      <c r="D1063" s="3" t="s">
        <v>3515</v>
      </c>
      <c r="E1063" s="3">
        <v>333705.66554000002</v>
      </c>
      <c r="F1063" s="3">
        <v>5629</v>
      </c>
      <c r="G1063" s="3">
        <v>156219</v>
      </c>
      <c r="H1063" s="3"/>
      <c r="I1063" s="3"/>
      <c r="J1063" s="3"/>
      <c r="K1063" s="3"/>
    </row>
    <row r="1064" spans="1:11" x14ac:dyDescent="0.2">
      <c r="A1064" s="2">
        <v>1038</v>
      </c>
      <c r="B1064" s="3">
        <v>1143</v>
      </c>
      <c r="C1064" s="3" t="s">
        <v>1044</v>
      </c>
      <c r="D1064" s="3" t="s">
        <v>3516</v>
      </c>
      <c r="E1064" s="3">
        <v>333469.47314000002</v>
      </c>
      <c r="F1064" s="3">
        <v>59046</v>
      </c>
      <c r="G1064" s="3">
        <v>45278165</v>
      </c>
      <c r="H1064" s="3"/>
      <c r="I1064" s="3"/>
      <c r="J1064" s="3"/>
      <c r="K1064" s="3"/>
    </row>
    <row r="1065" spans="1:11" x14ac:dyDescent="0.2">
      <c r="A1065" s="2">
        <v>1039</v>
      </c>
      <c r="B1065" s="3">
        <v>2324</v>
      </c>
      <c r="C1065" s="3" t="s">
        <v>1045</v>
      </c>
      <c r="D1065" s="3" t="s">
        <v>3517</v>
      </c>
      <c r="E1065" s="3">
        <v>332190.72750999988</v>
      </c>
      <c r="F1065" s="3">
        <v>37305</v>
      </c>
      <c r="G1065" s="3">
        <v>297979</v>
      </c>
      <c r="H1065" s="3"/>
      <c r="I1065" s="3"/>
      <c r="J1065" s="3"/>
      <c r="K1065" s="3"/>
    </row>
    <row r="1066" spans="1:11" x14ac:dyDescent="0.2">
      <c r="A1066" s="2">
        <v>1040</v>
      </c>
      <c r="B1066" s="3">
        <v>811</v>
      </c>
      <c r="C1066" s="3" t="s">
        <v>1046</v>
      </c>
      <c r="D1066" s="3" t="s">
        <v>3518</v>
      </c>
      <c r="E1066" s="3">
        <v>332015.34759000008</v>
      </c>
      <c r="F1066" s="3">
        <v>19013</v>
      </c>
      <c r="G1066" s="3">
        <v>1367340</v>
      </c>
      <c r="H1066" s="3"/>
      <c r="I1066" s="3"/>
      <c r="J1066" s="3"/>
      <c r="K1066" s="3"/>
    </row>
    <row r="1067" spans="1:11" x14ac:dyDescent="0.2">
      <c r="A1067" s="2">
        <v>1041</v>
      </c>
      <c r="B1067" s="3">
        <v>1610</v>
      </c>
      <c r="C1067" s="3" t="s">
        <v>1047</v>
      </c>
      <c r="D1067" s="3" t="s">
        <v>3519</v>
      </c>
      <c r="E1067" s="3">
        <v>329789.89582000021</v>
      </c>
      <c r="F1067" s="3">
        <v>9668</v>
      </c>
      <c r="G1067" s="3">
        <v>316381</v>
      </c>
      <c r="H1067" s="3"/>
      <c r="I1067" s="3"/>
      <c r="J1067" s="3"/>
      <c r="K1067" s="3"/>
    </row>
    <row r="1068" spans="1:11" x14ac:dyDescent="0.2">
      <c r="A1068" s="2">
        <v>1042</v>
      </c>
      <c r="B1068" s="3">
        <v>218</v>
      </c>
      <c r="C1068" s="3" t="s">
        <v>1048</v>
      </c>
      <c r="D1068" s="3" t="s">
        <v>3520</v>
      </c>
      <c r="E1068" s="3">
        <v>328593.64363000001</v>
      </c>
      <c r="F1068" s="3">
        <v>19485</v>
      </c>
      <c r="G1068" s="3">
        <v>701694</v>
      </c>
      <c r="H1068" s="3"/>
      <c r="I1068" s="3"/>
      <c r="J1068" s="3"/>
      <c r="K1068" s="3"/>
    </row>
    <row r="1069" spans="1:11" x14ac:dyDescent="0.2">
      <c r="A1069" s="2">
        <v>1043</v>
      </c>
      <c r="B1069" s="3">
        <v>1557</v>
      </c>
      <c r="C1069" s="3" t="s">
        <v>1049</v>
      </c>
      <c r="D1069" s="3" t="s">
        <v>2540</v>
      </c>
      <c r="E1069" s="3">
        <v>328565.27600000001</v>
      </c>
      <c r="F1069" s="3">
        <v>2316</v>
      </c>
      <c r="G1069" s="3">
        <v>237868</v>
      </c>
      <c r="H1069" s="3"/>
      <c r="I1069" s="3"/>
      <c r="J1069" s="3"/>
      <c r="K1069" s="3"/>
    </row>
    <row r="1070" spans="1:11" x14ac:dyDescent="0.2">
      <c r="A1070" s="2">
        <v>1044</v>
      </c>
      <c r="B1070" s="3">
        <v>181</v>
      </c>
      <c r="C1070" s="3" t="s">
        <v>1050</v>
      </c>
      <c r="D1070" s="3" t="s">
        <v>3521</v>
      </c>
      <c r="E1070" s="3">
        <v>327239.17834000022</v>
      </c>
      <c r="F1070" s="3">
        <v>82034</v>
      </c>
      <c r="G1070" s="3">
        <v>3102016</v>
      </c>
      <c r="H1070" s="3"/>
      <c r="I1070" s="3"/>
      <c r="J1070" s="3"/>
      <c r="K1070" s="3"/>
    </row>
    <row r="1071" spans="1:11" x14ac:dyDescent="0.2">
      <c r="A1071" s="2">
        <v>1045</v>
      </c>
      <c r="B1071" s="3">
        <v>1884</v>
      </c>
      <c r="C1071" s="3" t="s">
        <v>1051</v>
      </c>
      <c r="D1071" s="3" t="s">
        <v>3522</v>
      </c>
      <c r="E1071" s="3">
        <v>325727.89054000011</v>
      </c>
      <c r="F1071" s="3">
        <v>25546</v>
      </c>
      <c r="G1071" s="3">
        <v>88862</v>
      </c>
      <c r="H1071" s="3"/>
      <c r="I1071" s="3"/>
      <c r="J1071" s="3"/>
      <c r="K1071" s="3"/>
    </row>
    <row r="1072" spans="1:11" x14ac:dyDescent="0.2">
      <c r="A1072" s="2">
        <v>1046</v>
      </c>
      <c r="B1072" s="3">
        <v>453</v>
      </c>
      <c r="C1072" s="3" t="s">
        <v>1052</v>
      </c>
      <c r="D1072" s="3" t="s">
        <v>3523</v>
      </c>
      <c r="E1072" s="3">
        <v>324322.51565999992</v>
      </c>
      <c r="F1072" s="3">
        <v>150003</v>
      </c>
      <c r="G1072" s="3">
        <v>11568936</v>
      </c>
      <c r="H1072" s="3"/>
      <c r="I1072" s="3"/>
      <c r="J1072" s="3"/>
      <c r="K1072" s="3"/>
    </row>
    <row r="1073" spans="1:11" x14ac:dyDescent="0.2">
      <c r="A1073" s="2">
        <v>1047</v>
      </c>
      <c r="B1073" s="3">
        <v>2215</v>
      </c>
      <c r="C1073" s="3" t="s">
        <v>1053</v>
      </c>
      <c r="D1073" s="3" t="s">
        <v>3524</v>
      </c>
      <c r="E1073" s="3">
        <v>322972.25819999992</v>
      </c>
      <c r="F1073" s="3">
        <v>22486</v>
      </c>
      <c r="G1073" s="3">
        <v>195442</v>
      </c>
      <c r="H1073" s="3"/>
      <c r="I1073" s="3"/>
      <c r="J1073" s="3"/>
      <c r="K1073" s="3"/>
    </row>
    <row r="1074" spans="1:11" x14ac:dyDescent="0.2">
      <c r="A1074" s="2">
        <v>1048</v>
      </c>
      <c r="B1074" s="3">
        <v>1596</v>
      </c>
      <c r="C1074" s="3" t="s">
        <v>1054</v>
      </c>
      <c r="D1074" s="3" t="s">
        <v>3525</v>
      </c>
      <c r="E1074" s="3">
        <v>322859.43966999982</v>
      </c>
      <c r="F1074" s="3">
        <v>25233</v>
      </c>
      <c r="G1074" s="3">
        <v>873301</v>
      </c>
      <c r="H1074" s="3"/>
      <c r="I1074" s="3"/>
      <c r="J1074" s="3"/>
      <c r="K1074" s="3"/>
    </row>
    <row r="1075" spans="1:11" x14ac:dyDescent="0.2">
      <c r="A1075" s="2">
        <v>1049</v>
      </c>
      <c r="B1075" s="3">
        <v>1168</v>
      </c>
      <c r="C1075" s="3" t="s">
        <v>1055</v>
      </c>
      <c r="D1075" s="3" t="s">
        <v>3526</v>
      </c>
      <c r="E1075" s="3">
        <v>322000.80049999978</v>
      </c>
      <c r="F1075" s="3">
        <v>28135</v>
      </c>
      <c r="G1075" s="3">
        <v>22452887</v>
      </c>
      <c r="H1075" s="3"/>
      <c r="I1075" s="3"/>
      <c r="J1075" s="3"/>
      <c r="K1075" s="3"/>
    </row>
    <row r="1076" spans="1:11" x14ac:dyDescent="0.2">
      <c r="A1076" s="2">
        <v>1050</v>
      </c>
      <c r="B1076" s="3">
        <v>2445</v>
      </c>
      <c r="C1076" s="3" t="s">
        <v>1056</v>
      </c>
      <c r="D1076" s="3" t="s">
        <v>3527</v>
      </c>
      <c r="E1076" s="3">
        <v>321203.80846000009</v>
      </c>
      <c r="F1076" s="3">
        <v>13041</v>
      </c>
      <c r="G1076" s="3">
        <v>275430</v>
      </c>
      <c r="H1076" s="3"/>
      <c r="I1076" s="3"/>
      <c r="J1076" s="3"/>
      <c r="K1076" s="3"/>
    </row>
    <row r="1077" spans="1:11" x14ac:dyDescent="0.2">
      <c r="A1077" s="2">
        <v>1051</v>
      </c>
      <c r="B1077" s="3">
        <v>1426</v>
      </c>
      <c r="C1077" s="3" t="s">
        <v>1057</v>
      </c>
      <c r="D1077" s="3" t="s">
        <v>2753</v>
      </c>
      <c r="E1077" s="3">
        <v>321116.29358000011</v>
      </c>
      <c r="F1077" s="3">
        <v>13572</v>
      </c>
      <c r="G1077" s="3">
        <v>492794</v>
      </c>
      <c r="H1077" s="3"/>
      <c r="I1077" s="3"/>
      <c r="J1077" s="3"/>
      <c r="K1077" s="3"/>
    </row>
    <row r="1078" spans="1:11" x14ac:dyDescent="0.2">
      <c r="A1078" s="2">
        <v>1052</v>
      </c>
      <c r="B1078" s="3">
        <v>1633</v>
      </c>
      <c r="C1078" s="3" t="s">
        <v>1058</v>
      </c>
      <c r="D1078" s="3" t="s">
        <v>3528</v>
      </c>
      <c r="E1078" s="3">
        <v>320700.03375000012</v>
      </c>
      <c r="F1078" s="3">
        <v>53325</v>
      </c>
      <c r="G1078" s="3">
        <v>15155250</v>
      </c>
      <c r="H1078" s="3"/>
      <c r="I1078" s="3"/>
      <c r="J1078" s="3"/>
      <c r="K1078" s="3"/>
    </row>
    <row r="1079" spans="1:11" x14ac:dyDescent="0.2">
      <c r="A1079" s="2">
        <v>1053</v>
      </c>
      <c r="B1079" s="3">
        <v>2210</v>
      </c>
      <c r="C1079" s="3" t="s">
        <v>1059</v>
      </c>
      <c r="D1079" s="3" t="s">
        <v>3529</v>
      </c>
      <c r="E1079" s="3">
        <v>319586.04570000031</v>
      </c>
      <c r="F1079" s="3">
        <v>21786</v>
      </c>
      <c r="G1079" s="3">
        <v>140671</v>
      </c>
      <c r="H1079" s="3"/>
      <c r="I1079" s="3"/>
      <c r="J1079" s="3"/>
      <c r="K1079" s="3"/>
    </row>
    <row r="1080" spans="1:11" x14ac:dyDescent="0.2">
      <c r="A1080" s="2">
        <v>1054</v>
      </c>
      <c r="B1080" s="3">
        <v>1451</v>
      </c>
      <c r="C1080" s="3" t="s">
        <v>1060</v>
      </c>
      <c r="D1080" s="3" t="s">
        <v>3530</v>
      </c>
      <c r="E1080" s="3">
        <v>315795.49005999992</v>
      </c>
      <c r="F1080" s="3">
        <v>76178</v>
      </c>
      <c r="G1080" s="3">
        <v>82766</v>
      </c>
      <c r="H1080" s="3"/>
      <c r="I1080" s="3"/>
      <c r="J1080" s="3"/>
      <c r="K1080" s="3"/>
    </row>
    <row r="1081" spans="1:11" x14ac:dyDescent="0.2">
      <c r="A1081" s="2">
        <v>1055</v>
      </c>
      <c r="B1081" s="3">
        <v>1420</v>
      </c>
      <c r="C1081" s="3" t="s">
        <v>1061</v>
      </c>
      <c r="D1081" s="3" t="s">
        <v>2814</v>
      </c>
      <c r="E1081" s="3">
        <v>315205.32784999989</v>
      </c>
      <c r="F1081" s="3">
        <v>2348</v>
      </c>
      <c r="G1081" s="3">
        <v>25081</v>
      </c>
      <c r="H1081" s="3"/>
      <c r="I1081" s="3"/>
      <c r="J1081" s="3"/>
      <c r="K1081" s="3"/>
    </row>
    <row r="1082" spans="1:11" x14ac:dyDescent="0.2">
      <c r="A1082" s="2">
        <v>1056</v>
      </c>
      <c r="B1082" s="3">
        <v>2252</v>
      </c>
      <c r="C1082" s="3" t="s">
        <v>1062</v>
      </c>
      <c r="D1082" s="3" t="s">
        <v>3531</v>
      </c>
      <c r="E1082" s="3">
        <v>315061.32365999999</v>
      </c>
      <c r="F1082" s="3">
        <v>3516</v>
      </c>
      <c r="G1082" s="3">
        <v>4813</v>
      </c>
      <c r="H1082" s="3"/>
      <c r="I1082" s="3"/>
      <c r="J1082" s="3"/>
      <c r="K1082" s="3"/>
    </row>
    <row r="1083" spans="1:11" x14ac:dyDescent="0.2">
      <c r="A1083" s="2">
        <v>1057</v>
      </c>
      <c r="B1083" s="3">
        <v>2311</v>
      </c>
      <c r="C1083" s="3" t="s">
        <v>1063</v>
      </c>
      <c r="D1083" s="3" t="s">
        <v>3532</v>
      </c>
      <c r="E1083" s="3">
        <v>314094.33601000003</v>
      </c>
      <c r="F1083" s="3">
        <v>1754</v>
      </c>
      <c r="G1083" s="3">
        <v>109326</v>
      </c>
      <c r="H1083" s="3"/>
      <c r="I1083" s="3"/>
      <c r="J1083" s="3"/>
      <c r="K1083" s="3"/>
    </row>
    <row r="1084" spans="1:11" x14ac:dyDescent="0.2">
      <c r="A1084" s="2">
        <v>1058</v>
      </c>
      <c r="B1084" s="3">
        <v>2013</v>
      </c>
      <c r="C1084" s="3" t="s">
        <v>1064</v>
      </c>
      <c r="D1084" s="3" t="s">
        <v>3533</v>
      </c>
      <c r="E1084" s="3">
        <v>311731.90891999973</v>
      </c>
      <c r="F1084" s="3">
        <v>6831</v>
      </c>
      <c r="G1084" s="3">
        <v>18719</v>
      </c>
      <c r="H1084" s="3"/>
      <c r="I1084" s="3"/>
      <c r="J1084" s="3"/>
      <c r="K1084" s="3"/>
    </row>
    <row r="1085" spans="1:11" x14ac:dyDescent="0.2">
      <c r="A1085" s="2">
        <v>1059</v>
      </c>
      <c r="B1085" s="3">
        <v>1654</v>
      </c>
      <c r="C1085" s="3" t="s">
        <v>1065</v>
      </c>
      <c r="D1085" s="3" t="s">
        <v>3020</v>
      </c>
      <c r="E1085" s="3">
        <v>310465.80425999971</v>
      </c>
      <c r="F1085" s="3">
        <v>63758</v>
      </c>
      <c r="G1085" s="3">
        <v>2357115</v>
      </c>
      <c r="H1085" s="3"/>
      <c r="I1085" s="3"/>
      <c r="J1085" s="3"/>
      <c r="K1085" s="3"/>
    </row>
    <row r="1086" spans="1:11" x14ac:dyDescent="0.2">
      <c r="A1086" s="2">
        <v>1060</v>
      </c>
      <c r="B1086" s="3">
        <v>1519</v>
      </c>
      <c r="C1086" s="3" t="s">
        <v>1066</v>
      </c>
      <c r="D1086" s="3" t="s">
        <v>3534</v>
      </c>
      <c r="E1086" s="3">
        <v>309088.76740999997</v>
      </c>
      <c r="F1086" s="3">
        <v>81764</v>
      </c>
      <c r="G1086" s="3">
        <v>44930549</v>
      </c>
      <c r="H1086" s="3"/>
      <c r="I1086" s="3"/>
      <c r="J1086" s="3"/>
      <c r="K1086" s="3"/>
    </row>
    <row r="1087" spans="1:11" x14ac:dyDescent="0.2">
      <c r="A1087" s="2">
        <v>1061</v>
      </c>
      <c r="B1087" s="3">
        <v>1579</v>
      </c>
      <c r="C1087" s="3" t="s">
        <v>1067</v>
      </c>
      <c r="D1087" s="3" t="s">
        <v>3535</v>
      </c>
      <c r="E1087" s="3">
        <v>308230.32978999999</v>
      </c>
      <c r="F1087" s="3">
        <v>10352</v>
      </c>
      <c r="G1087" s="3">
        <v>599317</v>
      </c>
      <c r="H1087" s="3"/>
      <c r="I1087" s="3"/>
      <c r="J1087" s="3"/>
      <c r="K1087" s="3"/>
    </row>
    <row r="1088" spans="1:11" x14ac:dyDescent="0.2">
      <c r="A1088" s="2">
        <v>1062</v>
      </c>
      <c r="B1088" s="3">
        <v>2204</v>
      </c>
      <c r="C1088" s="3" t="s">
        <v>1068</v>
      </c>
      <c r="D1088" s="3" t="s">
        <v>3536</v>
      </c>
      <c r="E1088" s="3">
        <v>306585.70468000008</v>
      </c>
      <c r="F1088" s="3">
        <v>19321</v>
      </c>
      <c r="G1088" s="3">
        <v>1739310</v>
      </c>
      <c r="H1088" s="3"/>
      <c r="I1088" s="3"/>
      <c r="J1088" s="3"/>
      <c r="K1088" s="3"/>
    </row>
    <row r="1089" spans="1:11" x14ac:dyDescent="0.2">
      <c r="A1089" s="2">
        <v>1063</v>
      </c>
      <c r="B1089" s="3">
        <v>1108</v>
      </c>
      <c r="C1089" s="3" t="s">
        <v>1069</v>
      </c>
      <c r="D1089" s="3" t="s">
        <v>3341</v>
      </c>
      <c r="E1089" s="3">
        <v>305660.48270000011</v>
      </c>
      <c r="F1089" s="3">
        <v>897</v>
      </c>
      <c r="G1089" s="3">
        <v>58024</v>
      </c>
      <c r="H1089" s="3"/>
      <c r="I1089" s="3"/>
      <c r="J1089" s="3"/>
      <c r="K1089" s="3"/>
    </row>
    <row r="1090" spans="1:11" x14ac:dyDescent="0.2">
      <c r="A1090" s="2">
        <v>1064</v>
      </c>
      <c r="B1090" s="3">
        <v>16</v>
      </c>
      <c r="C1090" s="3" t="s">
        <v>1070</v>
      </c>
      <c r="D1090" s="3" t="s">
        <v>3021</v>
      </c>
      <c r="E1090" s="3">
        <v>301550.01387000002</v>
      </c>
      <c r="F1090" s="3">
        <v>6255</v>
      </c>
      <c r="G1090" s="3">
        <v>656881</v>
      </c>
      <c r="H1090" s="3"/>
      <c r="I1090" s="3"/>
      <c r="J1090" s="3"/>
      <c r="K1090" s="3"/>
    </row>
    <row r="1091" spans="1:11" x14ac:dyDescent="0.2">
      <c r="A1091" s="2">
        <v>1065</v>
      </c>
      <c r="B1091" s="3">
        <v>1066</v>
      </c>
      <c r="C1091" s="3" t="s">
        <v>1071</v>
      </c>
      <c r="D1091" s="3" t="s">
        <v>3537</v>
      </c>
      <c r="E1091" s="3">
        <v>300768.07270999998</v>
      </c>
      <c r="F1091" s="3">
        <v>624</v>
      </c>
      <c r="G1091" s="3">
        <v>1241</v>
      </c>
      <c r="H1091" s="3"/>
      <c r="I1091" s="3"/>
      <c r="J1091" s="3"/>
      <c r="K1091" s="3"/>
    </row>
    <row r="1092" spans="1:11" x14ac:dyDescent="0.2">
      <c r="A1092" s="2">
        <v>1066</v>
      </c>
      <c r="B1092" s="3">
        <v>1259</v>
      </c>
      <c r="C1092" s="3" t="s">
        <v>1072</v>
      </c>
      <c r="D1092" s="3" t="s">
        <v>3538</v>
      </c>
      <c r="E1092" s="3">
        <v>299672.80755999981</v>
      </c>
      <c r="F1092" s="3">
        <v>31333</v>
      </c>
      <c r="G1092" s="3">
        <v>1901402</v>
      </c>
      <c r="H1092" s="3"/>
      <c r="I1092" s="3"/>
      <c r="J1092" s="3"/>
      <c r="K1092" s="3"/>
    </row>
    <row r="1093" spans="1:11" x14ac:dyDescent="0.2">
      <c r="A1093" s="2">
        <v>1067</v>
      </c>
      <c r="B1093" s="3">
        <v>1199</v>
      </c>
      <c r="C1093" s="3" t="s">
        <v>1073</v>
      </c>
      <c r="D1093" s="3" t="s">
        <v>3539</v>
      </c>
      <c r="E1093" s="3">
        <v>299449.47935999988</v>
      </c>
      <c r="F1093" s="3">
        <v>25932</v>
      </c>
      <c r="G1093" s="3">
        <v>1678410</v>
      </c>
      <c r="H1093" s="3"/>
      <c r="I1093" s="3"/>
      <c r="J1093" s="3"/>
      <c r="K1093" s="3"/>
    </row>
    <row r="1094" spans="1:11" x14ac:dyDescent="0.2">
      <c r="A1094" s="2">
        <v>1068</v>
      </c>
      <c r="B1094" s="3">
        <v>241</v>
      </c>
      <c r="C1094" s="3" t="s">
        <v>1074</v>
      </c>
      <c r="D1094" s="3" t="s">
        <v>3540</v>
      </c>
      <c r="E1094" s="3">
        <v>299036.69698000012</v>
      </c>
      <c r="F1094" s="3">
        <v>16975</v>
      </c>
      <c r="G1094" s="3">
        <v>1577439</v>
      </c>
      <c r="H1094" s="3"/>
      <c r="I1094" s="3"/>
      <c r="J1094" s="3"/>
      <c r="K1094" s="3"/>
    </row>
    <row r="1095" spans="1:11" x14ac:dyDescent="0.2">
      <c r="A1095" s="2">
        <v>1069</v>
      </c>
      <c r="B1095" s="3">
        <v>2240</v>
      </c>
      <c r="C1095" s="3" t="s">
        <v>1075</v>
      </c>
      <c r="D1095" s="3" t="s">
        <v>3541</v>
      </c>
      <c r="E1095" s="3">
        <v>297322.35572000011</v>
      </c>
      <c r="F1095" s="3">
        <v>4480</v>
      </c>
      <c r="G1095" s="3">
        <v>5290</v>
      </c>
      <c r="H1095" s="3"/>
      <c r="I1095" s="3"/>
      <c r="J1095" s="3"/>
      <c r="K1095" s="3"/>
    </row>
    <row r="1096" spans="1:11" x14ac:dyDescent="0.2">
      <c r="A1096" s="2">
        <v>1070</v>
      </c>
      <c r="B1096" s="3">
        <v>1435</v>
      </c>
      <c r="C1096" s="3" t="s">
        <v>1076</v>
      </c>
      <c r="D1096" s="3" t="s">
        <v>3542</v>
      </c>
      <c r="E1096" s="3">
        <v>297171.6447699999</v>
      </c>
      <c r="F1096" s="3">
        <v>16316</v>
      </c>
      <c r="G1096" s="3">
        <v>106122</v>
      </c>
      <c r="H1096" s="3"/>
      <c r="I1096" s="3"/>
      <c r="J1096" s="3"/>
      <c r="K1096" s="3"/>
    </row>
    <row r="1097" spans="1:11" x14ac:dyDescent="0.2">
      <c r="A1097" s="2">
        <v>1071</v>
      </c>
      <c r="B1097" s="3">
        <v>2014</v>
      </c>
      <c r="C1097" s="3" t="s">
        <v>1077</v>
      </c>
      <c r="D1097" s="3" t="s">
        <v>3543</v>
      </c>
      <c r="E1097" s="3">
        <v>296934.49991999997</v>
      </c>
      <c r="F1097" s="3">
        <v>5206</v>
      </c>
      <c r="G1097" s="3">
        <v>11166</v>
      </c>
      <c r="H1097" s="3"/>
      <c r="I1097" s="3"/>
      <c r="J1097" s="3"/>
      <c r="K1097" s="3"/>
    </row>
    <row r="1098" spans="1:11" x14ac:dyDescent="0.2">
      <c r="A1098" s="2">
        <v>1072</v>
      </c>
      <c r="B1098" s="3">
        <v>113</v>
      </c>
      <c r="C1098" s="3" t="s">
        <v>1078</v>
      </c>
      <c r="D1098" s="3" t="s">
        <v>3544</v>
      </c>
      <c r="E1098" s="3">
        <v>296205.40211999998</v>
      </c>
      <c r="F1098" s="3">
        <v>2824</v>
      </c>
      <c r="G1098" s="3">
        <v>375546</v>
      </c>
      <c r="H1098" s="3"/>
      <c r="I1098" s="3"/>
      <c r="J1098" s="3"/>
      <c r="K1098" s="3"/>
    </row>
    <row r="1099" spans="1:11" x14ac:dyDescent="0.2">
      <c r="A1099" s="2">
        <v>1073</v>
      </c>
      <c r="B1099" s="3">
        <v>1205</v>
      </c>
      <c r="C1099" s="3" t="s">
        <v>1079</v>
      </c>
      <c r="D1099" s="3" t="s">
        <v>3545</v>
      </c>
      <c r="E1099" s="3">
        <v>295497.73865000048</v>
      </c>
      <c r="F1099" s="3">
        <v>52732</v>
      </c>
      <c r="G1099" s="3">
        <v>3095282</v>
      </c>
      <c r="H1099" s="3"/>
      <c r="I1099" s="3"/>
      <c r="J1099" s="3"/>
      <c r="K1099" s="3"/>
    </row>
    <row r="1100" spans="1:11" x14ac:dyDescent="0.2">
      <c r="A1100" s="2">
        <v>1074</v>
      </c>
      <c r="B1100" s="3">
        <v>2369</v>
      </c>
      <c r="C1100" s="3" t="s">
        <v>1080</v>
      </c>
      <c r="D1100" s="3" t="s">
        <v>3546</v>
      </c>
      <c r="E1100" s="3">
        <v>294370.25355999998</v>
      </c>
      <c r="F1100" s="3">
        <v>2134</v>
      </c>
      <c r="G1100" s="3">
        <v>69340</v>
      </c>
      <c r="H1100" s="3"/>
      <c r="I1100" s="3"/>
      <c r="J1100" s="3"/>
      <c r="K1100" s="3"/>
    </row>
    <row r="1101" spans="1:11" x14ac:dyDescent="0.2">
      <c r="A1101" s="2">
        <v>1075</v>
      </c>
      <c r="B1101" s="3">
        <v>720</v>
      </c>
      <c r="C1101" s="3" t="s">
        <v>1081</v>
      </c>
      <c r="D1101" s="3" t="s">
        <v>3547</v>
      </c>
      <c r="E1101" s="3">
        <v>293861.76286999998</v>
      </c>
      <c r="F1101" s="3">
        <v>206</v>
      </c>
      <c r="G1101" s="3">
        <v>13158</v>
      </c>
      <c r="H1101" s="3"/>
      <c r="I1101" s="3"/>
      <c r="J1101" s="3"/>
      <c r="K1101" s="3"/>
    </row>
    <row r="1102" spans="1:11" x14ac:dyDescent="0.2">
      <c r="A1102" s="2">
        <v>1076</v>
      </c>
      <c r="B1102" s="3">
        <v>293</v>
      </c>
      <c r="C1102" s="3" t="s">
        <v>1082</v>
      </c>
      <c r="D1102" s="3" t="s">
        <v>3548</v>
      </c>
      <c r="E1102" s="3">
        <v>293539.50135999999</v>
      </c>
      <c r="F1102" s="3">
        <v>9883</v>
      </c>
      <c r="G1102" s="3">
        <v>602707</v>
      </c>
      <c r="H1102" s="3"/>
      <c r="I1102" s="3"/>
      <c r="J1102" s="3"/>
      <c r="K1102" s="3"/>
    </row>
    <row r="1103" spans="1:11" x14ac:dyDescent="0.2">
      <c r="A1103" s="2">
        <v>1077</v>
      </c>
      <c r="B1103" s="3">
        <v>1749</v>
      </c>
      <c r="C1103" s="3" t="s">
        <v>1083</v>
      </c>
      <c r="D1103" s="3" t="s">
        <v>3549</v>
      </c>
      <c r="E1103" s="3">
        <v>290993.30929</v>
      </c>
      <c r="F1103" s="3">
        <v>5082</v>
      </c>
      <c r="G1103" s="3">
        <v>75628</v>
      </c>
      <c r="H1103" s="3"/>
      <c r="I1103" s="3"/>
      <c r="J1103" s="3"/>
      <c r="K1103" s="3"/>
    </row>
    <row r="1104" spans="1:11" x14ac:dyDescent="0.2">
      <c r="A1104" s="2">
        <v>1078</v>
      </c>
      <c r="B1104" s="3">
        <v>587</v>
      </c>
      <c r="C1104" s="3" t="s">
        <v>1084</v>
      </c>
      <c r="D1104" s="3" t="s">
        <v>3550</v>
      </c>
      <c r="E1104" s="3">
        <v>289805.87563999993</v>
      </c>
      <c r="F1104" s="3">
        <v>25789</v>
      </c>
      <c r="G1104" s="3">
        <v>24791771</v>
      </c>
      <c r="H1104" s="3"/>
      <c r="I1104" s="3"/>
      <c r="J1104" s="3"/>
      <c r="K1104" s="3"/>
    </row>
    <row r="1105" spans="1:11" x14ac:dyDescent="0.2">
      <c r="A1105" s="2">
        <v>1079</v>
      </c>
      <c r="B1105" s="3">
        <v>240</v>
      </c>
      <c r="C1105" s="3" t="s">
        <v>1085</v>
      </c>
      <c r="D1105" s="3" t="s">
        <v>3551</v>
      </c>
      <c r="E1105" s="3">
        <v>283626.13789000001</v>
      </c>
      <c r="F1105" s="3">
        <v>22207</v>
      </c>
      <c r="G1105" s="3">
        <v>1381110</v>
      </c>
      <c r="H1105" s="3"/>
      <c r="I1105" s="3"/>
      <c r="J1105" s="3"/>
      <c r="K1105" s="3"/>
    </row>
    <row r="1106" spans="1:11" x14ac:dyDescent="0.2">
      <c r="A1106" s="2">
        <v>1080</v>
      </c>
      <c r="B1106" s="3">
        <v>964</v>
      </c>
      <c r="C1106" s="3" t="s">
        <v>1086</v>
      </c>
      <c r="D1106" s="3" t="s">
        <v>3552</v>
      </c>
      <c r="E1106" s="3">
        <v>282847.53422000021</v>
      </c>
      <c r="F1106" s="3">
        <v>9031</v>
      </c>
      <c r="G1106" s="3">
        <v>1014744</v>
      </c>
      <c r="H1106" s="3"/>
      <c r="I1106" s="3"/>
      <c r="J1106" s="3"/>
      <c r="K1106" s="3"/>
    </row>
    <row r="1107" spans="1:11" x14ac:dyDescent="0.2">
      <c r="A1107" s="2">
        <v>1081</v>
      </c>
      <c r="B1107" s="3">
        <v>729</v>
      </c>
      <c r="C1107" s="3" t="s">
        <v>1087</v>
      </c>
      <c r="D1107" s="3" t="s">
        <v>3553</v>
      </c>
      <c r="E1107" s="3">
        <v>281786.52356000012</v>
      </c>
      <c r="F1107" s="3">
        <v>4713</v>
      </c>
      <c r="G1107" s="3">
        <v>362698</v>
      </c>
      <c r="H1107" s="3"/>
      <c r="I1107" s="3"/>
      <c r="J1107" s="3"/>
      <c r="K1107" s="3"/>
    </row>
    <row r="1108" spans="1:11" x14ac:dyDescent="0.2">
      <c r="A1108" s="2">
        <v>1082</v>
      </c>
      <c r="B1108" s="3">
        <v>529</v>
      </c>
      <c r="C1108" s="3" t="s">
        <v>1088</v>
      </c>
      <c r="D1108" s="3" t="s">
        <v>3554</v>
      </c>
      <c r="E1108" s="3">
        <v>280732.82004000002</v>
      </c>
      <c r="F1108" s="3">
        <v>8675</v>
      </c>
      <c r="G1108" s="3">
        <v>564958</v>
      </c>
      <c r="H1108" s="3"/>
      <c r="I1108" s="3"/>
      <c r="J1108" s="3"/>
      <c r="K1108" s="3"/>
    </row>
    <row r="1109" spans="1:11" x14ac:dyDescent="0.2">
      <c r="A1109" s="2">
        <v>1083</v>
      </c>
      <c r="B1109" s="3">
        <v>2490</v>
      </c>
      <c r="C1109" s="3" t="s">
        <v>1089</v>
      </c>
      <c r="D1109" s="3" t="s">
        <v>3555</v>
      </c>
      <c r="E1109" s="3">
        <v>278224.81517999998</v>
      </c>
      <c r="F1109" s="3">
        <v>2660</v>
      </c>
      <c r="G1109" s="3">
        <v>147173</v>
      </c>
      <c r="H1109" s="3"/>
      <c r="I1109" s="3"/>
      <c r="J1109" s="3"/>
      <c r="K1109" s="3"/>
    </row>
    <row r="1110" spans="1:11" x14ac:dyDescent="0.2">
      <c r="A1110" s="2">
        <v>1084</v>
      </c>
      <c r="B1110" s="3">
        <v>2513</v>
      </c>
      <c r="C1110" s="3" t="s">
        <v>1090</v>
      </c>
      <c r="D1110" s="3" t="s">
        <v>3556</v>
      </c>
      <c r="E1110" s="3">
        <v>277937.95687000011</v>
      </c>
      <c r="F1110" s="3">
        <v>1615</v>
      </c>
      <c r="G1110" s="3">
        <v>55650</v>
      </c>
      <c r="H1110" s="3"/>
      <c r="I1110" s="3"/>
      <c r="J1110" s="3"/>
      <c r="K1110" s="3"/>
    </row>
    <row r="1111" spans="1:11" x14ac:dyDescent="0.2">
      <c r="A1111" s="2">
        <v>1085</v>
      </c>
      <c r="B1111" s="3">
        <v>2459</v>
      </c>
      <c r="C1111" s="3" t="s">
        <v>1091</v>
      </c>
      <c r="D1111" s="3" t="s">
        <v>3557</v>
      </c>
      <c r="E1111" s="3">
        <v>277920.28881</v>
      </c>
      <c r="F1111" s="3">
        <v>4059</v>
      </c>
      <c r="G1111" s="3">
        <v>125468</v>
      </c>
      <c r="H1111" s="3"/>
      <c r="I1111" s="3"/>
      <c r="J1111" s="3"/>
      <c r="K1111" s="3"/>
    </row>
    <row r="1112" spans="1:11" x14ac:dyDescent="0.2">
      <c r="A1112" s="2">
        <v>1086</v>
      </c>
      <c r="B1112" s="3">
        <v>244</v>
      </c>
      <c r="C1112" s="3" t="s">
        <v>1092</v>
      </c>
      <c r="D1112" s="3" t="s">
        <v>3558</v>
      </c>
      <c r="E1112" s="3">
        <v>276801.75994000002</v>
      </c>
      <c r="F1112" s="3">
        <v>23634</v>
      </c>
      <c r="G1112" s="3">
        <v>1310812</v>
      </c>
      <c r="H1112" s="3"/>
      <c r="I1112" s="3"/>
      <c r="J1112" s="3"/>
      <c r="K1112" s="3"/>
    </row>
    <row r="1113" spans="1:11" x14ac:dyDescent="0.2">
      <c r="A1113" s="2">
        <v>1087</v>
      </c>
      <c r="B1113" s="3">
        <v>1808</v>
      </c>
      <c r="C1113" s="3" t="s">
        <v>1093</v>
      </c>
      <c r="D1113" s="3" t="s">
        <v>3559</v>
      </c>
      <c r="E1113" s="3">
        <v>273163.34168000001</v>
      </c>
      <c r="F1113" s="3">
        <v>5020</v>
      </c>
      <c r="G1113" s="3">
        <v>54579</v>
      </c>
      <c r="H1113" s="3"/>
      <c r="I1113" s="3"/>
      <c r="J1113" s="3"/>
      <c r="K1113" s="3"/>
    </row>
    <row r="1114" spans="1:11" x14ac:dyDescent="0.2">
      <c r="A1114" s="2">
        <v>1088</v>
      </c>
      <c r="B1114" s="3">
        <v>2072</v>
      </c>
      <c r="C1114" s="3" t="s">
        <v>1094</v>
      </c>
      <c r="D1114" s="3" t="s">
        <v>3560</v>
      </c>
      <c r="E1114" s="3">
        <v>271753.99260000011</v>
      </c>
      <c r="F1114" s="3">
        <v>4764</v>
      </c>
      <c r="G1114" s="3">
        <v>186074</v>
      </c>
      <c r="H1114" s="3"/>
      <c r="I1114" s="3"/>
      <c r="J1114" s="3"/>
      <c r="K1114" s="3"/>
    </row>
    <row r="1115" spans="1:11" x14ac:dyDescent="0.2">
      <c r="A1115" s="2">
        <v>1089</v>
      </c>
      <c r="B1115" s="3">
        <v>851</v>
      </c>
      <c r="C1115" s="3" t="s">
        <v>1095</v>
      </c>
      <c r="D1115" s="3" t="s">
        <v>3561</v>
      </c>
      <c r="E1115" s="3">
        <v>271586.37044999999</v>
      </c>
      <c r="F1115" s="3">
        <v>89104</v>
      </c>
      <c r="G1115" s="3">
        <v>4871664</v>
      </c>
      <c r="H1115" s="3"/>
      <c r="I1115" s="3"/>
      <c r="J1115" s="3"/>
      <c r="K1115" s="3"/>
    </row>
    <row r="1116" spans="1:11" x14ac:dyDescent="0.2">
      <c r="A1116" s="2">
        <v>1090</v>
      </c>
      <c r="B1116" s="3">
        <v>1412</v>
      </c>
      <c r="C1116" s="3" t="s">
        <v>1096</v>
      </c>
      <c r="D1116" s="3" t="s">
        <v>3562</v>
      </c>
      <c r="E1116" s="3">
        <v>271583.20625999989</v>
      </c>
      <c r="F1116" s="3">
        <v>5946</v>
      </c>
      <c r="G1116" s="3">
        <v>476135</v>
      </c>
      <c r="H1116" s="3"/>
      <c r="I1116" s="3"/>
      <c r="J1116" s="3"/>
      <c r="K1116" s="3"/>
    </row>
    <row r="1117" spans="1:11" x14ac:dyDescent="0.2">
      <c r="A1117" s="2">
        <v>1091</v>
      </c>
      <c r="B1117" s="3">
        <v>1643</v>
      </c>
      <c r="C1117" s="3" t="s">
        <v>1097</v>
      </c>
      <c r="D1117" s="3" t="s">
        <v>3563</v>
      </c>
      <c r="E1117" s="3">
        <v>271445.12019999971</v>
      </c>
      <c r="F1117" s="3">
        <v>46174</v>
      </c>
      <c r="G1117" s="3">
        <v>4248640</v>
      </c>
      <c r="H1117" s="3"/>
      <c r="I1117" s="3"/>
      <c r="J1117" s="3"/>
      <c r="K1117" s="3"/>
    </row>
    <row r="1118" spans="1:11" x14ac:dyDescent="0.2">
      <c r="A1118" s="2">
        <v>1092</v>
      </c>
      <c r="B1118" s="3">
        <v>2336</v>
      </c>
      <c r="C1118" s="3" t="s">
        <v>1098</v>
      </c>
      <c r="D1118" s="3" t="s">
        <v>3564</v>
      </c>
      <c r="E1118" s="3">
        <v>269385.01380000002</v>
      </c>
      <c r="F1118" s="3">
        <v>5654</v>
      </c>
      <c r="G1118" s="3">
        <v>984934</v>
      </c>
      <c r="H1118" s="3"/>
      <c r="I1118" s="3"/>
      <c r="J1118" s="3"/>
      <c r="K1118" s="3"/>
    </row>
    <row r="1119" spans="1:11" x14ac:dyDescent="0.2">
      <c r="A1119" s="2">
        <v>1093</v>
      </c>
      <c r="B1119" s="3">
        <v>1380</v>
      </c>
      <c r="C1119" s="3" t="s">
        <v>1099</v>
      </c>
      <c r="D1119" s="3" t="s">
        <v>3565</v>
      </c>
      <c r="E1119" s="3">
        <v>267187.3342400004</v>
      </c>
      <c r="F1119" s="3">
        <v>78117</v>
      </c>
      <c r="G1119" s="3">
        <v>501430</v>
      </c>
      <c r="H1119" s="3"/>
      <c r="I1119" s="3"/>
      <c r="J1119" s="3"/>
      <c r="K1119" s="3"/>
    </row>
    <row r="1120" spans="1:11" x14ac:dyDescent="0.2">
      <c r="A1120" s="2">
        <v>1094</v>
      </c>
      <c r="B1120" s="3">
        <v>248</v>
      </c>
      <c r="C1120" s="3" t="s">
        <v>1100</v>
      </c>
      <c r="D1120" s="3" t="s">
        <v>3566</v>
      </c>
      <c r="E1120" s="3">
        <v>264308.4928399999</v>
      </c>
      <c r="F1120" s="3">
        <v>1309</v>
      </c>
      <c r="G1120" s="3">
        <v>28261</v>
      </c>
      <c r="H1120" s="3"/>
      <c r="I1120" s="3"/>
      <c r="J1120" s="3"/>
      <c r="K1120" s="3"/>
    </row>
    <row r="1121" spans="1:11" x14ac:dyDescent="0.2">
      <c r="A1121" s="2">
        <v>1095</v>
      </c>
      <c r="B1121" s="3">
        <v>676</v>
      </c>
      <c r="C1121" s="3" t="s">
        <v>1101</v>
      </c>
      <c r="D1121" s="3" t="s">
        <v>3567</v>
      </c>
      <c r="E1121" s="3">
        <v>261557.5344</v>
      </c>
      <c r="F1121" s="3">
        <v>17703</v>
      </c>
      <c r="G1121" s="3">
        <v>911670</v>
      </c>
      <c r="H1121" s="3"/>
      <c r="I1121" s="3"/>
      <c r="J1121" s="3"/>
      <c r="K1121" s="3"/>
    </row>
    <row r="1122" spans="1:11" x14ac:dyDescent="0.2">
      <c r="A1122" s="2">
        <v>1096</v>
      </c>
      <c r="B1122" s="3">
        <v>92</v>
      </c>
      <c r="C1122" s="3" t="s">
        <v>1102</v>
      </c>
      <c r="D1122" s="3" t="s">
        <v>3568</v>
      </c>
      <c r="E1122" s="3">
        <v>260778.58285000001</v>
      </c>
      <c r="F1122" s="3">
        <v>5789</v>
      </c>
      <c r="G1122" s="3">
        <v>283074</v>
      </c>
      <c r="H1122" s="3"/>
      <c r="I1122" s="3"/>
      <c r="J1122" s="3"/>
      <c r="K1122" s="3"/>
    </row>
    <row r="1123" spans="1:11" x14ac:dyDescent="0.2">
      <c r="A1123" s="2">
        <v>1097</v>
      </c>
      <c r="B1123" s="3">
        <v>2182</v>
      </c>
      <c r="C1123" s="3" t="s">
        <v>1103</v>
      </c>
      <c r="D1123" s="3" t="s">
        <v>3569</v>
      </c>
      <c r="E1123" s="3">
        <v>258022.30781</v>
      </c>
      <c r="F1123" s="3">
        <v>6043</v>
      </c>
      <c r="G1123" s="3">
        <v>437388</v>
      </c>
      <c r="H1123" s="3"/>
      <c r="I1123" s="3"/>
      <c r="J1123" s="3"/>
      <c r="K1123" s="3"/>
    </row>
    <row r="1124" spans="1:11" x14ac:dyDescent="0.2">
      <c r="A1124" s="2">
        <v>1098</v>
      </c>
      <c r="B1124" s="3">
        <v>2126</v>
      </c>
      <c r="C1124" s="3" t="s">
        <v>1104</v>
      </c>
      <c r="D1124" s="3" t="s">
        <v>3570</v>
      </c>
      <c r="E1124" s="3">
        <v>257966.60050999999</v>
      </c>
      <c r="F1124" s="3">
        <v>29337</v>
      </c>
      <c r="G1124" s="3">
        <v>821947</v>
      </c>
      <c r="H1124" s="3"/>
      <c r="I1124" s="3"/>
      <c r="J1124" s="3"/>
      <c r="K1124" s="3"/>
    </row>
    <row r="1125" spans="1:11" x14ac:dyDescent="0.2">
      <c r="A1125" s="2">
        <v>1099</v>
      </c>
      <c r="B1125" s="3">
        <v>366</v>
      </c>
      <c r="C1125" s="3" t="s">
        <v>1105</v>
      </c>
      <c r="D1125" s="3" t="s">
        <v>2699</v>
      </c>
      <c r="E1125" s="3">
        <v>256939.87943000061</v>
      </c>
      <c r="F1125" s="3">
        <v>118892</v>
      </c>
      <c r="G1125" s="3">
        <v>31494419</v>
      </c>
      <c r="H1125" s="3"/>
      <c r="I1125" s="3"/>
      <c r="J1125" s="3"/>
      <c r="K1125" s="3"/>
    </row>
    <row r="1126" spans="1:11" x14ac:dyDescent="0.2">
      <c r="A1126" s="2">
        <v>1100</v>
      </c>
      <c r="B1126" s="3">
        <v>2110</v>
      </c>
      <c r="C1126" s="3" t="s">
        <v>1106</v>
      </c>
      <c r="D1126" s="3" t="s">
        <v>3571</v>
      </c>
      <c r="E1126" s="3">
        <v>256423.63923</v>
      </c>
      <c r="F1126" s="3">
        <v>10046</v>
      </c>
      <c r="G1126" s="3">
        <v>114323</v>
      </c>
      <c r="H1126" s="3"/>
      <c r="I1126" s="3"/>
      <c r="J1126" s="3"/>
      <c r="K1126" s="3"/>
    </row>
    <row r="1127" spans="1:11" x14ac:dyDescent="0.2">
      <c r="A1127" s="2">
        <v>1101</v>
      </c>
      <c r="B1127" s="3">
        <v>752</v>
      </c>
      <c r="C1127" s="3" t="s">
        <v>1107</v>
      </c>
      <c r="D1127" s="3" t="s">
        <v>3572</v>
      </c>
      <c r="E1127" s="3">
        <v>255815.16656000001</v>
      </c>
      <c r="F1127" s="3">
        <v>3826</v>
      </c>
      <c r="G1127" s="3">
        <v>125122</v>
      </c>
      <c r="H1127" s="3"/>
      <c r="I1127" s="3"/>
      <c r="J1127" s="3"/>
      <c r="K1127" s="3"/>
    </row>
    <row r="1128" spans="1:11" x14ac:dyDescent="0.2">
      <c r="A1128" s="2">
        <v>1102</v>
      </c>
      <c r="B1128" s="3">
        <v>2107</v>
      </c>
      <c r="C1128" s="3" t="s">
        <v>1108</v>
      </c>
      <c r="D1128" s="3" t="s">
        <v>3573</v>
      </c>
      <c r="E1128" s="3">
        <v>255292.7474600001</v>
      </c>
      <c r="F1128" s="3">
        <v>5924</v>
      </c>
      <c r="G1128" s="3">
        <v>102880</v>
      </c>
      <c r="H1128" s="3"/>
      <c r="I1128" s="3"/>
      <c r="J1128" s="3"/>
      <c r="K1128" s="3"/>
    </row>
    <row r="1129" spans="1:11" x14ac:dyDescent="0.2">
      <c r="A1129" s="2">
        <v>1103</v>
      </c>
      <c r="B1129" s="3">
        <v>1100</v>
      </c>
      <c r="C1129" s="3" t="s">
        <v>1109</v>
      </c>
      <c r="D1129" s="3" t="s">
        <v>3574</v>
      </c>
      <c r="E1129" s="3">
        <v>255111.60896000001</v>
      </c>
      <c r="F1129" s="3">
        <v>1090</v>
      </c>
      <c r="G1129" s="3">
        <v>6435</v>
      </c>
      <c r="H1129" s="3"/>
      <c r="I1129" s="3"/>
      <c r="J1129" s="3"/>
      <c r="K1129" s="3"/>
    </row>
    <row r="1130" spans="1:11" x14ac:dyDescent="0.2">
      <c r="A1130" s="2">
        <v>1104</v>
      </c>
      <c r="B1130" s="3">
        <v>2141</v>
      </c>
      <c r="C1130" s="3" t="s">
        <v>1110</v>
      </c>
      <c r="D1130" s="3" t="s">
        <v>3575</v>
      </c>
      <c r="E1130" s="3">
        <v>254822.91832999999</v>
      </c>
      <c r="F1130" s="3">
        <v>4987</v>
      </c>
      <c r="G1130" s="3">
        <v>42429</v>
      </c>
      <c r="H1130" s="3"/>
      <c r="I1130" s="3"/>
      <c r="J1130" s="3"/>
      <c r="K1130" s="3"/>
    </row>
    <row r="1131" spans="1:11" x14ac:dyDescent="0.2">
      <c r="A1131" s="2">
        <v>1105</v>
      </c>
      <c r="B1131" s="3">
        <v>2143</v>
      </c>
      <c r="C1131" s="3" t="s">
        <v>1111</v>
      </c>
      <c r="D1131" s="3" t="s">
        <v>3576</v>
      </c>
      <c r="E1131" s="3">
        <v>253204.33952000001</v>
      </c>
      <c r="F1131" s="3">
        <v>5096</v>
      </c>
      <c r="G1131" s="3">
        <v>25322</v>
      </c>
      <c r="H1131" s="3"/>
      <c r="I1131" s="3"/>
      <c r="J1131" s="3"/>
      <c r="K1131" s="3"/>
    </row>
    <row r="1132" spans="1:11" x14ac:dyDescent="0.2">
      <c r="A1132" s="2">
        <v>1106</v>
      </c>
      <c r="B1132" s="3">
        <v>2357</v>
      </c>
      <c r="C1132" s="3" t="s">
        <v>1112</v>
      </c>
      <c r="D1132" s="3" t="s">
        <v>3577</v>
      </c>
      <c r="E1132" s="3">
        <v>252600.91201</v>
      </c>
      <c r="F1132" s="3">
        <v>1756</v>
      </c>
      <c r="G1132" s="3">
        <v>82209</v>
      </c>
      <c r="H1132" s="3"/>
      <c r="I1132" s="3"/>
      <c r="J1132" s="3"/>
      <c r="K1132" s="3"/>
    </row>
    <row r="1133" spans="1:11" x14ac:dyDescent="0.2">
      <c r="A1133" s="2">
        <v>1107</v>
      </c>
      <c r="B1133" s="3">
        <v>462</v>
      </c>
      <c r="C1133" s="3" t="s">
        <v>1113</v>
      </c>
      <c r="D1133" s="3" t="s">
        <v>3578</v>
      </c>
      <c r="E1133" s="3">
        <v>250562.08761000019</v>
      </c>
      <c r="F1133" s="3">
        <v>14274</v>
      </c>
      <c r="G1133" s="3">
        <v>1193785</v>
      </c>
      <c r="H1133" s="3"/>
      <c r="I1133" s="3"/>
      <c r="J1133" s="3"/>
      <c r="K1133" s="3"/>
    </row>
    <row r="1134" spans="1:11" x14ac:dyDescent="0.2">
      <c r="A1134" s="2">
        <v>1108</v>
      </c>
      <c r="B1134" s="3">
        <v>1115</v>
      </c>
      <c r="C1134" s="3" t="s">
        <v>1114</v>
      </c>
      <c r="D1134" s="3" t="s">
        <v>3579</v>
      </c>
      <c r="E1134" s="3">
        <v>249431.54942</v>
      </c>
      <c r="F1134" s="3">
        <v>2208</v>
      </c>
      <c r="G1134" s="3">
        <v>981401</v>
      </c>
      <c r="H1134" s="3"/>
      <c r="I1134" s="3"/>
      <c r="J1134" s="3"/>
      <c r="K1134" s="3"/>
    </row>
    <row r="1135" spans="1:11" x14ac:dyDescent="0.2">
      <c r="A1135" s="2">
        <v>1109</v>
      </c>
      <c r="B1135" s="3">
        <v>180</v>
      </c>
      <c r="C1135" s="3" t="s">
        <v>1115</v>
      </c>
      <c r="D1135" s="3" t="s">
        <v>3580</v>
      </c>
      <c r="E1135" s="3">
        <v>249156.83990000011</v>
      </c>
      <c r="F1135" s="3">
        <v>43257</v>
      </c>
      <c r="G1135" s="3">
        <v>4080841</v>
      </c>
      <c r="H1135" s="3"/>
      <c r="I1135" s="3"/>
      <c r="J1135" s="3"/>
      <c r="K1135" s="3"/>
    </row>
    <row r="1136" spans="1:11" x14ac:dyDescent="0.2">
      <c r="A1136" s="2">
        <v>1110</v>
      </c>
      <c r="B1136" s="3">
        <v>1002</v>
      </c>
      <c r="C1136" s="3" t="s">
        <v>1116</v>
      </c>
      <c r="D1136" s="3" t="s">
        <v>3581</v>
      </c>
      <c r="E1136" s="3">
        <v>248605.80407000001</v>
      </c>
      <c r="F1136" s="3">
        <v>11146</v>
      </c>
      <c r="G1136" s="3">
        <v>64237</v>
      </c>
      <c r="H1136" s="3"/>
      <c r="I1136" s="3"/>
      <c r="J1136" s="3"/>
      <c r="K1136" s="3"/>
    </row>
    <row r="1137" spans="1:11" x14ac:dyDescent="0.2">
      <c r="A1137" s="2">
        <v>1111</v>
      </c>
      <c r="B1137" s="3">
        <v>2052</v>
      </c>
      <c r="C1137" s="3" t="s">
        <v>1117</v>
      </c>
      <c r="D1137" s="3" t="s">
        <v>3582</v>
      </c>
      <c r="E1137" s="3">
        <v>248066.11069999999</v>
      </c>
      <c r="F1137" s="3">
        <v>3319</v>
      </c>
      <c r="G1137" s="3">
        <v>120757</v>
      </c>
      <c r="H1137" s="3"/>
      <c r="I1137" s="3"/>
      <c r="J1137" s="3"/>
      <c r="K1137" s="3"/>
    </row>
    <row r="1138" spans="1:11" x14ac:dyDescent="0.2">
      <c r="A1138" s="2">
        <v>1112</v>
      </c>
      <c r="B1138" s="3">
        <v>963</v>
      </c>
      <c r="C1138" s="3" t="s">
        <v>1118</v>
      </c>
      <c r="D1138" s="3" t="s">
        <v>3583</v>
      </c>
      <c r="E1138" s="3">
        <v>247814.49215999991</v>
      </c>
      <c r="F1138" s="3">
        <v>47799</v>
      </c>
      <c r="G1138" s="3">
        <v>4685323</v>
      </c>
      <c r="H1138" s="3"/>
      <c r="I1138" s="3"/>
      <c r="J1138" s="3"/>
      <c r="K1138" s="3"/>
    </row>
    <row r="1139" spans="1:11" x14ac:dyDescent="0.2">
      <c r="A1139" s="2">
        <v>1113</v>
      </c>
      <c r="B1139" s="3">
        <v>1983</v>
      </c>
      <c r="C1139" s="3" t="s">
        <v>1119</v>
      </c>
      <c r="D1139" s="3" t="s">
        <v>3584</v>
      </c>
      <c r="E1139" s="3">
        <v>247401.23119000011</v>
      </c>
      <c r="F1139" s="3">
        <v>1856</v>
      </c>
      <c r="G1139" s="3">
        <v>2365</v>
      </c>
      <c r="H1139" s="3"/>
      <c r="I1139" s="3"/>
      <c r="J1139" s="3"/>
      <c r="K1139" s="3"/>
    </row>
    <row r="1140" spans="1:11" x14ac:dyDescent="0.2">
      <c r="A1140" s="2">
        <v>1114</v>
      </c>
      <c r="B1140" s="3">
        <v>1099</v>
      </c>
      <c r="C1140" s="3" t="s">
        <v>1120</v>
      </c>
      <c r="D1140" s="3" t="s">
        <v>3585</v>
      </c>
      <c r="E1140" s="3">
        <v>246997.75654</v>
      </c>
      <c r="F1140" s="3">
        <v>1121</v>
      </c>
      <c r="G1140" s="3">
        <v>5489</v>
      </c>
      <c r="H1140" s="3"/>
      <c r="I1140" s="3"/>
      <c r="J1140" s="3"/>
      <c r="K1140" s="3"/>
    </row>
    <row r="1141" spans="1:11" x14ac:dyDescent="0.2">
      <c r="A1141" s="2">
        <v>1115</v>
      </c>
      <c r="B1141" s="3">
        <v>2080</v>
      </c>
      <c r="C1141" s="3" t="s">
        <v>1121</v>
      </c>
      <c r="D1141" s="3" t="s">
        <v>3586</v>
      </c>
      <c r="E1141" s="3">
        <v>246748.45170000001</v>
      </c>
      <c r="F1141" s="3">
        <v>4860</v>
      </c>
      <c r="G1141" s="3">
        <v>168178</v>
      </c>
      <c r="H1141" s="3"/>
      <c r="I1141" s="3"/>
      <c r="J1141" s="3"/>
      <c r="K1141" s="3"/>
    </row>
    <row r="1142" spans="1:11" x14ac:dyDescent="0.2">
      <c r="A1142" s="2">
        <v>1116</v>
      </c>
      <c r="B1142" s="3">
        <v>1404</v>
      </c>
      <c r="C1142" s="3" t="s">
        <v>1122</v>
      </c>
      <c r="D1142" s="3" t="s">
        <v>3587</v>
      </c>
      <c r="E1142" s="3">
        <v>245727.58866999991</v>
      </c>
      <c r="F1142" s="3">
        <v>14834</v>
      </c>
      <c r="G1142" s="3">
        <v>547500</v>
      </c>
      <c r="H1142" s="3"/>
      <c r="I1142" s="3"/>
      <c r="J1142" s="3"/>
      <c r="K1142" s="3"/>
    </row>
    <row r="1143" spans="1:11" x14ac:dyDescent="0.2">
      <c r="A1143" s="2">
        <v>1117</v>
      </c>
      <c r="B1143" s="3">
        <v>2403</v>
      </c>
      <c r="C1143" s="3" t="s">
        <v>1123</v>
      </c>
      <c r="D1143" s="3" t="s">
        <v>3588</v>
      </c>
      <c r="E1143" s="3">
        <v>244708.00455000001</v>
      </c>
      <c r="F1143" s="3">
        <v>9634</v>
      </c>
      <c r="G1143" s="3">
        <v>105577</v>
      </c>
      <c r="H1143" s="3"/>
      <c r="I1143" s="3"/>
      <c r="J1143" s="3"/>
      <c r="K1143" s="3"/>
    </row>
    <row r="1144" spans="1:11" x14ac:dyDescent="0.2">
      <c r="A1144" s="2">
        <v>1118</v>
      </c>
      <c r="B1144" s="3">
        <v>2145</v>
      </c>
      <c r="C1144" s="3" t="s">
        <v>1124</v>
      </c>
      <c r="D1144" s="3" t="s">
        <v>3589</v>
      </c>
      <c r="E1144" s="3">
        <v>244264.21956999999</v>
      </c>
      <c r="F1144" s="3">
        <v>26903</v>
      </c>
      <c r="G1144" s="3">
        <v>148271</v>
      </c>
      <c r="H1144" s="3"/>
      <c r="I1144" s="3"/>
      <c r="J1144" s="3"/>
      <c r="K1144" s="3"/>
    </row>
    <row r="1145" spans="1:11" x14ac:dyDescent="0.2">
      <c r="A1145" s="2">
        <v>1119</v>
      </c>
      <c r="B1145" s="3">
        <v>1410</v>
      </c>
      <c r="C1145" s="3" t="s">
        <v>1125</v>
      </c>
      <c r="D1145" s="3" t="s">
        <v>3590</v>
      </c>
      <c r="E1145" s="3">
        <v>244020.77390999999</v>
      </c>
      <c r="F1145" s="3">
        <v>38990</v>
      </c>
      <c r="G1145" s="3">
        <v>758605</v>
      </c>
      <c r="H1145" s="3"/>
      <c r="I1145" s="3"/>
      <c r="J1145" s="3"/>
      <c r="K1145" s="3"/>
    </row>
    <row r="1146" spans="1:11" x14ac:dyDescent="0.2">
      <c r="A1146" s="2">
        <v>1120</v>
      </c>
      <c r="B1146" s="3">
        <v>1141</v>
      </c>
      <c r="C1146" s="3" t="s">
        <v>1126</v>
      </c>
      <c r="D1146" s="3" t="s">
        <v>3591</v>
      </c>
      <c r="E1146" s="3">
        <v>241898.25987000001</v>
      </c>
      <c r="F1146" s="3">
        <v>15811</v>
      </c>
      <c r="G1146" s="3">
        <v>19842275</v>
      </c>
      <c r="H1146" s="3"/>
      <c r="I1146" s="3"/>
      <c r="J1146" s="3"/>
      <c r="K1146" s="3"/>
    </row>
    <row r="1147" spans="1:11" x14ac:dyDescent="0.2">
      <c r="A1147" s="2">
        <v>1121</v>
      </c>
      <c r="B1147" s="3">
        <v>814</v>
      </c>
      <c r="C1147" s="3" t="s">
        <v>1127</v>
      </c>
      <c r="D1147" s="3" t="s">
        <v>3592</v>
      </c>
      <c r="E1147" s="3">
        <v>240977.48391000001</v>
      </c>
      <c r="F1147" s="3">
        <v>24424</v>
      </c>
      <c r="G1147" s="3">
        <v>1711491</v>
      </c>
      <c r="H1147" s="3"/>
      <c r="I1147" s="3"/>
      <c r="J1147" s="3"/>
      <c r="K1147" s="3"/>
    </row>
    <row r="1148" spans="1:11" x14ac:dyDescent="0.2">
      <c r="A1148" s="2">
        <v>1122</v>
      </c>
      <c r="B1148" s="3">
        <v>888</v>
      </c>
      <c r="C1148" s="3" t="s">
        <v>1128</v>
      </c>
      <c r="D1148" s="3" t="s">
        <v>3593</v>
      </c>
      <c r="E1148" s="3">
        <v>239236.69530999981</v>
      </c>
      <c r="F1148" s="3">
        <v>54390</v>
      </c>
      <c r="G1148" s="3">
        <v>1876277</v>
      </c>
      <c r="H1148" s="3"/>
      <c r="I1148" s="3"/>
      <c r="J1148" s="3"/>
      <c r="K1148" s="3"/>
    </row>
    <row r="1149" spans="1:11" x14ac:dyDescent="0.2">
      <c r="A1149" s="2">
        <v>1123</v>
      </c>
      <c r="B1149" s="3">
        <v>1284</v>
      </c>
      <c r="C1149" s="3" t="s">
        <v>1129</v>
      </c>
      <c r="D1149" s="3" t="s">
        <v>3594</v>
      </c>
      <c r="E1149" s="3">
        <v>238665.21876000019</v>
      </c>
      <c r="F1149" s="3">
        <v>30916</v>
      </c>
      <c r="G1149" s="3">
        <v>2085512</v>
      </c>
      <c r="H1149" s="3"/>
      <c r="I1149" s="3"/>
      <c r="J1149" s="3"/>
      <c r="K1149" s="3"/>
    </row>
    <row r="1150" spans="1:11" x14ac:dyDescent="0.2">
      <c r="A1150" s="2">
        <v>1124</v>
      </c>
      <c r="B1150" s="3">
        <v>419</v>
      </c>
      <c r="C1150" s="3" t="s">
        <v>1130</v>
      </c>
      <c r="D1150" s="3" t="s">
        <v>3595</v>
      </c>
      <c r="E1150" s="3">
        <v>238003.20665000001</v>
      </c>
      <c r="F1150" s="3">
        <v>4814</v>
      </c>
      <c r="G1150" s="3">
        <v>244424</v>
      </c>
      <c r="H1150" s="3"/>
      <c r="I1150" s="3"/>
      <c r="J1150" s="3"/>
      <c r="K1150" s="3"/>
    </row>
    <row r="1151" spans="1:11" x14ac:dyDescent="0.2">
      <c r="A1151" s="2">
        <v>1125</v>
      </c>
      <c r="B1151" s="3">
        <v>2273</v>
      </c>
      <c r="C1151" s="3" t="s">
        <v>1131</v>
      </c>
      <c r="D1151" s="3" t="s">
        <v>3596</v>
      </c>
      <c r="E1151" s="3">
        <v>237720.70535</v>
      </c>
      <c r="F1151" s="3">
        <v>1167</v>
      </c>
      <c r="G1151" s="3">
        <v>79226</v>
      </c>
      <c r="H1151" s="3"/>
      <c r="I1151" s="3"/>
      <c r="J1151" s="3"/>
      <c r="K1151" s="3"/>
    </row>
    <row r="1152" spans="1:11" x14ac:dyDescent="0.2">
      <c r="A1152" s="2">
        <v>1126</v>
      </c>
      <c r="B1152" s="3">
        <v>1822</v>
      </c>
      <c r="C1152" s="3" t="s">
        <v>1132</v>
      </c>
      <c r="D1152" s="3" t="s">
        <v>3597</v>
      </c>
      <c r="E1152" s="3">
        <v>236254.51147999999</v>
      </c>
      <c r="F1152" s="3">
        <v>6134</v>
      </c>
      <c r="G1152" s="3">
        <v>92531</v>
      </c>
      <c r="H1152" s="3"/>
      <c r="I1152" s="3"/>
      <c r="J1152" s="3"/>
      <c r="K1152" s="3"/>
    </row>
    <row r="1153" spans="1:11" x14ac:dyDescent="0.2">
      <c r="A1153" s="2">
        <v>1127</v>
      </c>
      <c r="B1153" s="3">
        <v>517</v>
      </c>
      <c r="C1153" s="3" t="s">
        <v>1133</v>
      </c>
      <c r="D1153" s="3" t="s">
        <v>2666</v>
      </c>
      <c r="E1153" s="3">
        <v>234855.19099999999</v>
      </c>
      <c r="F1153" s="3">
        <v>75452</v>
      </c>
      <c r="G1153" s="3">
        <v>2686634</v>
      </c>
      <c r="H1153" s="3"/>
      <c r="I1153" s="3"/>
      <c r="J1153" s="3"/>
      <c r="K1153" s="3"/>
    </row>
    <row r="1154" spans="1:11" x14ac:dyDescent="0.2">
      <c r="A1154" s="2">
        <v>1128</v>
      </c>
      <c r="B1154" s="3">
        <v>997</v>
      </c>
      <c r="C1154" s="3" t="s">
        <v>1134</v>
      </c>
      <c r="D1154" s="3" t="s">
        <v>3598</v>
      </c>
      <c r="E1154" s="3">
        <v>234372.40452000001</v>
      </c>
      <c r="F1154" s="3">
        <v>24070</v>
      </c>
      <c r="G1154" s="3">
        <v>9287583</v>
      </c>
      <c r="H1154" s="3"/>
      <c r="I1154" s="3"/>
      <c r="J1154" s="3"/>
      <c r="K1154" s="3"/>
    </row>
    <row r="1155" spans="1:11" x14ac:dyDescent="0.2">
      <c r="A1155" s="2">
        <v>1129</v>
      </c>
      <c r="B1155" s="3">
        <v>1369</v>
      </c>
      <c r="C1155" s="3" t="s">
        <v>1135</v>
      </c>
      <c r="D1155" s="3" t="s">
        <v>3599</v>
      </c>
      <c r="E1155" s="3">
        <v>234120.53781000001</v>
      </c>
      <c r="F1155" s="3">
        <v>87353</v>
      </c>
      <c r="G1155" s="3">
        <v>689270</v>
      </c>
      <c r="H1155" s="3"/>
      <c r="I1155" s="3"/>
      <c r="J1155" s="3"/>
      <c r="K1155" s="3"/>
    </row>
    <row r="1156" spans="1:11" x14ac:dyDescent="0.2">
      <c r="A1156" s="2">
        <v>1130</v>
      </c>
      <c r="B1156" s="3">
        <v>1238</v>
      </c>
      <c r="C1156" s="3" t="s">
        <v>1136</v>
      </c>
      <c r="D1156" s="3" t="s">
        <v>3600</v>
      </c>
      <c r="E1156" s="3">
        <v>232416.23473000081</v>
      </c>
      <c r="F1156" s="3">
        <v>445848</v>
      </c>
      <c r="G1156" s="3">
        <v>12653815</v>
      </c>
      <c r="H1156" s="3"/>
      <c r="I1156" s="3"/>
      <c r="J1156" s="3"/>
      <c r="K1156" s="3"/>
    </row>
    <row r="1157" spans="1:11" x14ac:dyDescent="0.2">
      <c r="A1157" s="2">
        <v>1131</v>
      </c>
      <c r="B1157" s="3">
        <v>2487</v>
      </c>
      <c r="C1157" s="3" t="s">
        <v>1137</v>
      </c>
      <c r="D1157" s="3" t="s">
        <v>3601</v>
      </c>
      <c r="E1157" s="3">
        <v>231735.11877</v>
      </c>
      <c r="F1157" s="3">
        <v>1846</v>
      </c>
      <c r="G1157" s="3">
        <v>125634</v>
      </c>
      <c r="H1157" s="3"/>
      <c r="I1157" s="3"/>
      <c r="J1157" s="3"/>
      <c r="K1157" s="3"/>
    </row>
    <row r="1158" spans="1:11" x14ac:dyDescent="0.2">
      <c r="A1158" s="2">
        <v>1132</v>
      </c>
      <c r="B1158" s="3">
        <v>1266</v>
      </c>
      <c r="C1158" s="3" t="s">
        <v>1138</v>
      </c>
      <c r="D1158" s="3" t="s">
        <v>3602</v>
      </c>
      <c r="E1158" s="3">
        <v>231541.50204999989</v>
      </c>
      <c r="F1158" s="3">
        <v>17222</v>
      </c>
      <c r="G1158" s="3">
        <v>962974</v>
      </c>
      <c r="H1158" s="3"/>
      <c r="I1158" s="3"/>
      <c r="J1158" s="3"/>
      <c r="K1158" s="3"/>
    </row>
    <row r="1159" spans="1:11" x14ac:dyDescent="0.2">
      <c r="A1159" s="2">
        <v>1133</v>
      </c>
      <c r="B1159" s="3">
        <v>1701</v>
      </c>
      <c r="C1159" s="3" t="s">
        <v>1139</v>
      </c>
      <c r="D1159" s="3" t="s">
        <v>3603</v>
      </c>
      <c r="E1159" s="3">
        <v>227590.14211999989</v>
      </c>
      <c r="F1159" s="3">
        <v>60665</v>
      </c>
      <c r="G1159" s="3">
        <v>3466727</v>
      </c>
      <c r="H1159" s="3"/>
      <c r="I1159" s="3"/>
      <c r="J1159" s="3"/>
      <c r="K1159" s="3"/>
    </row>
    <row r="1160" spans="1:11" x14ac:dyDescent="0.2">
      <c r="A1160" s="2">
        <v>1134</v>
      </c>
      <c r="B1160" s="3">
        <v>1388</v>
      </c>
      <c r="C1160" s="3" t="s">
        <v>1140</v>
      </c>
      <c r="D1160" s="3" t="s">
        <v>3604</v>
      </c>
      <c r="E1160" s="3">
        <v>225129.42368000009</v>
      </c>
      <c r="F1160" s="3">
        <v>20076</v>
      </c>
      <c r="G1160" s="3">
        <v>211136</v>
      </c>
      <c r="H1160" s="3"/>
      <c r="I1160" s="3"/>
      <c r="J1160" s="3"/>
      <c r="K1160" s="3"/>
    </row>
    <row r="1161" spans="1:11" x14ac:dyDescent="0.2">
      <c r="A1161" s="2">
        <v>1135</v>
      </c>
      <c r="B1161" s="3">
        <v>1725</v>
      </c>
      <c r="C1161" s="3" t="s">
        <v>1141</v>
      </c>
      <c r="D1161" s="3" t="s">
        <v>3605</v>
      </c>
      <c r="E1161" s="3">
        <v>224706.44025000001</v>
      </c>
      <c r="F1161" s="3">
        <v>9596</v>
      </c>
      <c r="G1161" s="3">
        <v>18359</v>
      </c>
      <c r="H1161" s="3"/>
      <c r="I1161" s="3"/>
      <c r="J1161" s="3"/>
      <c r="K1161" s="3"/>
    </row>
    <row r="1162" spans="1:11" x14ac:dyDescent="0.2">
      <c r="A1162" s="2">
        <v>1136</v>
      </c>
      <c r="B1162" s="3">
        <v>863</v>
      </c>
      <c r="C1162" s="3" t="s">
        <v>1142</v>
      </c>
      <c r="D1162" s="3" t="s">
        <v>3606</v>
      </c>
      <c r="E1162" s="3">
        <v>223962.53922000001</v>
      </c>
      <c r="F1162" s="3">
        <v>9355</v>
      </c>
      <c r="G1162" s="3">
        <v>107221</v>
      </c>
      <c r="H1162" s="3"/>
      <c r="I1162" s="3"/>
      <c r="J1162" s="3"/>
      <c r="K1162" s="3"/>
    </row>
    <row r="1163" spans="1:11" x14ac:dyDescent="0.2">
      <c r="A1163" s="2">
        <v>1137</v>
      </c>
      <c r="B1163" s="3">
        <v>2259</v>
      </c>
      <c r="C1163" s="3" t="s">
        <v>1143</v>
      </c>
      <c r="D1163" s="3" t="s">
        <v>3607</v>
      </c>
      <c r="E1163" s="3">
        <v>221914.50688</v>
      </c>
      <c r="F1163" s="3">
        <v>5676</v>
      </c>
      <c r="G1163" s="3">
        <v>8271</v>
      </c>
      <c r="H1163" s="3"/>
      <c r="I1163" s="3"/>
      <c r="J1163" s="3"/>
      <c r="K1163" s="3"/>
    </row>
    <row r="1164" spans="1:11" x14ac:dyDescent="0.2">
      <c r="A1164" s="2">
        <v>1138</v>
      </c>
      <c r="B1164" s="3">
        <v>1195</v>
      </c>
      <c r="C1164" s="3" t="s">
        <v>1144</v>
      </c>
      <c r="D1164" s="3" t="s">
        <v>3608</v>
      </c>
      <c r="E1164" s="3">
        <v>221394.24624000001</v>
      </c>
      <c r="F1164" s="3">
        <v>1198</v>
      </c>
      <c r="G1164" s="3">
        <v>119684</v>
      </c>
      <c r="H1164" s="3"/>
      <c r="I1164" s="3"/>
      <c r="J1164" s="3"/>
      <c r="K1164" s="3"/>
    </row>
    <row r="1165" spans="1:11" x14ac:dyDescent="0.2">
      <c r="A1165" s="2">
        <v>1139</v>
      </c>
      <c r="B1165" s="3">
        <v>681</v>
      </c>
      <c r="C1165" s="3" t="s">
        <v>1145</v>
      </c>
      <c r="D1165" s="3" t="s">
        <v>3609</v>
      </c>
      <c r="E1165" s="3">
        <v>220146.30739999999</v>
      </c>
      <c r="F1165" s="3">
        <v>31764</v>
      </c>
      <c r="G1165" s="3">
        <v>48320</v>
      </c>
      <c r="H1165" s="3"/>
      <c r="I1165" s="3"/>
      <c r="J1165" s="3"/>
      <c r="K1165" s="3"/>
    </row>
    <row r="1166" spans="1:11" x14ac:dyDescent="0.2">
      <c r="A1166" s="2">
        <v>1140</v>
      </c>
      <c r="B1166" s="3">
        <v>1698</v>
      </c>
      <c r="C1166" s="3" t="s">
        <v>1146</v>
      </c>
      <c r="D1166" s="3" t="s">
        <v>3610</v>
      </c>
      <c r="E1166" s="3">
        <v>220119.86402000001</v>
      </c>
      <c r="F1166" s="3">
        <v>12415</v>
      </c>
      <c r="G1166" s="3">
        <v>374340</v>
      </c>
      <c r="H1166" s="3"/>
      <c r="I1166" s="3"/>
      <c r="J1166" s="3"/>
      <c r="K1166" s="3"/>
    </row>
    <row r="1167" spans="1:11" x14ac:dyDescent="0.2">
      <c r="A1167" s="2">
        <v>1141</v>
      </c>
      <c r="B1167" s="3">
        <v>2307</v>
      </c>
      <c r="C1167" s="3" t="s">
        <v>1147</v>
      </c>
      <c r="D1167" s="3" t="s">
        <v>3611</v>
      </c>
      <c r="E1167" s="3">
        <v>219004.07775999999</v>
      </c>
      <c r="F1167" s="3">
        <v>1111</v>
      </c>
      <c r="G1167" s="3">
        <v>95225</v>
      </c>
      <c r="H1167" s="3"/>
      <c r="I1167" s="3"/>
      <c r="J1167" s="3"/>
      <c r="K1167" s="3"/>
    </row>
    <row r="1168" spans="1:11" x14ac:dyDescent="0.2">
      <c r="A1168" s="2">
        <v>1142</v>
      </c>
      <c r="B1168" s="3">
        <v>1687</v>
      </c>
      <c r="C1168" s="3" t="s">
        <v>1148</v>
      </c>
      <c r="D1168" s="3" t="s">
        <v>3612</v>
      </c>
      <c r="E1168" s="3">
        <v>218607.80220000001</v>
      </c>
      <c r="F1168" s="3">
        <v>25667</v>
      </c>
      <c r="G1168" s="3">
        <v>7512015</v>
      </c>
      <c r="H1168" s="3"/>
      <c r="I1168" s="3"/>
      <c r="J1168" s="3"/>
      <c r="K1168" s="3"/>
    </row>
    <row r="1169" spans="1:11" x14ac:dyDescent="0.2">
      <c r="A1169" s="2">
        <v>1143</v>
      </c>
      <c r="B1169" s="3">
        <v>2366</v>
      </c>
      <c r="C1169" s="3" t="s">
        <v>1149</v>
      </c>
      <c r="D1169" s="3" t="s">
        <v>3613</v>
      </c>
      <c r="E1169" s="3">
        <v>218286.30514000001</v>
      </c>
      <c r="F1169" s="3">
        <v>3513</v>
      </c>
      <c r="G1169" s="3">
        <v>79101</v>
      </c>
      <c r="H1169" s="3"/>
      <c r="I1169" s="3"/>
      <c r="J1169" s="3"/>
      <c r="K1169" s="3"/>
    </row>
    <row r="1170" spans="1:11" x14ac:dyDescent="0.2">
      <c r="A1170" s="2">
        <v>1144</v>
      </c>
      <c r="B1170" s="3">
        <v>1850</v>
      </c>
      <c r="C1170" s="3" t="s">
        <v>1150</v>
      </c>
      <c r="D1170" s="3" t="s">
        <v>3614</v>
      </c>
      <c r="E1170" s="3">
        <v>218192.40420999989</v>
      </c>
      <c r="F1170" s="3">
        <v>4028</v>
      </c>
      <c r="G1170" s="3">
        <v>50232</v>
      </c>
      <c r="H1170" s="3"/>
      <c r="I1170" s="3"/>
      <c r="J1170" s="3"/>
      <c r="K1170" s="3"/>
    </row>
    <row r="1171" spans="1:11" x14ac:dyDescent="0.2">
      <c r="A1171" s="2">
        <v>1145</v>
      </c>
      <c r="B1171" s="3">
        <v>2466</v>
      </c>
      <c r="C1171" s="3" t="s">
        <v>1151</v>
      </c>
      <c r="D1171" s="3" t="s">
        <v>3615</v>
      </c>
      <c r="E1171" s="3">
        <v>218033.82868000001</v>
      </c>
      <c r="F1171" s="3">
        <v>3860</v>
      </c>
      <c r="G1171" s="3">
        <v>169407</v>
      </c>
      <c r="H1171" s="3"/>
      <c r="I1171" s="3"/>
      <c r="J1171" s="3"/>
      <c r="K1171" s="3"/>
    </row>
    <row r="1172" spans="1:11" x14ac:dyDescent="0.2">
      <c r="A1172" s="2">
        <v>1146</v>
      </c>
      <c r="B1172" s="3">
        <v>333</v>
      </c>
      <c r="C1172" s="3" t="s">
        <v>1152</v>
      </c>
      <c r="D1172" s="3" t="s">
        <v>3616</v>
      </c>
      <c r="E1172" s="3">
        <v>217625.1294700001</v>
      </c>
      <c r="F1172" s="3">
        <v>26380</v>
      </c>
      <c r="G1172" s="3">
        <v>1012505</v>
      </c>
      <c r="H1172" s="3"/>
      <c r="I1172" s="3"/>
      <c r="J1172" s="3"/>
      <c r="K1172" s="3"/>
    </row>
    <row r="1173" spans="1:11" x14ac:dyDescent="0.2">
      <c r="A1173" s="2">
        <v>1147</v>
      </c>
      <c r="B1173" s="3">
        <v>153</v>
      </c>
      <c r="C1173" s="3" t="s">
        <v>1153</v>
      </c>
      <c r="D1173" s="3" t="s">
        <v>3617</v>
      </c>
      <c r="E1173" s="3">
        <v>217301.13415999999</v>
      </c>
      <c r="F1173" s="3">
        <v>11633</v>
      </c>
      <c r="G1173" s="3">
        <v>672388</v>
      </c>
      <c r="H1173" s="3"/>
      <c r="I1173" s="3"/>
      <c r="J1173" s="3"/>
      <c r="K1173" s="3"/>
    </row>
    <row r="1174" spans="1:11" x14ac:dyDescent="0.2">
      <c r="A1174" s="2">
        <v>1148</v>
      </c>
      <c r="B1174" s="3">
        <v>499</v>
      </c>
      <c r="C1174" s="3" t="s">
        <v>1154</v>
      </c>
      <c r="D1174" s="3" t="s">
        <v>3618</v>
      </c>
      <c r="E1174" s="3">
        <v>215971.42619999999</v>
      </c>
      <c r="F1174" s="3">
        <v>1297</v>
      </c>
      <c r="G1174" s="3">
        <v>61224</v>
      </c>
      <c r="H1174" s="3"/>
      <c r="I1174" s="3"/>
      <c r="J1174" s="3"/>
      <c r="K1174" s="3"/>
    </row>
    <row r="1175" spans="1:11" x14ac:dyDescent="0.2">
      <c r="A1175" s="2">
        <v>1149</v>
      </c>
      <c r="B1175" s="3">
        <v>1876</v>
      </c>
      <c r="C1175" s="3" t="s">
        <v>1155</v>
      </c>
      <c r="D1175" s="3" t="s">
        <v>3619</v>
      </c>
      <c r="E1175" s="3">
        <v>215540.18243999989</v>
      </c>
      <c r="F1175" s="3">
        <v>46663</v>
      </c>
      <c r="G1175" s="3">
        <v>117398</v>
      </c>
      <c r="H1175" s="3"/>
      <c r="I1175" s="3"/>
      <c r="J1175" s="3"/>
      <c r="K1175" s="3"/>
    </row>
    <row r="1176" spans="1:11" x14ac:dyDescent="0.2">
      <c r="A1176" s="2">
        <v>1150</v>
      </c>
      <c r="B1176" s="3">
        <v>330</v>
      </c>
      <c r="C1176" s="3" t="s">
        <v>1156</v>
      </c>
      <c r="D1176" s="3" t="s">
        <v>3620</v>
      </c>
      <c r="E1176" s="3">
        <v>214751.31674999971</v>
      </c>
      <c r="F1176" s="3">
        <v>12787</v>
      </c>
      <c r="G1176" s="3">
        <v>729070</v>
      </c>
      <c r="H1176" s="3"/>
      <c r="I1176" s="3"/>
      <c r="J1176" s="3"/>
      <c r="K1176" s="3"/>
    </row>
    <row r="1177" spans="1:11" x14ac:dyDescent="0.2">
      <c r="A1177" s="2">
        <v>1151</v>
      </c>
      <c r="B1177" s="3">
        <v>788</v>
      </c>
      <c r="C1177" s="3" t="s">
        <v>1157</v>
      </c>
      <c r="D1177" s="3" t="s">
        <v>3621</v>
      </c>
      <c r="E1177" s="3">
        <v>214355.15249000001</v>
      </c>
      <c r="F1177" s="3">
        <v>402</v>
      </c>
      <c r="G1177" s="3">
        <v>107350</v>
      </c>
      <c r="H1177" s="3"/>
      <c r="I1177" s="3"/>
      <c r="J1177" s="3"/>
      <c r="K1177" s="3"/>
    </row>
    <row r="1178" spans="1:11" x14ac:dyDescent="0.2">
      <c r="A1178" s="2">
        <v>1152</v>
      </c>
      <c r="B1178" s="3">
        <v>2</v>
      </c>
      <c r="C1178" s="3" t="s">
        <v>1158</v>
      </c>
      <c r="D1178" s="3" t="s">
        <v>3622</v>
      </c>
      <c r="E1178" s="3">
        <v>213256.61420000001</v>
      </c>
      <c r="F1178" s="3">
        <v>62425</v>
      </c>
      <c r="G1178" s="3">
        <v>36457932</v>
      </c>
      <c r="H1178" s="3"/>
      <c r="I1178" s="3"/>
      <c r="J1178" s="3"/>
      <c r="K1178" s="3"/>
    </row>
    <row r="1179" spans="1:11" x14ac:dyDescent="0.2">
      <c r="A1179" s="2">
        <v>1153</v>
      </c>
      <c r="B1179" s="3">
        <v>841</v>
      </c>
      <c r="C1179" s="3" t="s">
        <v>1159</v>
      </c>
      <c r="D1179" s="3" t="s">
        <v>3623</v>
      </c>
      <c r="E1179" s="3">
        <v>213010.86681999991</v>
      </c>
      <c r="F1179" s="3">
        <v>8143</v>
      </c>
      <c r="G1179" s="3">
        <v>693298</v>
      </c>
      <c r="H1179" s="3"/>
      <c r="I1179" s="3"/>
      <c r="J1179" s="3"/>
      <c r="K1179" s="3"/>
    </row>
    <row r="1180" spans="1:11" x14ac:dyDescent="0.2">
      <c r="A1180" s="2">
        <v>1154</v>
      </c>
      <c r="B1180" s="3">
        <v>1809</v>
      </c>
      <c r="C1180" s="3" t="s">
        <v>1160</v>
      </c>
      <c r="D1180" s="3" t="s">
        <v>3624</v>
      </c>
      <c r="E1180" s="3">
        <v>212245.68376000001</v>
      </c>
      <c r="F1180" s="3">
        <v>21964</v>
      </c>
      <c r="G1180" s="3">
        <v>72285</v>
      </c>
      <c r="H1180" s="3"/>
      <c r="I1180" s="3"/>
      <c r="J1180" s="3"/>
      <c r="K1180" s="3"/>
    </row>
    <row r="1181" spans="1:11" x14ac:dyDescent="0.2">
      <c r="A1181" s="2">
        <v>1155</v>
      </c>
      <c r="B1181" s="3">
        <v>198</v>
      </c>
      <c r="C1181" s="3" t="s">
        <v>1161</v>
      </c>
      <c r="D1181" s="3" t="s">
        <v>3625</v>
      </c>
      <c r="E1181" s="3">
        <v>211860.80605000001</v>
      </c>
      <c r="F1181" s="3">
        <v>8100</v>
      </c>
      <c r="G1181" s="3">
        <v>372694</v>
      </c>
      <c r="H1181" s="3"/>
      <c r="I1181" s="3"/>
      <c r="J1181" s="3"/>
      <c r="K1181" s="3"/>
    </row>
    <row r="1182" spans="1:11" x14ac:dyDescent="0.2">
      <c r="A1182" s="2">
        <v>1156</v>
      </c>
      <c r="B1182" s="3">
        <v>24</v>
      </c>
      <c r="C1182" s="3" t="s">
        <v>1162</v>
      </c>
      <c r="D1182" s="3" t="s">
        <v>3626</v>
      </c>
      <c r="E1182" s="3">
        <v>210320.86614999981</v>
      </c>
      <c r="F1182" s="3">
        <v>30736</v>
      </c>
      <c r="G1182" s="3">
        <v>16560722</v>
      </c>
      <c r="H1182" s="3"/>
      <c r="I1182" s="3"/>
      <c r="J1182" s="3"/>
      <c r="K1182" s="3"/>
    </row>
    <row r="1183" spans="1:11" x14ac:dyDescent="0.2">
      <c r="A1183" s="2">
        <v>1157</v>
      </c>
      <c r="B1183" s="3">
        <v>79</v>
      </c>
      <c r="C1183" s="3" t="s">
        <v>1163</v>
      </c>
      <c r="D1183" s="3" t="s">
        <v>3627</v>
      </c>
      <c r="E1183" s="3">
        <v>210218.84583999999</v>
      </c>
      <c r="F1183" s="3">
        <v>23066</v>
      </c>
      <c r="G1183" s="3">
        <v>13915341</v>
      </c>
      <c r="H1183" s="3"/>
      <c r="I1183" s="3"/>
      <c r="J1183" s="3"/>
      <c r="K1183" s="3"/>
    </row>
    <row r="1184" spans="1:11" x14ac:dyDescent="0.2">
      <c r="A1184" s="2">
        <v>1158</v>
      </c>
      <c r="B1184" s="3">
        <v>1209</v>
      </c>
      <c r="C1184" s="3" t="s">
        <v>1164</v>
      </c>
      <c r="D1184" s="3" t="s">
        <v>3628</v>
      </c>
      <c r="E1184" s="3">
        <v>209924.78604000009</v>
      </c>
      <c r="F1184" s="3">
        <v>1365</v>
      </c>
      <c r="G1184" s="3">
        <v>102047</v>
      </c>
      <c r="H1184" s="3"/>
      <c r="I1184" s="3"/>
      <c r="J1184" s="3"/>
      <c r="K1184" s="3"/>
    </row>
    <row r="1185" spans="1:11" x14ac:dyDescent="0.2">
      <c r="A1185" s="2">
        <v>1159</v>
      </c>
      <c r="B1185" s="3">
        <v>875</v>
      </c>
      <c r="C1185" s="3" t="s">
        <v>1165</v>
      </c>
      <c r="D1185" s="3" t="s">
        <v>3629</v>
      </c>
      <c r="E1185" s="3">
        <v>208937.1501800002</v>
      </c>
      <c r="F1185" s="3">
        <v>5513</v>
      </c>
      <c r="G1185" s="3">
        <v>182088</v>
      </c>
      <c r="H1185" s="3"/>
      <c r="I1185" s="3"/>
      <c r="J1185" s="3"/>
      <c r="K1185" s="3"/>
    </row>
    <row r="1186" spans="1:11" x14ac:dyDescent="0.2">
      <c r="A1186" s="2">
        <v>1160</v>
      </c>
      <c r="B1186" s="3">
        <v>1569</v>
      </c>
      <c r="C1186" s="3" t="s">
        <v>1166</v>
      </c>
      <c r="D1186" s="3" t="s">
        <v>3630</v>
      </c>
      <c r="E1186" s="3">
        <v>208273.39262000009</v>
      </c>
      <c r="F1186" s="3">
        <v>53079</v>
      </c>
      <c r="G1186" s="3">
        <v>4113090</v>
      </c>
      <c r="H1186" s="3"/>
      <c r="I1186" s="3"/>
      <c r="J1186" s="3"/>
      <c r="K1186" s="3"/>
    </row>
    <row r="1187" spans="1:11" x14ac:dyDescent="0.2">
      <c r="A1187" s="2">
        <v>1161</v>
      </c>
      <c r="B1187" s="3">
        <v>2283</v>
      </c>
      <c r="C1187" s="3" t="s">
        <v>1167</v>
      </c>
      <c r="D1187" s="3" t="s">
        <v>3631</v>
      </c>
      <c r="E1187" s="3">
        <v>207595.42856999999</v>
      </c>
      <c r="F1187" s="3">
        <v>2296</v>
      </c>
      <c r="G1187" s="3">
        <v>85011</v>
      </c>
      <c r="H1187" s="3"/>
      <c r="I1187" s="3"/>
      <c r="J1187" s="3"/>
      <c r="K1187" s="3"/>
    </row>
    <row r="1188" spans="1:11" x14ac:dyDescent="0.2">
      <c r="A1188" s="2">
        <v>1162</v>
      </c>
      <c r="B1188" s="3">
        <v>555</v>
      </c>
      <c r="C1188" s="3" t="s">
        <v>1168</v>
      </c>
      <c r="D1188" s="3" t="s">
        <v>3632</v>
      </c>
      <c r="E1188" s="3">
        <v>205953.95395</v>
      </c>
      <c r="F1188" s="3">
        <v>6153</v>
      </c>
      <c r="G1188" s="3">
        <v>90333</v>
      </c>
      <c r="H1188" s="3"/>
      <c r="I1188" s="3"/>
      <c r="J1188" s="3"/>
      <c r="K1188" s="3"/>
    </row>
    <row r="1189" spans="1:11" x14ac:dyDescent="0.2">
      <c r="A1189" s="2">
        <v>1163</v>
      </c>
      <c r="B1189" s="3">
        <v>1372</v>
      </c>
      <c r="C1189" s="3" t="s">
        <v>1169</v>
      </c>
      <c r="D1189" s="3" t="s">
        <v>3633</v>
      </c>
      <c r="E1189" s="3">
        <v>205691.27377</v>
      </c>
      <c r="F1189" s="3">
        <v>30084</v>
      </c>
      <c r="G1189" s="3">
        <v>201150</v>
      </c>
      <c r="H1189" s="3"/>
      <c r="I1189" s="3"/>
      <c r="J1189" s="3"/>
      <c r="K1189" s="3"/>
    </row>
    <row r="1190" spans="1:11" x14ac:dyDescent="0.2">
      <c r="A1190" s="2">
        <v>1164</v>
      </c>
      <c r="B1190" s="3">
        <v>1246</v>
      </c>
      <c r="C1190" s="3" t="s">
        <v>1170</v>
      </c>
      <c r="D1190" s="3" t="s">
        <v>3634</v>
      </c>
      <c r="E1190" s="3">
        <v>205648.45428999999</v>
      </c>
      <c r="F1190" s="3">
        <v>544</v>
      </c>
      <c r="G1190" s="3">
        <v>146410</v>
      </c>
      <c r="H1190" s="3"/>
      <c r="I1190" s="3"/>
      <c r="J1190" s="3"/>
      <c r="K1190" s="3"/>
    </row>
    <row r="1191" spans="1:11" x14ac:dyDescent="0.2">
      <c r="A1191" s="2">
        <v>1165</v>
      </c>
      <c r="B1191" s="3">
        <v>904</v>
      </c>
      <c r="C1191" s="3" t="s">
        <v>1171</v>
      </c>
      <c r="D1191" s="3" t="s">
        <v>3635</v>
      </c>
      <c r="E1191" s="3">
        <v>205544.4275299999</v>
      </c>
      <c r="F1191" s="3">
        <v>46377</v>
      </c>
      <c r="G1191" s="3">
        <v>90231</v>
      </c>
      <c r="H1191" s="3"/>
      <c r="I1191" s="3"/>
      <c r="J1191" s="3"/>
      <c r="K1191" s="3"/>
    </row>
    <row r="1192" spans="1:11" x14ac:dyDescent="0.2">
      <c r="A1192" s="2">
        <v>1166</v>
      </c>
      <c r="B1192" s="3">
        <v>2532</v>
      </c>
      <c r="C1192" s="3" t="s">
        <v>1172</v>
      </c>
      <c r="D1192" s="3" t="s">
        <v>3636</v>
      </c>
      <c r="E1192" s="3">
        <v>204558.75471000001</v>
      </c>
      <c r="F1192" s="3">
        <v>1308</v>
      </c>
      <c r="G1192" s="3">
        <v>35686</v>
      </c>
      <c r="H1192" s="3"/>
      <c r="I1192" s="3"/>
      <c r="J1192" s="3"/>
      <c r="K1192" s="3"/>
    </row>
    <row r="1193" spans="1:11" x14ac:dyDescent="0.2">
      <c r="A1193" s="2">
        <v>1167</v>
      </c>
      <c r="B1193" s="3">
        <v>1699</v>
      </c>
      <c r="C1193" s="3" t="s">
        <v>1173</v>
      </c>
      <c r="D1193" s="3" t="s">
        <v>3637</v>
      </c>
      <c r="E1193" s="3">
        <v>203940.44665</v>
      </c>
      <c r="F1193" s="3">
        <v>796</v>
      </c>
      <c r="G1193" s="3">
        <v>917</v>
      </c>
      <c r="H1193" s="3"/>
      <c r="I1193" s="3"/>
      <c r="J1193" s="3"/>
      <c r="K1193" s="3"/>
    </row>
    <row r="1194" spans="1:11" x14ac:dyDescent="0.2">
      <c r="A1194" s="2">
        <v>1168</v>
      </c>
      <c r="B1194" s="3">
        <v>1973</v>
      </c>
      <c r="C1194" s="3" t="s">
        <v>1174</v>
      </c>
      <c r="D1194" s="3" t="s">
        <v>3638</v>
      </c>
      <c r="E1194" s="3">
        <v>203282.08506000001</v>
      </c>
      <c r="F1194" s="3">
        <v>9201</v>
      </c>
      <c r="G1194" s="3">
        <v>25467</v>
      </c>
      <c r="H1194" s="3"/>
      <c r="I1194" s="3"/>
      <c r="J1194" s="3"/>
      <c r="K1194" s="3"/>
    </row>
    <row r="1195" spans="1:11" x14ac:dyDescent="0.2">
      <c r="A1195" s="2">
        <v>1169</v>
      </c>
      <c r="B1195" s="3">
        <v>2057</v>
      </c>
      <c r="C1195" s="3" t="s">
        <v>1175</v>
      </c>
      <c r="D1195" s="3" t="s">
        <v>3639</v>
      </c>
      <c r="E1195" s="3">
        <v>201747.88517000011</v>
      </c>
      <c r="F1195" s="3">
        <v>12591</v>
      </c>
      <c r="G1195" s="3">
        <v>84542</v>
      </c>
      <c r="H1195" s="3"/>
      <c r="I1195" s="3"/>
      <c r="J1195" s="3"/>
      <c r="K1195" s="3"/>
    </row>
    <row r="1196" spans="1:11" x14ac:dyDescent="0.2">
      <c r="A1196" s="2">
        <v>1170</v>
      </c>
      <c r="B1196" s="3">
        <v>1311</v>
      </c>
      <c r="C1196" s="3" t="s">
        <v>1176</v>
      </c>
      <c r="D1196" s="3" t="s">
        <v>3640</v>
      </c>
      <c r="E1196" s="3">
        <v>201363.28391999999</v>
      </c>
      <c r="F1196" s="3">
        <v>966</v>
      </c>
      <c r="G1196" s="3">
        <v>63240</v>
      </c>
      <c r="H1196" s="3"/>
      <c r="I1196" s="3"/>
      <c r="J1196" s="3"/>
      <c r="K1196" s="3"/>
    </row>
    <row r="1197" spans="1:11" x14ac:dyDescent="0.2">
      <c r="A1197" s="2">
        <v>1171</v>
      </c>
      <c r="B1197" s="3">
        <v>1668</v>
      </c>
      <c r="C1197" s="3" t="s">
        <v>1177</v>
      </c>
      <c r="D1197" s="3" t="s">
        <v>3641</v>
      </c>
      <c r="E1197" s="3">
        <v>201210.32975999979</v>
      </c>
      <c r="F1197" s="3">
        <v>20979</v>
      </c>
      <c r="G1197" s="3">
        <v>3864350</v>
      </c>
      <c r="H1197" s="3"/>
      <c r="I1197" s="3"/>
      <c r="J1197" s="3"/>
      <c r="K1197" s="3"/>
    </row>
    <row r="1198" spans="1:11" x14ac:dyDescent="0.2">
      <c r="A1198" s="2">
        <v>1172</v>
      </c>
      <c r="B1198" s="3">
        <v>1536</v>
      </c>
      <c r="C1198" s="3" t="s">
        <v>1178</v>
      </c>
      <c r="D1198" s="3" t="s">
        <v>3642</v>
      </c>
      <c r="E1198" s="3">
        <v>201141.3135099998</v>
      </c>
      <c r="F1198" s="3">
        <v>67708</v>
      </c>
      <c r="G1198" s="3">
        <v>2831549</v>
      </c>
      <c r="H1198" s="3"/>
      <c r="I1198" s="3"/>
      <c r="J1198" s="3"/>
      <c r="K1198" s="3"/>
    </row>
    <row r="1199" spans="1:11" x14ac:dyDescent="0.2">
      <c r="A1199" s="2">
        <v>1173</v>
      </c>
      <c r="B1199" s="3">
        <v>2186</v>
      </c>
      <c r="C1199" s="3" t="s">
        <v>1179</v>
      </c>
      <c r="D1199" s="3" t="s">
        <v>3643</v>
      </c>
      <c r="E1199" s="3">
        <v>200760.98251</v>
      </c>
      <c r="F1199" s="3">
        <v>5117</v>
      </c>
      <c r="G1199" s="3">
        <v>354138</v>
      </c>
      <c r="H1199" s="3"/>
      <c r="I1199" s="3"/>
      <c r="J1199" s="3"/>
      <c r="K1199" s="3"/>
    </row>
    <row r="1200" spans="1:11" x14ac:dyDescent="0.2">
      <c r="A1200" s="2">
        <v>1174</v>
      </c>
      <c r="B1200" s="3">
        <v>2270</v>
      </c>
      <c r="C1200" s="3" t="s">
        <v>1180</v>
      </c>
      <c r="D1200" s="3" t="s">
        <v>3644</v>
      </c>
      <c r="E1200" s="3">
        <v>200615.40740000011</v>
      </c>
      <c r="F1200" s="3">
        <v>926</v>
      </c>
      <c r="G1200" s="3">
        <v>82508</v>
      </c>
      <c r="H1200" s="3"/>
      <c r="I1200" s="3"/>
      <c r="J1200" s="3"/>
      <c r="K1200" s="3"/>
    </row>
    <row r="1201" spans="1:11" x14ac:dyDescent="0.2">
      <c r="A1201" s="2">
        <v>1175</v>
      </c>
      <c r="B1201" s="3">
        <v>2081</v>
      </c>
      <c r="C1201" s="3" t="s">
        <v>1181</v>
      </c>
      <c r="D1201" s="3" t="s">
        <v>3645</v>
      </c>
      <c r="E1201" s="3">
        <v>199850.08856</v>
      </c>
      <c r="F1201" s="3">
        <v>3890</v>
      </c>
      <c r="G1201" s="3">
        <v>134470</v>
      </c>
      <c r="H1201" s="3"/>
      <c r="I1201" s="3"/>
      <c r="J1201" s="3"/>
      <c r="K1201" s="3"/>
    </row>
    <row r="1202" spans="1:11" x14ac:dyDescent="0.2">
      <c r="A1202" s="2">
        <v>1176</v>
      </c>
      <c r="B1202" s="3">
        <v>2338</v>
      </c>
      <c r="C1202" s="3" t="s">
        <v>1182</v>
      </c>
      <c r="D1202" s="3" t="s">
        <v>3646</v>
      </c>
      <c r="E1202" s="3">
        <v>198864.7335200001</v>
      </c>
      <c r="F1202" s="3">
        <v>3711</v>
      </c>
      <c r="G1202" s="3">
        <v>681269</v>
      </c>
      <c r="H1202" s="3"/>
      <c r="I1202" s="3"/>
      <c r="J1202" s="3"/>
      <c r="K1202" s="3"/>
    </row>
    <row r="1203" spans="1:11" x14ac:dyDescent="0.2">
      <c r="A1203" s="2">
        <v>1177</v>
      </c>
      <c r="B1203" s="3">
        <v>2138</v>
      </c>
      <c r="C1203" s="3" t="s">
        <v>1183</v>
      </c>
      <c r="D1203" s="3" t="s">
        <v>3647</v>
      </c>
      <c r="E1203" s="3">
        <v>198842.29475999999</v>
      </c>
      <c r="F1203" s="3">
        <v>11934</v>
      </c>
      <c r="G1203" s="3">
        <v>265746</v>
      </c>
      <c r="H1203" s="3"/>
      <c r="I1203" s="3"/>
      <c r="J1203" s="3"/>
      <c r="K1203" s="3"/>
    </row>
    <row r="1204" spans="1:11" x14ac:dyDescent="0.2">
      <c r="A1204" s="2">
        <v>1178</v>
      </c>
      <c r="B1204" s="3">
        <v>46</v>
      </c>
      <c r="C1204" s="3" t="s">
        <v>1184</v>
      </c>
      <c r="D1204" s="3" t="s">
        <v>3648</v>
      </c>
      <c r="E1204" s="3">
        <v>195405.89248000001</v>
      </c>
      <c r="F1204" s="3">
        <v>961</v>
      </c>
      <c r="G1204" s="3">
        <v>102912</v>
      </c>
      <c r="H1204" s="3"/>
      <c r="I1204" s="3"/>
      <c r="J1204" s="3"/>
      <c r="K1204" s="3"/>
    </row>
    <row r="1205" spans="1:11" x14ac:dyDescent="0.2">
      <c r="A1205" s="2">
        <v>1179</v>
      </c>
      <c r="B1205" s="3">
        <v>1892</v>
      </c>
      <c r="C1205" s="3" t="s">
        <v>1185</v>
      </c>
      <c r="D1205" s="3" t="s">
        <v>3649</v>
      </c>
      <c r="E1205" s="3">
        <v>195083.42162000001</v>
      </c>
      <c r="F1205" s="3">
        <v>23495</v>
      </c>
      <c r="G1205" s="3">
        <v>59698</v>
      </c>
      <c r="H1205" s="3"/>
      <c r="I1205" s="3"/>
      <c r="J1205" s="3"/>
      <c r="K1205" s="3"/>
    </row>
    <row r="1206" spans="1:11" x14ac:dyDescent="0.2">
      <c r="A1206" s="2">
        <v>1180</v>
      </c>
      <c r="B1206" s="3">
        <v>589</v>
      </c>
      <c r="C1206" s="3" t="s">
        <v>1186</v>
      </c>
      <c r="D1206" s="3" t="s">
        <v>3650</v>
      </c>
      <c r="E1206" s="3">
        <v>195062.70673999999</v>
      </c>
      <c r="F1206" s="3">
        <v>1128</v>
      </c>
      <c r="G1206" s="3">
        <v>98000</v>
      </c>
      <c r="H1206" s="3"/>
      <c r="I1206" s="3"/>
      <c r="J1206" s="3"/>
      <c r="K1206" s="3"/>
    </row>
    <row r="1207" spans="1:11" x14ac:dyDescent="0.2">
      <c r="A1207" s="2">
        <v>1181</v>
      </c>
      <c r="B1207" s="3">
        <v>1065</v>
      </c>
      <c r="C1207" s="3" t="s">
        <v>1187</v>
      </c>
      <c r="D1207" s="3" t="s">
        <v>3651</v>
      </c>
      <c r="E1207" s="3">
        <v>195038.41237999999</v>
      </c>
      <c r="F1207" s="3">
        <v>6990</v>
      </c>
      <c r="G1207" s="3">
        <v>205086</v>
      </c>
      <c r="H1207" s="3"/>
      <c r="I1207" s="3"/>
      <c r="J1207" s="3"/>
      <c r="K1207" s="3"/>
    </row>
    <row r="1208" spans="1:11" x14ac:dyDescent="0.2">
      <c r="A1208" s="2">
        <v>1182</v>
      </c>
      <c r="B1208" s="3">
        <v>2407</v>
      </c>
      <c r="C1208" s="3" t="s">
        <v>1188</v>
      </c>
      <c r="D1208" s="3" t="s">
        <v>3652</v>
      </c>
      <c r="E1208" s="3">
        <v>194554.10625000001</v>
      </c>
      <c r="F1208" s="3">
        <v>3407</v>
      </c>
      <c r="G1208" s="3">
        <v>14868</v>
      </c>
      <c r="H1208" s="3"/>
      <c r="I1208" s="3"/>
      <c r="J1208" s="3"/>
      <c r="K1208" s="3"/>
    </row>
    <row r="1209" spans="1:11" x14ac:dyDescent="0.2">
      <c r="A1209" s="2">
        <v>1183</v>
      </c>
      <c r="B1209" s="3">
        <v>1941</v>
      </c>
      <c r="C1209" s="3" t="s">
        <v>1189</v>
      </c>
      <c r="D1209" s="3" t="s">
        <v>3653</v>
      </c>
      <c r="E1209" s="3">
        <v>194290.32647999999</v>
      </c>
      <c r="F1209" s="3">
        <v>11825</v>
      </c>
      <c r="G1209" s="3">
        <v>30378</v>
      </c>
      <c r="H1209" s="3"/>
      <c r="I1209" s="3"/>
      <c r="J1209" s="3"/>
      <c r="K1209" s="3"/>
    </row>
    <row r="1210" spans="1:11" x14ac:dyDescent="0.2">
      <c r="A1210" s="2">
        <v>1184</v>
      </c>
      <c r="B1210" s="3">
        <v>506</v>
      </c>
      <c r="C1210" s="3" t="s">
        <v>1190</v>
      </c>
      <c r="D1210" s="3" t="s">
        <v>3654</v>
      </c>
      <c r="E1210" s="3">
        <v>192343.90359</v>
      </c>
      <c r="F1210" s="3">
        <v>500</v>
      </c>
      <c r="G1210" s="3">
        <v>21600</v>
      </c>
      <c r="H1210" s="3"/>
      <c r="I1210" s="3"/>
      <c r="J1210" s="3"/>
      <c r="K1210" s="3"/>
    </row>
    <row r="1211" spans="1:11" x14ac:dyDescent="0.2">
      <c r="A1211" s="2">
        <v>1185</v>
      </c>
      <c r="B1211" s="3">
        <v>2317</v>
      </c>
      <c r="C1211" s="3" t="s">
        <v>1191</v>
      </c>
      <c r="D1211" s="3" t="s">
        <v>3655</v>
      </c>
      <c r="E1211" s="3">
        <v>191436.65888000021</v>
      </c>
      <c r="F1211" s="3">
        <v>21640</v>
      </c>
      <c r="G1211" s="3">
        <v>39748</v>
      </c>
      <c r="H1211" s="3"/>
      <c r="I1211" s="3"/>
      <c r="J1211" s="3"/>
      <c r="K1211" s="3"/>
    </row>
    <row r="1212" spans="1:11" x14ac:dyDescent="0.2">
      <c r="A1212" s="2">
        <v>1186</v>
      </c>
      <c r="B1212" s="3">
        <v>351</v>
      </c>
      <c r="C1212" s="3" t="s">
        <v>1192</v>
      </c>
      <c r="D1212" s="3" t="s">
        <v>3656</v>
      </c>
      <c r="E1212" s="3">
        <v>191136.57572000011</v>
      </c>
      <c r="F1212" s="3">
        <v>1970</v>
      </c>
      <c r="G1212" s="3">
        <v>77109</v>
      </c>
      <c r="H1212" s="3"/>
      <c r="I1212" s="3"/>
      <c r="J1212" s="3"/>
      <c r="K1212" s="3"/>
    </row>
    <row r="1213" spans="1:11" x14ac:dyDescent="0.2">
      <c r="A1213" s="2">
        <v>1187</v>
      </c>
      <c r="B1213" s="3">
        <v>158</v>
      </c>
      <c r="C1213" s="3" t="s">
        <v>1193</v>
      </c>
      <c r="D1213" s="3" t="s">
        <v>3657</v>
      </c>
      <c r="E1213" s="3">
        <v>190967.99020999999</v>
      </c>
      <c r="F1213" s="3">
        <v>11865</v>
      </c>
      <c r="G1213" s="3">
        <v>506720</v>
      </c>
      <c r="H1213" s="3"/>
      <c r="I1213" s="3"/>
      <c r="J1213" s="3"/>
      <c r="K1213" s="3"/>
    </row>
    <row r="1214" spans="1:11" x14ac:dyDescent="0.2">
      <c r="A1214" s="2">
        <v>1188</v>
      </c>
      <c r="B1214" s="3">
        <v>1531</v>
      </c>
      <c r="C1214" s="3" t="s">
        <v>1194</v>
      </c>
      <c r="D1214" s="3" t="s">
        <v>3658</v>
      </c>
      <c r="E1214" s="3">
        <v>189795.90695</v>
      </c>
      <c r="F1214" s="3">
        <v>29424</v>
      </c>
      <c r="G1214" s="3">
        <v>18976147</v>
      </c>
      <c r="H1214" s="3"/>
      <c r="I1214" s="3"/>
      <c r="J1214" s="3"/>
      <c r="K1214" s="3"/>
    </row>
    <row r="1215" spans="1:11" x14ac:dyDescent="0.2">
      <c r="A1215" s="2">
        <v>1189</v>
      </c>
      <c r="B1215" s="3">
        <v>511</v>
      </c>
      <c r="C1215" s="3" t="s">
        <v>1195</v>
      </c>
      <c r="D1215" s="3" t="s">
        <v>3659</v>
      </c>
      <c r="E1215" s="3">
        <v>188878.60750000001</v>
      </c>
      <c r="F1215" s="3">
        <v>1303</v>
      </c>
      <c r="G1215" s="3">
        <v>499324</v>
      </c>
      <c r="H1215" s="3"/>
      <c r="I1215" s="3"/>
      <c r="J1215" s="3"/>
      <c r="K1215" s="3"/>
    </row>
    <row r="1216" spans="1:11" x14ac:dyDescent="0.2">
      <c r="A1216" s="2">
        <v>1190</v>
      </c>
      <c r="B1216" s="3">
        <v>1295</v>
      </c>
      <c r="C1216" s="3" t="s">
        <v>1196</v>
      </c>
      <c r="D1216" s="3" t="s">
        <v>3660</v>
      </c>
      <c r="E1216" s="3">
        <v>188008.53581999999</v>
      </c>
      <c r="F1216" s="3">
        <v>150</v>
      </c>
      <c r="G1216" s="3">
        <v>1165</v>
      </c>
      <c r="H1216" s="3"/>
      <c r="I1216" s="3"/>
      <c r="J1216" s="3"/>
      <c r="K1216" s="3"/>
    </row>
    <row r="1217" spans="1:11" x14ac:dyDescent="0.2">
      <c r="A1217" s="2">
        <v>1191</v>
      </c>
      <c r="B1217" s="3">
        <v>615</v>
      </c>
      <c r="C1217" s="3" t="s">
        <v>1197</v>
      </c>
      <c r="D1217" s="3" t="s">
        <v>3661</v>
      </c>
      <c r="E1217" s="3">
        <v>187284.82777999999</v>
      </c>
      <c r="F1217" s="3">
        <v>8002</v>
      </c>
      <c r="G1217" s="3">
        <v>2033434</v>
      </c>
      <c r="H1217" s="3"/>
      <c r="I1217" s="3"/>
      <c r="J1217" s="3"/>
      <c r="K1217" s="3"/>
    </row>
    <row r="1218" spans="1:11" x14ac:dyDescent="0.2">
      <c r="A1218" s="2">
        <v>1192</v>
      </c>
      <c r="B1218" s="3">
        <v>1120</v>
      </c>
      <c r="C1218" s="3" t="s">
        <v>1198</v>
      </c>
      <c r="D1218" s="3" t="s">
        <v>3662</v>
      </c>
      <c r="E1218" s="3">
        <v>186891.4608</v>
      </c>
      <c r="F1218" s="3">
        <v>1454</v>
      </c>
      <c r="G1218" s="3">
        <v>122752</v>
      </c>
      <c r="H1218" s="3"/>
      <c r="I1218" s="3"/>
      <c r="J1218" s="3"/>
      <c r="K1218" s="3"/>
    </row>
    <row r="1219" spans="1:11" x14ac:dyDescent="0.2">
      <c r="A1219" s="2">
        <v>1193</v>
      </c>
      <c r="B1219" s="3">
        <v>328</v>
      </c>
      <c r="C1219" s="3" t="s">
        <v>1199</v>
      </c>
      <c r="D1219" s="3" t="s">
        <v>2721</v>
      </c>
      <c r="E1219" s="3">
        <v>185798.44783999989</v>
      </c>
      <c r="F1219" s="3">
        <v>7553</v>
      </c>
      <c r="G1219" s="3">
        <v>11012</v>
      </c>
      <c r="H1219" s="3"/>
      <c r="I1219" s="3"/>
      <c r="J1219" s="3"/>
      <c r="K1219" s="3"/>
    </row>
    <row r="1220" spans="1:11" x14ac:dyDescent="0.2">
      <c r="A1220" s="2">
        <v>1194</v>
      </c>
      <c r="B1220" s="3">
        <v>31</v>
      </c>
      <c r="C1220" s="3" t="s">
        <v>1200</v>
      </c>
      <c r="D1220" s="3" t="s">
        <v>3663</v>
      </c>
      <c r="E1220" s="3">
        <v>185619.74015999999</v>
      </c>
      <c r="F1220" s="3">
        <v>8547</v>
      </c>
      <c r="G1220" s="3">
        <v>8582</v>
      </c>
      <c r="H1220" s="3"/>
      <c r="I1220" s="3"/>
      <c r="J1220" s="3"/>
      <c r="K1220" s="3"/>
    </row>
    <row r="1221" spans="1:11" x14ac:dyDescent="0.2">
      <c r="A1221" s="2">
        <v>1195</v>
      </c>
      <c r="B1221" s="3">
        <v>933</v>
      </c>
      <c r="C1221" s="3" t="s">
        <v>1201</v>
      </c>
      <c r="D1221" s="3" t="s">
        <v>3664</v>
      </c>
      <c r="E1221" s="3">
        <v>185534.56745999999</v>
      </c>
      <c r="F1221" s="3">
        <v>6954</v>
      </c>
      <c r="G1221" s="3">
        <v>34580</v>
      </c>
      <c r="H1221" s="3"/>
      <c r="I1221" s="3"/>
      <c r="J1221" s="3"/>
      <c r="K1221" s="3"/>
    </row>
    <row r="1222" spans="1:11" x14ac:dyDescent="0.2">
      <c r="A1222" s="2">
        <v>1196</v>
      </c>
      <c r="B1222" s="3">
        <v>1772</v>
      </c>
      <c r="C1222" s="3" t="s">
        <v>1202</v>
      </c>
      <c r="D1222" s="3" t="s">
        <v>3665</v>
      </c>
      <c r="E1222" s="3">
        <v>185123.49883999999</v>
      </c>
      <c r="F1222" s="3">
        <v>15354</v>
      </c>
      <c r="G1222" s="3">
        <v>784981</v>
      </c>
      <c r="H1222" s="3"/>
      <c r="I1222" s="3"/>
      <c r="J1222" s="3"/>
      <c r="K1222" s="3"/>
    </row>
    <row r="1223" spans="1:11" x14ac:dyDescent="0.2">
      <c r="A1223" s="2">
        <v>1197</v>
      </c>
      <c r="B1223" s="3">
        <v>2009</v>
      </c>
      <c r="C1223" s="3" t="s">
        <v>1203</v>
      </c>
      <c r="D1223" s="3" t="s">
        <v>3666</v>
      </c>
      <c r="E1223" s="3">
        <v>184782.43267000001</v>
      </c>
      <c r="F1223" s="3">
        <v>6121</v>
      </c>
      <c r="G1223" s="3">
        <v>16290</v>
      </c>
      <c r="H1223" s="3"/>
      <c r="I1223" s="3"/>
      <c r="J1223" s="3"/>
      <c r="K1223" s="3"/>
    </row>
    <row r="1224" spans="1:11" x14ac:dyDescent="0.2">
      <c r="A1224" s="2">
        <v>1198</v>
      </c>
      <c r="B1224" s="3">
        <v>2443</v>
      </c>
      <c r="C1224" s="3" t="s">
        <v>1204</v>
      </c>
      <c r="D1224" s="3" t="s">
        <v>3667</v>
      </c>
      <c r="E1224" s="3">
        <v>184399.65393</v>
      </c>
      <c r="F1224" s="3">
        <v>8904</v>
      </c>
      <c r="G1224" s="3">
        <v>564860</v>
      </c>
      <c r="H1224" s="3"/>
      <c r="I1224" s="3"/>
      <c r="J1224" s="3"/>
      <c r="K1224" s="3"/>
    </row>
    <row r="1225" spans="1:11" x14ac:dyDescent="0.2">
      <c r="A1225" s="2">
        <v>1199</v>
      </c>
      <c r="B1225" s="3">
        <v>2318</v>
      </c>
      <c r="C1225" s="3" t="s">
        <v>1205</v>
      </c>
      <c r="D1225" s="3" t="s">
        <v>3668</v>
      </c>
      <c r="E1225" s="3">
        <v>182866.14202999981</v>
      </c>
      <c r="F1225" s="3">
        <v>15859</v>
      </c>
      <c r="G1225" s="3">
        <v>142594</v>
      </c>
      <c r="H1225" s="3"/>
      <c r="I1225" s="3"/>
      <c r="J1225" s="3"/>
      <c r="K1225" s="3"/>
    </row>
    <row r="1226" spans="1:11" x14ac:dyDescent="0.2">
      <c r="A1226" s="2">
        <v>1200</v>
      </c>
      <c r="B1226" s="3">
        <v>231</v>
      </c>
      <c r="C1226" s="3" t="s">
        <v>1206</v>
      </c>
      <c r="D1226" s="3" t="s">
        <v>3669</v>
      </c>
      <c r="E1226" s="3">
        <v>182280.56612999999</v>
      </c>
      <c r="F1226" s="3">
        <v>21562</v>
      </c>
      <c r="G1226" s="3">
        <v>1575349</v>
      </c>
      <c r="H1226" s="3"/>
      <c r="I1226" s="3"/>
      <c r="J1226" s="3"/>
      <c r="K1226" s="3"/>
    </row>
    <row r="1227" spans="1:11" x14ac:dyDescent="0.2">
      <c r="A1227" s="2">
        <v>1201</v>
      </c>
      <c r="B1227" s="3">
        <v>1906</v>
      </c>
      <c r="C1227" s="3" t="s">
        <v>1207</v>
      </c>
      <c r="D1227" s="3" t="s">
        <v>3670</v>
      </c>
      <c r="E1227" s="3">
        <v>182133.03838000001</v>
      </c>
      <c r="F1227" s="3">
        <v>4768</v>
      </c>
      <c r="G1227" s="3">
        <v>4785</v>
      </c>
      <c r="H1227" s="3"/>
      <c r="I1227" s="3"/>
      <c r="J1227" s="3"/>
      <c r="K1227" s="3"/>
    </row>
    <row r="1228" spans="1:11" x14ac:dyDescent="0.2">
      <c r="A1228" s="2">
        <v>1202</v>
      </c>
      <c r="B1228" s="3">
        <v>289</v>
      </c>
      <c r="C1228" s="3" t="s">
        <v>1208</v>
      </c>
      <c r="D1228" s="3" t="s">
        <v>3671</v>
      </c>
      <c r="E1228" s="3">
        <v>181895.80090999999</v>
      </c>
      <c r="F1228" s="3">
        <v>5841</v>
      </c>
      <c r="G1228" s="3">
        <v>376894</v>
      </c>
      <c r="H1228" s="3"/>
      <c r="I1228" s="3"/>
      <c r="J1228" s="3"/>
      <c r="K1228" s="3"/>
    </row>
    <row r="1229" spans="1:11" x14ac:dyDescent="0.2">
      <c r="A1229" s="2">
        <v>1203</v>
      </c>
      <c r="B1229" s="3">
        <v>139</v>
      </c>
      <c r="C1229" s="3" t="s">
        <v>1209</v>
      </c>
      <c r="D1229" s="3" t="s">
        <v>3672</v>
      </c>
      <c r="E1229" s="3">
        <v>181516.54568999991</v>
      </c>
      <c r="F1229" s="3">
        <v>5572</v>
      </c>
      <c r="G1229" s="3">
        <v>365114</v>
      </c>
      <c r="H1229" s="3"/>
      <c r="I1229" s="3"/>
      <c r="J1229" s="3"/>
      <c r="K1229" s="3"/>
    </row>
    <row r="1230" spans="1:11" x14ac:dyDescent="0.2">
      <c r="A1230" s="2">
        <v>1204</v>
      </c>
      <c r="B1230" s="3">
        <v>255</v>
      </c>
      <c r="C1230" s="3" t="s">
        <v>1210</v>
      </c>
      <c r="D1230" s="3" t="s">
        <v>3673</v>
      </c>
      <c r="E1230" s="3">
        <v>180554.45408</v>
      </c>
      <c r="F1230" s="3">
        <v>8109</v>
      </c>
      <c r="G1230" s="3">
        <v>127560</v>
      </c>
      <c r="H1230" s="3"/>
      <c r="I1230" s="3"/>
      <c r="J1230" s="3"/>
      <c r="K1230" s="3"/>
    </row>
    <row r="1231" spans="1:11" x14ac:dyDescent="0.2">
      <c r="A1231" s="2">
        <v>1205</v>
      </c>
      <c r="B1231" s="3">
        <v>414</v>
      </c>
      <c r="C1231" s="3" t="s">
        <v>1211</v>
      </c>
      <c r="D1231" s="3" t="s">
        <v>2926</v>
      </c>
      <c r="E1231" s="3">
        <v>180278.84004000001</v>
      </c>
      <c r="F1231" s="3">
        <v>1869</v>
      </c>
      <c r="G1231" s="3">
        <v>51983</v>
      </c>
      <c r="H1231" s="3"/>
      <c r="I1231" s="3"/>
      <c r="J1231" s="3"/>
      <c r="K1231" s="3"/>
    </row>
    <row r="1232" spans="1:11" x14ac:dyDescent="0.2">
      <c r="A1232" s="2">
        <v>1206</v>
      </c>
      <c r="B1232" s="3">
        <v>813</v>
      </c>
      <c r="C1232" s="3" t="s">
        <v>1212</v>
      </c>
      <c r="D1232" s="3" t="s">
        <v>3674</v>
      </c>
      <c r="E1232" s="3">
        <v>179286.33665999991</v>
      </c>
      <c r="F1232" s="3">
        <v>32702</v>
      </c>
      <c r="G1232" s="3">
        <v>2643085</v>
      </c>
      <c r="H1232" s="3"/>
      <c r="I1232" s="3"/>
      <c r="J1232" s="3"/>
      <c r="K1232" s="3"/>
    </row>
    <row r="1233" spans="1:11" x14ac:dyDescent="0.2">
      <c r="A1233" s="2">
        <v>1207</v>
      </c>
      <c r="B1233" s="3">
        <v>1575</v>
      </c>
      <c r="C1233" s="3" t="s">
        <v>1213</v>
      </c>
      <c r="D1233" s="3" t="s">
        <v>3675</v>
      </c>
      <c r="E1233" s="3">
        <v>179109.34127</v>
      </c>
      <c r="F1233" s="3">
        <v>293</v>
      </c>
      <c r="G1233" s="3">
        <v>14074</v>
      </c>
      <c r="H1233" s="3"/>
      <c r="I1233" s="3"/>
      <c r="J1233" s="3"/>
      <c r="K1233" s="3"/>
    </row>
    <row r="1234" spans="1:11" x14ac:dyDescent="0.2">
      <c r="A1234" s="2">
        <v>1208</v>
      </c>
      <c r="B1234" s="3">
        <v>1186</v>
      </c>
      <c r="C1234" s="3" t="s">
        <v>1214</v>
      </c>
      <c r="D1234" s="3" t="s">
        <v>3676</v>
      </c>
      <c r="E1234" s="3">
        <v>178354.82298</v>
      </c>
      <c r="F1234" s="3">
        <v>511</v>
      </c>
      <c r="G1234" s="3">
        <v>129732</v>
      </c>
      <c r="H1234" s="3"/>
      <c r="I1234" s="3"/>
      <c r="J1234" s="3"/>
      <c r="K1234" s="3"/>
    </row>
    <row r="1235" spans="1:11" x14ac:dyDescent="0.2">
      <c r="A1235" s="2">
        <v>1209</v>
      </c>
      <c r="B1235" s="3">
        <v>2190</v>
      </c>
      <c r="C1235" s="3" t="s">
        <v>1215</v>
      </c>
      <c r="D1235" s="3" t="s">
        <v>3677</v>
      </c>
      <c r="E1235" s="3">
        <v>177259.16755000001</v>
      </c>
      <c r="F1235" s="3">
        <v>4358</v>
      </c>
      <c r="G1235" s="3">
        <v>281706</v>
      </c>
      <c r="H1235" s="3"/>
      <c r="I1235" s="3"/>
      <c r="J1235" s="3"/>
      <c r="K1235" s="3"/>
    </row>
    <row r="1236" spans="1:11" x14ac:dyDescent="0.2">
      <c r="A1236" s="2">
        <v>1210</v>
      </c>
      <c r="B1236" s="3">
        <v>544</v>
      </c>
      <c r="C1236" s="3" t="s">
        <v>1216</v>
      </c>
      <c r="D1236" s="3" t="s">
        <v>3678</v>
      </c>
      <c r="E1236" s="3">
        <v>177256.69839999999</v>
      </c>
      <c r="F1236" s="3">
        <v>1833</v>
      </c>
      <c r="G1236" s="3">
        <v>203082</v>
      </c>
      <c r="H1236" s="3"/>
      <c r="I1236" s="3"/>
      <c r="J1236" s="3"/>
      <c r="K1236" s="3"/>
    </row>
    <row r="1237" spans="1:11" x14ac:dyDescent="0.2">
      <c r="A1237" s="2">
        <v>1211</v>
      </c>
      <c r="B1237" s="3">
        <v>34</v>
      </c>
      <c r="C1237" s="3" t="s">
        <v>1217</v>
      </c>
      <c r="D1237" s="3" t="s">
        <v>3679</v>
      </c>
      <c r="E1237" s="3">
        <v>177219.99836999999</v>
      </c>
      <c r="F1237" s="3">
        <v>19067</v>
      </c>
      <c r="G1237" s="3">
        <v>935371</v>
      </c>
      <c r="H1237" s="3"/>
      <c r="I1237" s="3"/>
      <c r="J1237" s="3"/>
      <c r="K1237" s="3"/>
    </row>
    <row r="1238" spans="1:11" x14ac:dyDescent="0.2">
      <c r="A1238" s="2">
        <v>1212</v>
      </c>
      <c r="B1238" s="3">
        <v>700</v>
      </c>
      <c r="C1238" s="3" t="s">
        <v>1218</v>
      </c>
      <c r="D1238" s="3" t="s">
        <v>3680</v>
      </c>
      <c r="E1238" s="3">
        <v>175505.92293999999</v>
      </c>
      <c r="F1238" s="3">
        <v>6374</v>
      </c>
      <c r="G1238" s="3">
        <v>344254</v>
      </c>
      <c r="H1238" s="3"/>
      <c r="I1238" s="3"/>
      <c r="J1238" s="3"/>
      <c r="K1238" s="3"/>
    </row>
    <row r="1239" spans="1:11" x14ac:dyDescent="0.2">
      <c r="A1239" s="2">
        <v>1213</v>
      </c>
      <c r="B1239" s="3">
        <v>1009</v>
      </c>
      <c r="C1239" s="3" t="s">
        <v>1219</v>
      </c>
      <c r="D1239" s="3" t="s">
        <v>3681</v>
      </c>
      <c r="E1239" s="3">
        <v>175087.34415000011</v>
      </c>
      <c r="F1239" s="3">
        <v>5278</v>
      </c>
      <c r="G1239" s="3">
        <v>38579</v>
      </c>
      <c r="H1239" s="3"/>
      <c r="I1239" s="3"/>
      <c r="J1239" s="3"/>
      <c r="K1239" s="3"/>
    </row>
    <row r="1240" spans="1:11" x14ac:dyDescent="0.2">
      <c r="A1240" s="2">
        <v>1214</v>
      </c>
      <c r="B1240" s="3">
        <v>1201</v>
      </c>
      <c r="C1240" s="3" t="s">
        <v>1220</v>
      </c>
      <c r="D1240" s="3" t="s">
        <v>3682</v>
      </c>
      <c r="E1240" s="3">
        <v>173572.4182199999</v>
      </c>
      <c r="F1240" s="3">
        <v>7154</v>
      </c>
      <c r="G1240" s="3">
        <v>281815</v>
      </c>
      <c r="H1240" s="3"/>
      <c r="I1240" s="3"/>
      <c r="J1240" s="3"/>
      <c r="K1240" s="3"/>
    </row>
    <row r="1241" spans="1:11" x14ac:dyDescent="0.2">
      <c r="A1241" s="2">
        <v>1215</v>
      </c>
      <c r="B1241" s="3">
        <v>887</v>
      </c>
      <c r="C1241" s="3" t="s">
        <v>1221</v>
      </c>
      <c r="D1241" s="3" t="s">
        <v>3683</v>
      </c>
      <c r="E1241" s="3">
        <v>173201.88138999979</v>
      </c>
      <c r="F1241" s="3">
        <v>25124</v>
      </c>
      <c r="G1241" s="3">
        <v>2392256</v>
      </c>
      <c r="H1241" s="3"/>
      <c r="I1241" s="3"/>
      <c r="J1241" s="3"/>
      <c r="K1241" s="3"/>
    </row>
    <row r="1242" spans="1:11" x14ac:dyDescent="0.2">
      <c r="A1242" s="2">
        <v>1216</v>
      </c>
      <c r="B1242" s="3">
        <v>790</v>
      </c>
      <c r="C1242" s="3" t="s">
        <v>1222</v>
      </c>
      <c r="D1242" s="3" t="s">
        <v>3684</v>
      </c>
      <c r="E1242" s="3">
        <v>172943.93075999999</v>
      </c>
      <c r="F1242" s="3">
        <v>124550</v>
      </c>
      <c r="G1242" s="3">
        <v>2670674</v>
      </c>
      <c r="H1242" s="3"/>
      <c r="I1242" s="3"/>
      <c r="J1242" s="3"/>
      <c r="K1242" s="3"/>
    </row>
    <row r="1243" spans="1:11" x14ac:dyDescent="0.2">
      <c r="A1243" s="2">
        <v>1217</v>
      </c>
      <c r="B1243" s="3">
        <v>2038</v>
      </c>
      <c r="C1243" s="3" t="s">
        <v>1223</v>
      </c>
      <c r="D1243" s="3" t="s">
        <v>3685</v>
      </c>
      <c r="E1243" s="3">
        <v>172228.12385</v>
      </c>
      <c r="F1243" s="3">
        <v>7405</v>
      </c>
      <c r="G1243" s="3">
        <v>141384</v>
      </c>
      <c r="H1243" s="3"/>
      <c r="I1243" s="3"/>
      <c r="J1243" s="3"/>
      <c r="K1243" s="3"/>
    </row>
    <row r="1244" spans="1:11" x14ac:dyDescent="0.2">
      <c r="A1244" s="2">
        <v>1218</v>
      </c>
      <c r="B1244" s="3">
        <v>1449</v>
      </c>
      <c r="C1244" s="3" t="s">
        <v>1224</v>
      </c>
      <c r="D1244" s="3" t="s">
        <v>3686</v>
      </c>
      <c r="E1244" s="3">
        <v>171553.40279999989</v>
      </c>
      <c r="F1244" s="3">
        <v>26988</v>
      </c>
      <c r="G1244" s="3">
        <v>150735</v>
      </c>
      <c r="H1244" s="3"/>
      <c r="I1244" s="3"/>
      <c r="J1244" s="3"/>
      <c r="K1244" s="3"/>
    </row>
    <row r="1245" spans="1:11" x14ac:dyDescent="0.2">
      <c r="A1245" s="2">
        <v>1219</v>
      </c>
      <c r="B1245" s="3">
        <v>799</v>
      </c>
      <c r="C1245" s="3" t="s">
        <v>1225</v>
      </c>
      <c r="D1245" s="3" t="s">
        <v>3687</v>
      </c>
      <c r="E1245" s="3">
        <v>171466.54579</v>
      </c>
      <c r="F1245" s="3">
        <v>216</v>
      </c>
      <c r="G1245" s="3">
        <v>1249</v>
      </c>
      <c r="H1245" s="3"/>
      <c r="I1245" s="3"/>
      <c r="J1245" s="3"/>
      <c r="K1245" s="3"/>
    </row>
    <row r="1246" spans="1:11" x14ac:dyDescent="0.2">
      <c r="A1246" s="2">
        <v>1220</v>
      </c>
      <c r="B1246" s="3">
        <v>2163</v>
      </c>
      <c r="C1246" s="3" t="s">
        <v>1226</v>
      </c>
      <c r="D1246" s="3" t="s">
        <v>3688</v>
      </c>
      <c r="E1246" s="3">
        <v>170258.29089</v>
      </c>
      <c r="F1246" s="3">
        <v>15022</v>
      </c>
      <c r="G1246" s="3">
        <v>110402</v>
      </c>
      <c r="H1246" s="3"/>
      <c r="I1246" s="3"/>
      <c r="J1246" s="3"/>
      <c r="K1246" s="3"/>
    </row>
    <row r="1247" spans="1:11" x14ac:dyDescent="0.2">
      <c r="A1247" s="2">
        <v>1221</v>
      </c>
      <c r="B1247" s="3">
        <v>716</v>
      </c>
      <c r="C1247" s="3" t="s">
        <v>1227</v>
      </c>
      <c r="D1247" s="3" t="s">
        <v>3689</v>
      </c>
      <c r="E1247" s="3">
        <v>169950.71058999989</v>
      </c>
      <c r="F1247" s="3">
        <v>5584</v>
      </c>
      <c r="G1247" s="3">
        <v>95687</v>
      </c>
      <c r="H1247" s="3"/>
      <c r="I1247" s="3"/>
      <c r="J1247" s="3"/>
      <c r="K1247" s="3"/>
    </row>
    <row r="1248" spans="1:11" x14ac:dyDescent="0.2">
      <c r="A1248" s="2">
        <v>1222</v>
      </c>
      <c r="B1248" s="3">
        <v>2313</v>
      </c>
      <c r="C1248" s="3" t="s">
        <v>1228</v>
      </c>
      <c r="D1248" s="3" t="s">
        <v>3690</v>
      </c>
      <c r="E1248" s="3">
        <v>169462.29046999989</v>
      </c>
      <c r="F1248" s="3">
        <v>10558</v>
      </c>
      <c r="G1248" s="3">
        <v>301012</v>
      </c>
      <c r="H1248" s="3"/>
      <c r="I1248" s="3"/>
      <c r="J1248" s="3"/>
      <c r="K1248" s="3"/>
    </row>
    <row r="1249" spans="1:11" x14ac:dyDescent="0.2">
      <c r="A1249" s="2">
        <v>1223</v>
      </c>
      <c r="B1249" s="3">
        <v>1433</v>
      </c>
      <c r="C1249" s="3" t="s">
        <v>1229</v>
      </c>
      <c r="D1249" s="3" t="s">
        <v>3691</v>
      </c>
      <c r="E1249" s="3">
        <v>167654.55809000001</v>
      </c>
      <c r="F1249" s="3">
        <v>46778</v>
      </c>
      <c r="G1249" s="3">
        <v>300190</v>
      </c>
      <c r="H1249" s="3"/>
      <c r="I1249" s="3"/>
      <c r="J1249" s="3"/>
      <c r="K1249" s="3"/>
    </row>
    <row r="1250" spans="1:11" x14ac:dyDescent="0.2">
      <c r="A1250" s="2">
        <v>1224</v>
      </c>
      <c r="B1250" s="3">
        <v>422</v>
      </c>
      <c r="C1250" s="3" t="s">
        <v>1230</v>
      </c>
      <c r="D1250" s="3" t="s">
        <v>3491</v>
      </c>
      <c r="E1250" s="3">
        <v>167216.6443500001</v>
      </c>
      <c r="F1250" s="3">
        <v>30531</v>
      </c>
      <c r="G1250" s="3">
        <v>1268997</v>
      </c>
      <c r="H1250" s="3"/>
      <c r="I1250" s="3"/>
      <c r="J1250" s="3"/>
      <c r="K1250" s="3"/>
    </row>
    <row r="1251" spans="1:11" x14ac:dyDescent="0.2">
      <c r="A1251" s="2">
        <v>1225</v>
      </c>
      <c r="B1251" s="3">
        <v>1003</v>
      </c>
      <c r="C1251" s="3" t="s">
        <v>1231</v>
      </c>
      <c r="D1251" s="3" t="s">
        <v>3692</v>
      </c>
      <c r="E1251" s="3">
        <v>166737.2164200001</v>
      </c>
      <c r="F1251" s="3">
        <v>3103</v>
      </c>
      <c r="G1251" s="3">
        <v>18462</v>
      </c>
      <c r="H1251" s="3"/>
      <c r="I1251" s="3"/>
      <c r="J1251" s="3"/>
      <c r="K1251" s="3"/>
    </row>
    <row r="1252" spans="1:11" x14ac:dyDescent="0.2">
      <c r="A1252" s="2">
        <v>1226</v>
      </c>
      <c r="B1252" s="3">
        <v>87</v>
      </c>
      <c r="C1252" s="3" t="s">
        <v>1232</v>
      </c>
      <c r="D1252" s="3" t="s">
        <v>3246</v>
      </c>
      <c r="E1252" s="3">
        <v>166691.04352999991</v>
      </c>
      <c r="F1252" s="3">
        <v>10454</v>
      </c>
      <c r="G1252" s="3">
        <v>105714</v>
      </c>
      <c r="H1252" s="3"/>
      <c r="I1252" s="3"/>
      <c r="J1252" s="3"/>
      <c r="K1252" s="3"/>
    </row>
    <row r="1253" spans="1:11" x14ac:dyDescent="0.2">
      <c r="A1253" s="2">
        <v>1227</v>
      </c>
      <c r="B1253" s="3">
        <v>1846</v>
      </c>
      <c r="C1253" s="3" t="s">
        <v>1233</v>
      </c>
      <c r="D1253" s="3" t="s">
        <v>3693</v>
      </c>
      <c r="E1253" s="3">
        <v>166443.12573</v>
      </c>
      <c r="F1253" s="3">
        <v>948</v>
      </c>
      <c r="G1253" s="3">
        <v>3718</v>
      </c>
      <c r="H1253" s="3"/>
      <c r="I1253" s="3"/>
      <c r="J1253" s="3"/>
      <c r="K1253" s="3"/>
    </row>
    <row r="1254" spans="1:11" x14ac:dyDescent="0.2">
      <c r="A1254" s="2">
        <v>1228</v>
      </c>
      <c r="B1254" s="3">
        <v>2395</v>
      </c>
      <c r="C1254" s="3" t="s">
        <v>1234</v>
      </c>
      <c r="D1254" s="3" t="s">
        <v>3694</v>
      </c>
      <c r="E1254" s="3">
        <v>166420.01172000001</v>
      </c>
      <c r="F1254" s="3">
        <v>1196</v>
      </c>
      <c r="G1254" s="3">
        <v>63230</v>
      </c>
      <c r="H1254" s="3"/>
      <c r="I1254" s="3"/>
      <c r="J1254" s="3"/>
      <c r="K1254" s="3"/>
    </row>
    <row r="1255" spans="1:11" x14ac:dyDescent="0.2">
      <c r="A1255" s="2">
        <v>1229</v>
      </c>
      <c r="B1255" s="3">
        <v>1708</v>
      </c>
      <c r="C1255" s="3" t="s">
        <v>1235</v>
      </c>
      <c r="D1255" s="3" t="s">
        <v>3695</v>
      </c>
      <c r="E1255" s="3">
        <v>165653.27088</v>
      </c>
      <c r="F1255" s="3">
        <v>960</v>
      </c>
      <c r="G1255" s="3">
        <v>22951</v>
      </c>
      <c r="H1255" s="3"/>
      <c r="I1255" s="3"/>
      <c r="J1255" s="3"/>
      <c r="K1255" s="3"/>
    </row>
    <row r="1256" spans="1:11" x14ac:dyDescent="0.2">
      <c r="A1256" s="2">
        <v>1230</v>
      </c>
      <c r="B1256" s="3">
        <v>347</v>
      </c>
      <c r="C1256" s="3" t="s">
        <v>1236</v>
      </c>
      <c r="D1256" s="3" t="s">
        <v>3696</v>
      </c>
      <c r="E1256" s="3">
        <v>165540.03868999999</v>
      </c>
      <c r="F1256" s="3">
        <v>33662</v>
      </c>
      <c r="G1256" s="3">
        <v>905014</v>
      </c>
      <c r="H1256" s="3"/>
      <c r="I1256" s="3"/>
      <c r="J1256" s="3"/>
      <c r="K1256" s="3"/>
    </row>
    <row r="1257" spans="1:11" x14ac:dyDescent="0.2">
      <c r="A1257" s="2">
        <v>1231</v>
      </c>
      <c r="B1257" s="3">
        <v>1515</v>
      </c>
      <c r="C1257" s="3" t="s">
        <v>1237</v>
      </c>
      <c r="D1257" s="3" t="s">
        <v>3697</v>
      </c>
      <c r="E1257" s="3">
        <v>165456.29358</v>
      </c>
      <c r="F1257" s="3">
        <v>37206</v>
      </c>
      <c r="G1257" s="3">
        <v>333473</v>
      </c>
      <c r="H1257" s="3"/>
      <c r="I1257" s="3"/>
      <c r="J1257" s="3"/>
      <c r="K1257" s="3"/>
    </row>
    <row r="1258" spans="1:11" x14ac:dyDescent="0.2">
      <c r="A1258" s="2">
        <v>1232</v>
      </c>
      <c r="B1258" s="3">
        <v>1085</v>
      </c>
      <c r="C1258" s="3" t="s">
        <v>1238</v>
      </c>
      <c r="D1258" s="3" t="s">
        <v>3698</v>
      </c>
      <c r="E1258" s="3">
        <v>165404.70176</v>
      </c>
      <c r="F1258" s="3">
        <v>16070</v>
      </c>
      <c r="G1258" s="3">
        <v>739852</v>
      </c>
      <c r="H1258" s="3"/>
      <c r="I1258" s="3"/>
      <c r="J1258" s="3"/>
      <c r="K1258" s="3"/>
    </row>
    <row r="1259" spans="1:11" x14ac:dyDescent="0.2">
      <c r="A1259" s="2">
        <v>1233</v>
      </c>
      <c r="B1259" s="3">
        <v>564</v>
      </c>
      <c r="C1259" s="3" t="s">
        <v>1239</v>
      </c>
      <c r="D1259" s="3" t="s">
        <v>3699</v>
      </c>
      <c r="E1259" s="3">
        <v>165365.91678</v>
      </c>
      <c r="F1259" s="3">
        <v>2188</v>
      </c>
      <c r="G1259" s="3">
        <v>182458</v>
      </c>
      <c r="H1259" s="3"/>
      <c r="I1259" s="3"/>
      <c r="J1259" s="3"/>
      <c r="K1259" s="3"/>
    </row>
    <row r="1260" spans="1:11" x14ac:dyDescent="0.2">
      <c r="A1260" s="2">
        <v>1234</v>
      </c>
      <c r="B1260" s="3">
        <v>680</v>
      </c>
      <c r="C1260" s="3" t="s">
        <v>1240</v>
      </c>
      <c r="D1260" s="3" t="s">
        <v>3700</v>
      </c>
      <c r="E1260" s="3">
        <v>165347.11272999999</v>
      </c>
      <c r="F1260" s="3">
        <v>133</v>
      </c>
      <c r="G1260" s="3">
        <v>2640</v>
      </c>
      <c r="H1260" s="3"/>
      <c r="I1260" s="3"/>
      <c r="J1260" s="3"/>
      <c r="K1260" s="3"/>
    </row>
    <row r="1261" spans="1:11" x14ac:dyDescent="0.2">
      <c r="A1261" s="2">
        <v>1235</v>
      </c>
      <c r="B1261" s="3">
        <v>748</v>
      </c>
      <c r="C1261" s="3" t="s">
        <v>1241</v>
      </c>
      <c r="D1261" s="3" t="s">
        <v>3701</v>
      </c>
      <c r="E1261" s="3">
        <v>165346.36429</v>
      </c>
      <c r="F1261" s="3">
        <v>1155</v>
      </c>
      <c r="G1261" s="3">
        <v>37715</v>
      </c>
      <c r="H1261" s="3"/>
      <c r="I1261" s="3"/>
      <c r="J1261" s="3"/>
      <c r="K1261" s="3"/>
    </row>
    <row r="1262" spans="1:11" x14ac:dyDescent="0.2">
      <c r="A1262" s="2">
        <v>1236</v>
      </c>
      <c r="B1262" s="3">
        <v>2119</v>
      </c>
      <c r="C1262" s="3" t="s">
        <v>1242</v>
      </c>
      <c r="D1262" s="3" t="s">
        <v>3702</v>
      </c>
      <c r="E1262" s="3">
        <v>162909.21819000001</v>
      </c>
      <c r="F1262" s="3">
        <v>10136</v>
      </c>
      <c r="G1262" s="3">
        <v>134287</v>
      </c>
      <c r="H1262" s="3"/>
      <c r="I1262" s="3"/>
      <c r="J1262" s="3"/>
      <c r="K1262" s="3"/>
    </row>
    <row r="1263" spans="1:11" x14ac:dyDescent="0.2">
      <c r="A1263" s="2">
        <v>1237</v>
      </c>
      <c r="B1263" s="3">
        <v>1171</v>
      </c>
      <c r="C1263" s="3" t="s">
        <v>1243</v>
      </c>
      <c r="D1263" s="3" t="s">
        <v>3703</v>
      </c>
      <c r="E1263" s="3">
        <v>162275.83353</v>
      </c>
      <c r="F1263" s="3">
        <v>8446</v>
      </c>
      <c r="G1263" s="3">
        <v>13511006</v>
      </c>
      <c r="H1263" s="3"/>
      <c r="I1263" s="3"/>
      <c r="J1263" s="3"/>
      <c r="K1263" s="3"/>
    </row>
    <row r="1264" spans="1:11" x14ac:dyDescent="0.2">
      <c r="A1264" s="2">
        <v>1238</v>
      </c>
      <c r="B1264" s="3">
        <v>1250</v>
      </c>
      <c r="C1264" s="3" t="s">
        <v>1244</v>
      </c>
      <c r="D1264" s="3" t="s">
        <v>3704</v>
      </c>
      <c r="E1264" s="3">
        <v>161019.01285</v>
      </c>
      <c r="F1264" s="3">
        <v>292</v>
      </c>
      <c r="G1264" s="3">
        <v>88156</v>
      </c>
      <c r="H1264" s="3"/>
      <c r="I1264" s="3"/>
      <c r="J1264" s="3"/>
      <c r="K1264" s="3"/>
    </row>
    <row r="1265" spans="1:11" x14ac:dyDescent="0.2">
      <c r="A1265" s="2">
        <v>1239</v>
      </c>
      <c r="B1265" s="3">
        <v>2299</v>
      </c>
      <c r="C1265" s="3" t="s">
        <v>1245</v>
      </c>
      <c r="D1265" s="3" t="s">
        <v>3705</v>
      </c>
      <c r="E1265" s="3">
        <v>159948.17061999999</v>
      </c>
      <c r="F1265" s="3">
        <v>951</v>
      </c>
      <c r="G1265" s="3">
        <v>75100</v>
      </c>
      <c r="H1265" s="3"/>
      <c r="I1265" s="3"/>
      <c r="J1265" s="3"/>
      <c r="K1265" s="3"/>
    </row>
    <row r="1266" spans="1:11" x14ac:dyDescent="0.2">
      <c r="A1266" s="2">
        <v>1240</v>
      </c>
      <c r="B1266" s="3">
        <v>923</v>
      </c>
      <c r="C1266" s="3" t="s">
        <v>1246</v>
      </c>
      <c r="D1266" s="3" t="s">
        <v>3706</v>
      </c>
      <c r="E1266" s="3">
        <v>159936.56677</v>
      </c>
      <c r="F1266" s="3">
        <v>518</v>
      </c>
      <c r="G1266" s="3">
        <v>634</v>
      </c>
      <c r="H1266" s="3"/>
      <c r="I1266" s="3"/>
      <c r="J1266" s="3"/>
      <c r="K1266" s="3"/>
    </row>
    <row r="1267" spans="1:11" x14ac:dyDescent="0.2">
      <c r="A1267" s="2">
        <v>1241</v>
      </c>
      <c r="B1267" s="3">
        <v>2105</v>
      </c>
      <c r="C1267" s="3" t="s">
        <v>1247</v>
      </c>
      <c r="D1267" s="3" t="s">
        <v>3707</v>
      </c>
      <c r="E1267" s="3">
        <v>159575.54048</v>
      </c>
      <c r="F1267" s="3">
        <v>4361</v>
      </c>
      <c r="G1267" s="3">
        <v>55103</v>
      </c>
      <c r="H1267" s="3"/>
      <c r="I1267" s="3"/>
      <c r="J1267" s="3"/>
      <c r="K1267" s="3"/>
    </row>
    <row r="1268" spans="1:11" x14ac:dyDescent="0.2">
      <c r="A1268" s="2">
        <v>1242</v>
      </c>
      <c r="B1268" s="3">
        <v>2306</v>
      </c>
      <c r="C1268" s="3" t="s">
        <v>1248</v>
      </c>
      <c r="D1268" s="3" t="s">
        <v>3708</v>
      </c>
      <c r="E1268" s="3">
        <v>159556.23279000001</v>
      </c>
      <c r="F1268" s="3">
        <v>823</v>
      </c>
      <c r="G1268" s="3">
        <v>70862</v>
      </c>
      <c r="H1268" s="3"/>
      <c r="I1268" s="3"/>
      <c r="J1268" s="3"/>
      <c r="K1268" s="3"/>
    </row>
    <row r="1269" spans="1:11" x14ac:dyDescent="0.2">
      <c r="A1269" s="2">
        <v>1243</v>
      </c>
      <c r="B1269" s="3">
        <v>1182</v>
      </c>
      <c r="C1269" s="3" t="s">
        <v>1249</v>
      </c>
      <c r="D1269" s="3" t="s">
        <v>3709</v>
      </c>
      <c r="E1269" s="3">
        <v>159307.91112999999</v>
      </c>
      <c r="F1269" s="3">
        <v>1587</v>
      </c>
      <c r="G1269" s="3">
        <v>129685</v>
      </c>
      <c r="H1269" s="3"/>
      <c r="I1269" s="3"/>
      <c r="J1269" s="3"/>
      <c r="K1269" s="3"/>
    </row>
    <row r="1270" spans="1:11" x14ac:dyDescent="0.2">
      <c r="A1270" s="2">
        <v>1244</v>
      </c>
      <c r="B1270" s="3">
        <v>1431</v>
      </c>
      <c r="C1270" s="3" t="s">
        <v>1250</v>
      </c>
      <c r="D1270" s="3" t="s">
        <v>3710</v>
      </c>
      <c r="E1270" s="3">
        <v>157942.18723000001</v>
      </c>
      <c r="F1270" s="3">
        <v>28725</v>
      </c>
      <c r="G1270" s="3">
        <v>377470</v>
      </c>
      <c r="H1270" s="3"/>
      <c r="I1270" s="3"/>
      <c r="J1270" s="3"/>
      <c r="K1270" s="3"/>
    </row>
    <row r="1271" spans="1:11" x14ac:dyDescent="0.2">
      <c r="A1271" s="2">
        <v>1245</v>
      </c>
      <c r="B1271" s="3">
        <v>75</v>
      </c>
      <c r="C1271" s="3" t="s">
        <v>1251</v>
      </c>
      <c r="D1271" s="3" t="s">
        <v>3711</v>
      </c>
      <c r="E1271" s="3">
        <v>156772.20970000001</v>
      </c>
      <c r="F1271" s="3">
        <v>721</v>
      </c>
      <c r="G1271" s="3">
        <v>3557</v>
      </c>
      <c r="H1271" s="3"/>
      <c r="I1271" s="3"/>
      <c r="J1271" s="3"/>
      <c r="K1271" s="3"/>
    </row>
    <row r="1272" spans="1:11" x14ac:dyDescent="0.2">
      <c r="A1272" s="2">
        <v>1246</v>
      </c>
      <c r="B1272" s="3">
        <v>355</v>
      </c>
      <c r="C1272" s="3" t="s">
        <v>1252</v>
      </c>
      <c r="D1272" s="3" t="s">
        <v>3712</v>
      </c>
      <c r="E1272" s="3">
        <v>156561.64483</v>
      </c>
      <c r="F1272" s="3">
        <v>47</v>
      </c>
      <c r="G1272" s="3">
        <v>300</v>
      </c>
      <c r="H1272" s="3"/>
      <c r="I1272" s="3"/>
      <c r="J1272" s="3"/>
      <c r="K1272" s="3"/>
    </row>
    <row r="1273" spans="1:11" x14ac:dyDescent="0.2">
      <c r="A1273" s="2">
        <v>1247</v>
      </c>
      <c r="B1273" s="3">
        <v>2507</v>
      </c>
      <c r="C1273" s="3" t="s">
        <v>1253</v>
      </c>
      <c r="D1273" s="3" t="s">
        <v>3713</v>
      </c>
      <c r="E1273" s="3">
        <v>155823.11473999999</v>
      </c>
      <c r="F1273" s="3">
        <v>1919</v>
      </c>
      <c r="G1273" s="3">
        <v>67522</v>
      </c>
      <c r="H1273" s="3"/>
      <c r="I1273" s="3"/>
      <c r="J1273" s="3"/>
      <c r="K1273" s="3"/>
    </row>
    <row r="1274" spans="1:11" x14ac:dyDescent="0.2">
      <c r="A1274" s="2">
        <v>1248</v>
      </c>
      <c r="B1274" s="3">
        <v>9</v>
      </c>
      <c r="C1274" s="3" t="s">
        <v>1254</v>
      </c>
      <c r="D1274" s="3" t="s">
        <v>3714</v>
      </c>
      <c r="E1274" s="3">
        <v>155758.41774</v>
      </c>
      <c r="F1274" s="3">
        <v>31532</v>
      </c>
      <c r="G1274" s="3">
        <v>2163774</v>
      </c>
      <c r="H1274" s="3"/>
      <c r="I1274" s="3"/>
      <c r="J1274" s="3"/>
      <c r="K1274" s="3"/>
    </row>
    <row r="1275" spans="1:11" x14ac:dyDescent="0.2">
      <c r="A1275" s="2">
        <v>1249</v>
      </c>
      <c r="B1275" s="3">
        <v>2323</v>
      </c>
      <c r="C1275" s="3" t="s">
        <v>1255</v>
      </c>
      <c r="D1275" s="3" t="s">
        <v>3715</v>
      </c>
      <c r="E1275" s="3">
        <v>155647.66302000001</v>
      </c>
      <c r="F1275" s="3">
        <v>10787</v>
      </c>
      <c r="G1275" s="3">
        <v>139760</v>
      </c>
      <c r="H1275" s="3"/>
      <c r="I1275" s="3"/>
      <c r="J1275" s="3"/>
      <c r="K1275" s="3"/>
    </row>
    <row r="1276" spans="1:11" x14ac:dyDescent="0.2">
      <c r="A1276" s="2">
        <v>1250</v>
      </c>
      <c r="B1276" s="3">
        <v>1336</v>
      </c>
      <c r="C1276" s="3" t="s">
        <v>1256</v>
      </c>
      <c r="D1276" s="3" t="s">
        <v>3716</v>
      </c>
      <c r="E1276" s="3">
        <v>154399.44532999999</v>
      </c>
      <c r="F1276" s="3">
        <v>39765</v>
      </c>
      <c r="G1276" s="3">
        <v>2180951</v>
      </c>
      <c r="H1276" s="3"/>
      <c r="I1276" s="3"/>
      <c r="J1276" s="3"/>
      <c r="K1276" s="3"/>
    </row>
    <row r="1277" spans="1:11" x14ac:dyDescent="0.2">
      <c r="A1277" s="2">
        <v>1251</v>
      </c>
      <c r="B1277" s="3">
        <v>668</v>
      </c>
      <c r="C1277" s="3" t="s">
        <v>1257</v>
      </c>
      <c r="D1277" s="3" t="s">
        <v>3717</v>
      </c>
      <c r="E1277" s="3">
        <v>154170.71085</v>
      </c>
      <c r="F1277" s="3">
        <v>3494</v>
      </c>
      <c r="G1277" s="3">
        <v>97228</v>
      </c>
      <c r="H1277" s="3"/>
      <c r="I1277" s="3"/>
      <c r="J1277" s="3"/>
      <c r="K1277" s="3"/>
    </row>
    <row r="1278" spans="1:11" x14ac:dyDescent="0.2">
      <c r="A1278" s="2">
        <v>1252</v>
      </c>
      <c r="B1278" s="3">
        <v>1586</v>
      </c>
      <c r="C1278" s="3" t="s">
        <v>1258</v>
      </c>
      <c r="D1278" s="3" t="s">
        <v>3718</v>
      </c>
      <c r="E1278" s="3">
        <v>154152.82417000001</v>
      </c>
      <c r="F1278" s="3">
        <v>6199</v>
      </c>
      <c r="G1278" s="3">
        <v>451840</v>
      </c>
      <c r="H1278" s="3"/>
      <c r="I1278" s="3"/>
      <c r="J1278" s="3"/>
      <c r="K1278" s="3"/>
    </row>
    <row r="1279" spans="1:11" x14ac:dyDescent="0.2">
      <c r="A1279" s="2">
        <v>1253</v>
      </c>
      <c r="B1279" s="3">
        <v>36</v>
      </c>
      <c r="C1279" s="3" t="s">
        <v>1259</v>
      </c>
      <c r="D1279" s="3" t="s">
        <v>3719</v>
      </c>
      <c r="E1279" s="3">
        <v>153821.02856000001</v>
      </c>
      <c r="F1279" s="3">
        <v>1401</v>
      </c>
      <c r="G1279" s="3">
        <v>51697</v>
      </c>
      <c r="H1279" s="3"/>
      <c r="I1279" s="3"/>
      <c r="J1279" s="3"/>
      <c r="K1279" s="3"/>
    </row>
    <row r="1280" spans="1:11" x14ac:dyDescent="0.2">
      <c r="A1280" s="2">
        <v>1254</v>
      </c>
      <c r="B1280" s="3">
        <v>1406</v>
      </c>
      <c r="C1280" s="3" t="s">
        <v>1260</v>
      </c>
      <c r="D1280" s="3" t="s">
        <v>3720</v>
      </c>
      <c r="E1280" s="3">
        <v>153819.35245999999</v>
      </c>
      <c r="F1280" s="3">
        <v>27577</v>
      </c>
      <c r="G1280" s="3">
        <v>497536</v>
      </c>
      <c r="H1280" s="3"/>
      <c r="I1280" s="3"/>
      <c r="J1280" s="3"/>
      <c r="K1280" s="3"/>
    </row>
    <row r="1281" spans="1:11" x14ac:dyDescent="0.2">
      <c r="A1281" s="2">
        <v>1255</v>
      </c>
      <c r="B1281" s="3">
        <v>1140</v>
      </c>
      <c r="C1281" s="3" t="s">
        <v>1261</v>
      </c>
      <c r="D1281" s="3" t="s">
        <v>3721</v>
      </c>
      <c r="E1281" s="3">
        <v>153326.7589499999</v>
      </c>
      <c r="F1281" s="3">
        <v>26399</v>
      </c>
      <c r="G1281" s="3">
        <v>9450085</v>
      </c>
      <c r="H1281" s="3"/>
      <c r="I1281" s="3"/>
      <c r="J1281" s="3"/>
      <c r="K1281" s="3"/>
    </row>
    <row r="1282" spans="1:11" x14ac:dyDescent="0.2">
      <c r="A1282" s="2">
        <v>1256</v>
      </c>
      <c r="B1282" s="3">
        <v>2246</v>
      </c>
      <c r="C1282" s="3" t="s">
        <v>1262</v>
      </c>
      <c r="D1282" s="3" t="s">
        <v>3722</v>
      </c>
      <c r="E1282" s="3">
        <v>152977.07181000011</v>
      </c>
      <c r="F1282" s="3">
        <v>6533</v>
      </c>
      <c r="G1282" s="3">
        <v>11625</v>
      </c>
      <c r="H1282" s="3"/>
      <c r="I1282" s="3"/>
      <c r="J1282" s="3"/>
      <c r="K1282" s="3"/>
    </row>
    <row r="1283" spans="1:11" x14ac:dyDescent="0.2">
      <c r="A1283" s="2">
        <v>1257</v>
      </c>
      <c r="B1283" s="3">
        <v>143</v>
      </c>
      <c r="C1283" s="3" t="s">
        <v>1263</v>
      </c>
      <c r="D1283" s="3" t="s">
        <v>3723</v>
      </c>
      <c r="E1283" s="3">
        <v>152288.08988000001</v>
      </c>
      <c r="F1283" s="3">
        <v>19789</v>
      </c>
      <c r="G1283" s="3">
        <v>1729958</v>
      </c>
      <c r="H1283" s="3"/>
      <c r="I1283" s="3"/>
      <c r="J1283" s="3"/>
      <c r="K1283" s="3"/>
    </row>
    <row r="1284" spans="1:11" x14ac:dyDescent="0.2">
      <c r="A1284" s="2">
        <v>1258</v>
      </c>
      <c r="B1284" s="3">
        <v>2203</v>
      </c>
      <c r="C1284" s="3" t="s">
        <v>1264</v>
      </c>
      <c r="D1284" s="3" t="s">
        <v>3724</v>
      </c>
      <c r="E1284" s="3">
        <v>151250.24989000001</v>
      </c>
      <c r="F1284" s="3">
        <v>7558</v>
      </c>
      <c r="G1284" s="3">
        <v>177451</v>
      </c>
      <c r="H1284" s="3"/>
      <c r="I1284" s="3"/>
      <c r="J1284" s="3"/>
      <c r="K1284" s="3"/>
    </row>
    <row r="1285" spans="1:11" x14ac:dyDescent="0.2">
      <c r="A1285" s="2">
        <v>1259</v>
      </c>
      <c r="B1285" s="3">
        <v>380</v>
      </c>
      <c r="C1285" s="3" t="s">
        <v>1265</v>
      </c>
      <c r="D1285" s="3" t="s">
        <v>3725</v>
      </c>
      <c r="E1285" s="3">
        <v>150709.82459999999</v>
      </c>
      <c r="F1285" s="3">
        <v>56412</v>
      </c>
      <c r="G1285" s="3">
        <v>6391651</v>
      </c>
      <c r="H1285" s="3"/>
      <c r="I1285" s="3"/>
      <c r="J1285" s="3"/>
      <c r="K1285" s="3"/>
    </row>
    <row r="1286" spans="1:11" x14ac:dyDescent="0.2">
      <c r="A1286" s="2">
        <v>1260</v>
      </c>
      <c r="B1286" s="3">
        <v>991</v>
      </c>
      <c r="C1286" s="3" t="s">
        <v>1266</v>
      </c>
      <c r="D1286" s="3" t="s">
        <v>3726</v>
      </c>
      <c r="E1286" s="3">
        <v>150646.97997999989</v>
      </c>
      <c r="F1286" s="3">
        <v>19554</v>
      </c>
      <c r="G1286" s="3">
        <v>1239968</v>
      </c>
      <c r="H1286" s="3"/>
      <c r="I1286" s="3"/>
      <c r="J1286" s="3"/>
      <c r="K1286" s="3"/>
    </row>
    <row r="1287" spans="1:11" x14ac:dyDescent="0.2">
      <c r="A1287" s="2">
        <v>1261</v>
      </c>
      <c r="B1287" s="3">
        <v>1363</v>
      </c>
      <c r="C1287" s="3" t="s">
        <v>1267</v>
      </c>
      <c r="D1287" s="3" t="s">
        <v>3727</v>
      </c>
      <c r="E1287" s="3">
        <v>150487.26370000001</v>
      </c>
      <c r="F1287" s="3">
        <v>6515</v>
      </c>
      <c r="G1287" s="3">
        <v>40550</v>
      </c>
      <c r="H1287" s="3"/>
      <c r="I1287" s="3"/>
      <c r="J1287" s="3"/>
      <c r="K1287" s="3"/>
    </row>
    <row r="1288" spans="1:11" x14ac:dyDescent="0.2">
      <c r="A1288" s="2">
        <v>1262</v>
      </c>
      <c r="B1288" s="3">
        <v>1564</v>
      </c>
      <c r="C1288" s="3" t="s">
        <v>1268</v>
      </c>
      <c r="D1288" s="3" t="s">
        <v>3728</v>
      </c>
      <c r="E1288" s="3">
        <v>147238.35310000001</v>
      </c>
      <c r="F1288" s="3">
        <v>15069</v>
      </c>
      <c r="G1288" s="3">
        <v>1154500</v>
      </c>
      <c r="H1288" s="3"/>
      <c r="I1288" s="3"/>
      <c r="J1288" s="3"/>
      <c r="K1288" s="3"/>
    </row>
    <row r="1289" spans="1:11" x14ac:dyDescent="0.2">
      <c r="A1289" s="2">
        <v>1263</v>
      </c>
      <c r="B1289" s="3">
        <v>1155</v>
      </c>
      <c r="C1289" s="3" t="s">
        <v>1269</v>
      </c>
      <c r="D1289" s="3" t="s">
        <v>3729</v>
      </c>
      <c r="E1289" s="3">
        <v>146747.80032000001</v>
      </c>
      <c r="F1289" s="3">
        <v>9952</v>
      </c>
      <c r="G1289" s="3">
        <v>8397000</v>
      </c>
      <c r="H1289" s="3"/>
      <c r="I1289" s="3"/>
      <c r="J1289" s="3"/>
      <c r="K1289" s="3"/>
    </row>
    <row r="1290" spans="1:11" x14ac:dyDescent="0.2">
      <c r="A1290" s="2">
        <v>1264</v>
      </c>
      <c r="B1290" s="3">
        <v>2426</v>
      </c>
      <c r="C1290" s="3" t="s">
        <v>1270</v>
      </c>
      <c r="D1290" s="3" t="s">
        <v>3730</v>
      </c>
      <c r="E1290" s="3">
        <v>146432.38560000001</v>
      </c>
      <c r="F1290" s="3">
        <v>5834</v>
      </c>
      <c r="G1290" s="3">
        <v>200080</v>
      </c>
      <c r="H1290" s="3"/>
      <c r="I1290" s="3"/>
      <c r="J1290" s="3"/>
      <c r="K1290" s="3"/>
    </row>
    <row r="1291" spans="1:11" x14ac:dyDescent="0.2">
      <c r="A1291" s="2">
        <v>1265</v>
      </c>
      <c r="B1291" s="3">
        <v>2206</v>
      </c>
      <c r="C1291" s="3" t="s">
        <v>1271</v>
      </c>
      <c r="D1291" s="3" t="s">
        <v>3731</v>
      </c>
      <c r="E1291" s="3">
        <v>146038.78554000001</v>
      </c>
      <c r="F1291" s="3">
        <v>6050</v>
      </c>
      <c r="G1291" s="3">
        <v>36384</v>
      </c>
      <c r="H1291" s="3"/>
      <c r="I1291" s="3"/>
      <c r="J1291" s="3"/>
      <c r="K1291" s="3"/>
    </row>
    <row r="1292" spans="1:11" x14ac:dyDescent="0.2">
      <c r="A1292" s="2">
        <v>1266</v>
      </c>
      <c r="B1292" s="3">
        <v>1724</v>
      </c>
      <c r="C1292" s="3" t="s">
        <v>1272</v>
      </c>
      <c r="D1292" s="3" t="s">
        <v>3732</v>
      </c>
      <c r="E1292" s="3">
        <v>145985.1751299999</v>
      </c>
      <c r="F1292" s="3">
        <v>2021</v>
      </c>
      <c r="G1292" s="3">
        <v>2098</v>
      </c>
      <c r="H1292" s="3"/>
      <c r="I1292" s="3"/>
      <c r="J1292" s="3"/>
      <c r="K1292" s="3"/>
    </row>
    <row r="1293" spans="1:11" x14ac:dyDescent="0.2">
      <c r="A1293" s="2">
        <v>1267</v>
      </c>
      <c r="B1293" s="3">
        <v>2268</v>
      </c>
      <c r="C1293" s="3" t="s">
        <v>1273</v>
      </c>
      <c r="D1293" s="3" t="s">
        <v>3733</v>
      </c>
      <c r="E1293" s="3">
        <v>145720.56610000011</v>
      </c>
      <c r="F1293" s="3">
        <v>3119</v>
      </c>
      <c r="G1293" s="3">
        <v>4195</v>
      </c>
      <c r="H1293" s="3"/>
      <c r="I1293" s="3"/>
      <c r="J1293" s="3"/>
      <c r="K1293" s="3"/>
    </row>
    <row r="1294" spans="1:11" x14ac:dyDescent="0.2">
      <c r="A1294" s="2">
        <v>1268</v>
      </c>
      <c r="B1294" s="3">
        <v>60</v>
      </c>
      <c r="C1294" s="3" t="s">
        <v>1274</v>
      </c>
      <c r="D1294" s="3" t="s">
        <v>3734</v>
      </c>
      <c r="E1294" s="3">
        <v>144975.16112</v>
      </c>
      <c r="F1294" s="3">
        <v>2691</v>
      </c>
      <c r="G1294" s="3">
        <v>82827</v>
      </c>
      <c r="H1294" s="3"/>
      <c r="I1294" s="3"/>
      <c r="J1294" s="3"/>
      <c r="K1294" s="3"/>
    </row>
    <row r="1295" spans="1:11" x14ac:dyDescent="0.2">
      <c r="A1295" s="2">
        <v>1269</v>
      </c>
      <c r="B1295" s="3">
        <v>2340</v>
      </c>
      <c r="C1295" s="3" t="s">
        <v>1275</v>
      </c>
      <c r="D1295" s="3" t="s">
        <v>3735</v>
      </c>
      <c r="E1295" s="3">
        <v>144697.65760999999</v>
      </c>
      <c r="F1295" s="3">
        <v>3869</v>
      </c>
      <c r="G1295" s="3">
        <v>518377</v>
      </c>
      <c r="H1295" s="3"/>
      <c r="I1295" s="3"/>
      <c r="J1295" s="3"/>
      <c r="K1295" s="3"/>
    </row>
    <row r="1296" spans="1:11" x14ac:dyDescent="0.2">
      <c r="A1296" s="2">
        <v>1270</v>
      </c>
      <c r="B1296" s="3">
        <v>1367</v>
      </c>
      <c r="C1296" s="3" t="s">
        <v>1276</v>
      </c>
      <c r="D1296" s="3" t="s">
        <v>3736</v>
      </c>
      <c r="E1296" s="3">
        <v>143808.38088000001</v>
      </c>
      <c r="F1296" s="3">
        <v>57121</v>
      </c>
      <c r="G1296" s="3">
        <v>470095</v>
      </c>
      <c r="H1296" s="3"/>
      <c r="I1296" s="3"/>
      <c r="J1296" s="3"/>
      <c r="K1296" s="3"/>
    </row>
    <row r="1297" spans="1:11" x14ac:dyDescent="0.2">
      <c r="A1297" s="2">
        <v>1271</v>
      </c>
      <c r="B1297" s="3">
        <v>2376</v>
      </c>
      <c r="C1297" s="3" t="s">
        <v>1277</v>
      </c>
      <c r="D1297" s="3" t="s">
        <v>3737</v>
      </c>
      <c r="E1297" s="3">
        <v>142742.95926999999</v>
      </c>
      <c r="F1297" s="3">
        <v>1036</v>
      </c>
      <c r="G1297" s="3">
        <v>50680</v>
      </c>
      <c r="H1297" s="3"/>
      <c r="I1297" s="3"/>
      <c r="J1297" s="3"/>
      <c r="K1297" s="3"/>
    </row>
    <row r="1298" spans="1:11" x14ac:dyDescent="0.2">
      <c r="A1298" s="2">
        <v>1272</v>
      </c>
      <c r="B1298" s="3">
        <v>652</v>
      </c>
      <c r="C1298" s="3" t="s">
        <v>1278</v>
      </c>
      <c r="D1298" s="3" t="s">
        <v>3738</v>
      </c>
      <c r="E1298" s="3">
        <v>141956.77811000001</v>
      </c>
      <c r="F1298" s="3">
        <v>5421</v>
      </c>
      <c r="G1298" s="3">
        <v>228910</v>
      </c>
      <c r="H1298" s="3"/>
      <c r="I1298" s="3"/>
      <c r="J1298" s="3"/>
      <c r="K1298" s="3"/>
    </row>
    <row r="1299" spans="1:11" x14ac:dyDescent="0.2">
      <c r="A1299" s="2">
        <v>1273</v>
      </c>
      <c r="B1299" s="3">
        <v>407</v>
      </c>
      <c r="C1299" s="3" t="s">
        <v>1279</v>
      </c>
      <c r="D1299" s="3" t="s">
        <v>3739</v>
      </c>
      <c r="E1299" s="3">
        <v>141119.62687000001</v>
      </c>
      <c r="F1299" s="3">
        <v>1468</v>
      </c>
      <c r="G1299" s="3">
        <v>72238</v>
      </c>
      <c r="H1299" s="3"/>
      <c r="I1299" s="3"/>
      <c r="J1299" s="3"/>
      <c r="K1299" s="3"/>
    </row>
    <row r="1300" spans="1:11" x14ac:dyDescent="0.2">
      <c r="A1300" s="2">
        <v>1274</v>
      </c>
      <c r="B1300" s="3">
        <v>559</v>
      </c>
      <c r="C1300" s="3" t="s">
        <v>1280</v>
      </c>
      <c r="D1300" s="3" t="s">
        <v>2765</v>
      </c>
      <c r="E1300" s="3">
        <v>140817.88232</v>
      </c>
      <c r="F1300" s="3">
        <v>21950</v>
      </c>
      <c r="G1300" s="3">
        <v>1109815</v>
      </c>
      <c r="H1300" s="3"/>
      <c r="I1300" s="3"/>
      <c r="J1300" s="3"/>
      <c r="K1300" s="3"/>
    </row>
    <row r="1301" spans="1:11" x14ac:dyDescent="0.2">
      <c r="A1301" s="2">
        <v>1275</v>
      </c>
      <c r="B1301" s="3">
        <v>2282</v>
      </c>
      <c r="C1301" s="3" t="s">
        <v>1281</v>
      </c>
      <c r="D1301" s="3" t="s">
        <v>3740</v>
      </c>
      <c r="E1301" s="3">
        <v>140817.13256999999</v>
      </c>
      <c r="F1301" s="3">
        <v>688</v>
      </c>
      <c r="G1301" s="3">
        <v>56574</v>
      </c>
      <c r="H1301" s="3"/>
      <c r="I1301" s="3"/>
      <c r="J1301" s="3"/>
      <c r="K1301" s="3"/>
    </row>
    <row r="1302" spans="1:11" x14ac:dyDescent="0.2">
      <c r="A1302" s="2">
        <v>1276</v>
      </c>
      <c r="B1302" s="3">
        <v>2097</v>
      </c>
      <c r="C1302" s="3" t="s">
        <v>1282</v>
      </c>
      <c r="D1302" s="3" t="s">
        <v>3741</v>
      </c>
      <c r="E1302" s="3">
        <v>140608.17822</v>
      </c>
      <c r="F1302" s="3">
        <v>3519</v>
      </c>
      <c r="G1302" s="3">
        <v>50804</v>
      </c>
      <c r="H1302" s="3"/>
      <c r="I1302" s="3"/>
      <c r="J1302" s="3"/>
      <c r="K1302" s="3"/>
    </row>
    <row r="1303" spans="1:11" x14ac:dyDescent="0.2">
      <c r="A1303" s="2">
        <v>1277</v>
      </c>
      <c r="B1303" s="3">
        <v>1636</v>
      </c>
      <c r="C1303" s="3" t="s">
        <v>1283</v>
      </c>
      <c r="D1303" s="3" t="s">
        <v>3742</v>
      </c>
      <c r="E1303" s="3">
        <v>140304.58648999981</v>
      </c>
      <c r="F1303" s="3">
        <v>45370</v>
      </c>
      <c r="G1303" s="3">
        <v>6783950</v>
      </c>
      <c r="H1303" s="3"/>
      <c r="I1303" s="3"/>
      <c r="J1303" s="3"/>
      <c r="K1303" s="3"/>
    </row>
    <row r="1304" spans="1:11" x14ac:dyDescent="0.2">
      <c r="A1304" s="2">
        <v>1278</v>
      </c>
      <c r="B1304" s="3">
        <v>2359</v>
      </c>
      <c r="C1304" s="3" t="s">
        <v>1284</v>
      </c>
      <c r="D1304" s="3" t="s">
        <v>3743</v>
      </c>
      <c r="E1304" s="3">
        <v>139026.51920000001</v>
      </c>
      <c r="F1304" s="3">
        <v>1125</v>
      </c>
      <c r="G1304" s="3">
        <v>59577</v>
      </c>
      <c r="H1304" s="3"/>
      <c r="I1304" s="3"/>
      <c r="J1304" s="3"/>
      <c r="K1304" s="3"/>
    </row>
    <row r="1305" spans="1:11" x14ac:dyDescent="0.2">
      <c r="A1305" s="2">
        <v>1279</v>
      </c>
      <c r="B1305" s="3">
        <v>1361</v>
      </c>
      <c r="C1305" s="3" t="s">
        <v>1285</v>
      </c>
      <c r="D1305" s="3" t="s">
        <v>2962</v>
      </c>
      <c r="E1305" s="3">
        <v>138882.01991000009</v>
      </c>
      <c r="F1305" s="3">
        <v>14742</v>
      </c>
      <c r="G1305" s="3">
        <v>65161</v>
      </c>
      <c r="H1305" s="3"/>
      <c r="I1305" s="3"/>
      <c r="J1305" s="3"/>
      <c r="K1305" s="3"/>
    </row>
    <row r="1306" spans="1:11" x14ac:dyDescent="0.2">
      <c r="A1306" s="2">
        <v>1280</v>
      </c>
      <c r="B1306" s="3">
        <v>259</v>
      </c>
      <c r="C1306" s="3" t="s">
        <v>1286</v>
      </c>
      <c r="D1306" s="3" t="s">
        <v>3744</v>
      </c>
      <c r="E1306" s="3">
        <v>138659.95715</v>
      </c>
      <c r="F1306" s="3">
        <v>317</v>
      </c>
      <c r="G1306" s="3">
        <v>29273</v>
      </c>
      <c r="H1306" s="3"/>
      <c r="I1306" s="3"/>
      <c r="J1306" s="3"/>
      <c r="K1306" s="3"/>
    </row>
    <row r="1307" spans="1:11" x14ac:dyDescent="0.2">
      <c r="A1307" s="2">
        <v>1281</v>
      </c>
      <c r="B1307" s="3">
        <v>373</v>
      </c>
      <c r="C1307" s="3" t="s">
        <v>1287</v>
      </c>
      <c r="D1307" s="3" t="s">
        <v>3745</v>
      </c>
      <c r="E1307" s="3">
        <v>138221.53094000011</v>
      </c>
      <c r="F1307" s="3">
        <v>138563</v>
      </c>
      <c r="G1307" s="3">
        <v>28532115</v>
      </c>
      <c r="H1307" s="3"/>
      <c r="I1307" s="3"/>
      <c r="J1307" s="3"/>
      <c r="K1307" s="3"/>
    </row>
    <row r="1308" spans="1:11" x14ac:dyDescent="0.2">
      <c r="A1308" s="2">
        <v>1282</v>
      </c>
      <c r="B1308" s="3">
        <v>403</v>
      </c>
      <c r="C1308" s="3" t="s">
        <v>1288</v>
      </c>
      <c r="D1308" s="3" t="s">
        <v>3746</v>
      </c>
      <c r="E1308" s="3">
        <v>138112.25925999999</v>
      </c>
      <c r="F1308" s="3">
        <v>1059</v>
      </c>
      <c r="G1308" s="3">
        <v>63240</v>
      </c>
      <c r="H1308" s="3"/>
      <c r="I1308" s="3"/>
      <c r="J1308" s="3"/>
      <c r="K1308" s="3"/>
    </row>
    <row r="1309" spans="1:11" x14ac:dyDescent="0.2">
      <c r="A1309" s="2">
        <v>1283</v>
      </c>
      <c r="B1309" s="3">
        <v>2166</v>
      </c>
      <c r="C1309" s="3" t="s">
        <v>1289</v>
      </c>
      <c r="D1309" s="3" t="s">
        <v>3747</v>
      </c>
      <c r="E1309" s="3">
        <v>137669.78518000001</v>
      </c>
      <c r="F1309" s="3">
        <v>1792</v>
      </c>
      <c r="G1309" s="3">
        <v>49851</v>
      </c>
      <c r="H1309" s="3"/>
      <c r="I1309" s="3"/>
      <c r="J1309" s="3"/>
      <c r="K1309" s="3"/>
    </row>
    <row r="1310" spans="1:11" x14ac:dyDescent="0.2">
      <c r="A1310" s="2">
        <v>1284</v>
      </c>
      <c r="B1310" s="3">
        <v>2464</v>
      </c>
      <c r="C1310" s="3" t="s">
        <v>1290</v>
      </c>
      <c r="D1310" s="3" t="s">
        <v>3748</v>
      </c>
      <c r="E1310" s="3">
        <v>137501.55522000001</v>
      </c>
      <c r="F1310" s="3">
        <v>2237</v>
      </c>
      <c r="G1310" s="3">
        <v>106385</v>
      </c>
      <c r="H1310" s="3"/>
      <c r="I1310" s="3"/>
      <c r="J1310" s="3"/>
      <c r="K1310" s="3"/>
    </row>
    <row r="1311" spans="1:11" x14ac:dyDescent="0.2">
      <c r="A1311" s="2">
        <v>1285</v>
      </c>
      <c r="B1311" s="3">
        <v>1647</v>
      </c>
      <c r="C1311" s="3" t="s">
        <v>1291</v>
      </c>
      <c r="D1311" s="3" t="s">
        <v>3749</v>
      </c>
      <c r="E1311" s="3">
        <v>137020.53841000001</v>
      </c>
      <c r="F1311" s="3">
        <v>41337</v>
      </c>
      <c r="G1311" s="3">
        <v>879195</v>
      </c>
      <c r="H1311" s="3"/>
      <c r="I1311" s="3"/>
      <c r="J1311" s="3"/>
      <c r="K1311" s="3"/>
    </row>
    <row r="1312" spans="1:11" x14ac:dyDescent="0.2">
      <c r="A1312" s="2">
        <v>1286</v>
      </c>
      <c r="B1312" s="3">
        <v>932</v>
      </c>
      <c r="C1312" s="3" t="s">
        <v>1292</v>
      </c>
      <c r="D1312" s="3" t="s">
        <v>3750</v>
      </c>
      <c r="E1312" s="3">
        <v>136802.29160999999</v>
      </c>
      <c r="F1312" s="3">
        <v>4799</v>
      </c>
      <c r="G1312" s="3">
        <v>152368</v>
      </c>
      <c r="H1312" s="3"/>
      <c r="I1312" s="3"/>
      <c r="J1312" s="3"/>
      <c r="K1312" s="3"/>
    </row>
    <row r="1313" spans="1:11" x14ac:dyDescent="0.2">
      <c r="A1313" s="2">
        <v>1287</v>
      </c>
      <c r="B1313" s="3">
        <v>1587</v>
      </c>
      <c r="C1313" s="3" t="s">
        <v>1293</v>
      </c>
      <c r="D1313" s="3" t="s">
        <v>3392</v>
      </c>
      <c r="E1313" s="3">
        <v>136671.32465</v>
      </c>
      <c r="F1313" s="3">
        <v>3506</v>
      </c>
      <c r="G1313" s="3">
        <v>1401468</v>
      </c>
      <c r="H1313" s="3"/>
      <c r="I1313" s="3"/>
      <c r="J1313" s="3"/>
      <c r="K1313" s="3"/>
    </row>
    <row r="1314" spans="1:11" x14ac:dyDescent="0.2">
      <c r="A1314" s="2">
        <v>1288</v>
      </c>
      <c r="B1314" s="3">
        <v>1379</v>
      </c>
      <c r="C1314" s="3" t="s">
        <v>1294</v>
      </c>
      <c r="D1314" s="3" t="s">
        <v>3751</v>
      </c>
      <c r="E1314" s="3">
        <v>135185.30976999999</v>
      </c>
      <c r="F1314" s="3">
        <v>23538</v>
      </c>
      <c r="G1314" s="3">
        <v>278670</v>
      </c>
      <c r="H1314" s="3"/>
      <c r="I1314" s="3"/>
      <c r="J1314" s="3"/>
      <c r="K1314" s="3"/>
    </row>
    <row r="1315" spans="1:11" x14ac:dyDescent="0.2">
      <c r="A1315" s="2">
        <v>1289</v>
      </c>
      <c r="B1315" s="3">
        <v>2294</v>
      </c>
      <c r="C1315" s="3" t="s">
        <v>1295</v>
      </c>
      <c r="D1315" s="3" t="s">
        <v>3752</v>
      </c>
      <c r="E1315" s="3">
        <v>135118.09231000001</v>
      </c>
      <c r="F1315" s="3">
        <v>719</v>
      </c>
      <c r="G1315" s="3">
        <v>56640</v>
      </c>
      <c r="H1315" s="3"/>
      <c r="I1315" s="3"/>
      <c r="J1315" s="3"/>
      <c r="K1315" s="3"/>
    </row>
    <row r="1316" spans="1:11" x14ac:dyDescent="0.2">
      <c r="A1316" s="2">
        <v>1290</v>
      </c>
      <c r="B1316" s="3">
        <v>1139</v>
      </c>
      <c r="C1316" s="3" t="s">
        <v>1296</v>
      </c>
      <c r="D1316" s="3" t="s">
        <v>3753</v>
      </c>
      <c r="E1316" s="3">
        <v>135085.79774000001</v>
      </c>
      <c r="F1316" s="3">
        <v>9784</v>
      </c>
      <c r="G1316" s="3">
        <v>14145008</v>
      </c>
      <c r="H1316" s="3"/>
      <c r="I1316" s="3"/>
      <c r="J1316" s="3"/>
      <c r="K1316" s="3"/>
    </row>
    <row r="1317" spans="1:11" x14ac:dyDescent="0.2">
      <c r="A1317" s="2">
        <v>1291</v>
      </c>
      <c r="B1317" s="3">
        <v>2326</v>
      </c>
      <c r="C1317" s="3" t="s">
        <v>1297</v>
      </c>
      <c r="D1317" s="3" t="s">
        <v>3754</v>
      </c>
      <c r="E1317" s="3">
        <v>134951.99517000001</v>
      </c>
      <c r="F1317" s="3">
        <v>15535</v>
      </c>
      <c r="G1317" s="3">
        <v>34322</v>
      </c>
      <c r="H1317" s="3"/>
      <c r="I1317" s="3"/>
      <c r="J1317" s="3"/>
      <c r="K1317" s="3"/>
    </row>
    <row r="1318" spans="1:11" x14ac:dyDescent="0.2">
      <c r="A1318" s="2">
        <v>1292</v>
      </c>
      <c r="B1318" s="3">
        <v>2286</v>
      </c>
      <c r="C1318" s="3" t="s">
        <v>1298</v>
      </c>
      <c r="D1318" s="3" t="s">
        <v>3755</v>
      </c>
      <c r="E1318" s="3">
        <v>134427.0216200001</v>
      </c>
      <c r="F1318" s="3">
        <v>1669</v>
      </c>
      <c r="G1318" s="3">
        <v>53395</v>
      </c>
      <c r="H1318" s="3"/>
      <c r="I1318" s="3"/>
      <c r="J1318" s="3"/>
      <c r="K1318" s="3"/>
    </row>
    <row r="1319" spans="1:11" x14ac:dyDescent="0.2">
      <c r="A1319" s="2">
        <v>1293</v>
      </c>
      <c r="B1319" s="3">
        <v>205</v>
      </c>
      <c r="C1319" s="3" t="s">
        <v>1299</v>
      </c>
      <c r="D1319" s="3" t="s">
        <v>3756</v>
      </c>
      <c r="E1319" s="3">
        <v>134161.59049999999</v>
      </c>
      <c r="F1319" s="3">
        <v>7213</v>
      </c>
      <c r="G1319" s="3">
        <v>238555</v>
      </c>
      <c r="H1319" s="3"/>
      <c r="I1319" s="3"/>
      <c r="J1319" s="3"/>
      <c r="K1319" s="3"/>
    </row>
    <row r="1320" spans="1:11" x14ac:dyDescent="0.2">
      <c r="A1320" s="2">
        <v>1294</v>
      </c>
      <c r="B1320" s="3">
        <v>2132</v>
      </c>
      <c r="C1320" s="3" t="s">
        <v>1300</v>
      </c>
      <c r="D1320" s="3" t="s">
        <v>3757</v>
      </c>
      <c r="E1320" s="3">
        <v>133597.34526999999</v>
      </c>
      <c r="F1320" s="3">
        <v>10468</v>
      </c>
      <c r="G1320" s="3">
        <v>231019</v>
      </c>
      <c r="H1320" s="3"/>
      <c r="I1320" s="3"/>
      <c r="J1320" s="3"/>
      <c r="K1320" s="3"/>
    </row>
    <row r="1321" spans="1:11" x14ac:dyDescent="0.2">
      <c r="A1321" s="2">
        <v>1295</v>
      </c>
      <c r="B1321" s="3">
        <v>1614</v>
      </c>
      <c r="C1321" s="3" t="s">
        <v>1301</v>
      </c>
      <c r="D1321" s="3" t="s">
        <v>3758</v>
      </c>
      <c r="E1321" s="3">
        <v>133482.20151000001</v>
      </c>
      <c r="F1321" s="3">
        <v>7615</v>
      </c>
      <c r="G1321" s="3">
        <v>37150</v>
      </c>
      <c r="H1321" s="3"/>
      <c r="I1321" s="3"/>
      <c r="J1321" s="3"/>
      <c r="K1321" s="3"/>
    </row>
    <row r="1322" spans="1:11" x14ac:dyDescent="0.2">
      <c r="A1322" s="2">
        <v>1296</v>
      </c>
      <c r="B1322" s="3">
        <v>324</v>
      </c>
      <c r="C1322" s="3" t="s">
        <v>1302</v>
      </c>
      <c r="D1322" s="3" t="s">
        <v>2869</v>
      </c>
      <c r="E1322" s="3">
        <v>132559.70804999999</v>
      </c>
      <c r="F1322" s="3">
        <v>4416</v>
      </c>
      <c r="G1322" s="3">
        <v>5747</v>
      </c>
      <c r="H1322" s="3"/>
      <c r="I1322" s="3"/>
      <c r="J1322" s="3"/>
      <c r="K1322" s="3"/>
    </row>
    <row r="1323" spans="1:11" x14ac:dyDescent="0.2">
      <c r="A1323" s="2">
        <v>1297</v>
      </c>
      <c r="B1323" s="3">
        <v>2173</v>
      </c>
      <c r="C1323" s="3" t="s">
        <v>1303</v>
      </c>
      <c r="D1323" s="3" t="s">
        <v>3759</v>
      </c>
      <c r="E1323" s="3">
        <v>131313.91750000001</v>
      </c>
      <c r="F1323" s="3">
        <v>1920</v>
      </c>
      <c r="G1323" s="3">
        <v>10319</v>
      </c>
      <c r="H1323" s="3"/>
      <c r="I1323" s="3"/>
      <c r="J1323" s="3"/>
      <c r="K1323" s="3"/>
    </row>
    <row r="1324" spans="1:11" x14ac:dyDescent="0.2">
      <c r="A1324" s="2">
        <v>1298</v>
      </c>
      <c r="B1324" s="3">
        <v>2127</v>
      </c>
      <c r="C1324" s="3" t="s">
        <v>1304</v>
      </c>
      <c r="D1324" s="3" t="s">
        <v>3760</v>
      </c>
      <c r="E1324" s="3">
        <v>131289.46731000001</v>
      </c>
      <c r="F1324" s="3">
        <v>6426</v>
      </c>
      <c r="G1324" s="3">
        <v>176519</v>
      </c>
      <c r="H1324" s="3"/>
      <c r="I1324" s="3"/>
      <c r="J1324" s="3"/>
      <c r="K1324" s="3"/>
    </row>
    <row r="1325" spans="1:11" x14ac:dyDescent="0.2">
      <c r="A1325" s="2">
        <v>1299</v>
      </c>
      <c r="B1325" s="3">
        <v>654</v>
      </c>
      <c r="C1325" s="3" t="s">
        <v>1305</v>
      </c>
      <c r="D1325" s="3" t="s">
        <v>3761</v>
      </c>
      <c r="E1325" s="3">
        <v>129892.60563000001</v>
      </c>
      <c r="F1325" s="3">
        <v>26866</v>
      </c>
      <c r="G1325" s="3">
        <v>1004568</v>
      </c>
      <c r="H1325" s="3"/>
      <c r="I1325" s="3"/>
      <c r="J1325" s="3"/>
      <c r="K1325" s="3"/>
    </row>
    <row r="1326" spans="1:11" x14ac:dyDescent="0.2">
      <c r="A1326" s="2">
        <v>1300</v>
      </c>
      <c r="B1326" s="3">
        <v>440</v>
      </c>
      <c r="C1326" s="3" t="s">
        <v>1306</v>
      </c>
      <c r="D1326" s="3" t="s">
        <v>3762</v>
      </c>
      <c r="E1326" s="3">
        <v>129300.98037</v>
      </c>
      <c r="F1326" s="3">
        <v>10022</v>
      </c>
      <c r="G1326" s="3">
        <v>35874</v>
      </c>
      <c r="H1326" s="3"/>
      <c r="I1326" s="3"/>
      <c r="J1326" s="3"/>
      <c r="K1326" s="3"/>
    </row>
    <row r="1327" spans="1:11" x14ac:dyDescent="0.2">
      <c r="A1327" s="2">
        <v>1301</v>
      </c>
      <c r="B1327" s="3">
        <v>6</v>
      </c>
      <c r="C1327" s="3" t="s">
        <v>1307</v>
      </c>
      <c r="D1327" s="3" t="s">
        <v>3763</v>
      </c>
      <c r="E1327" s="3">
        <v>129275.09295000001</v>
      </c>
      <c r="F1327" s="3">
        <v>2536</v>
      </c>
      <c r="G1327" s="3">
        <v>947655</v>
      </c>
      <c r="H1327" s="3"/>
      <c r="I1327" s="3"/>
      <c r="J1327" s="3"/>
      <c r="K1327" s="3"/>
    </row>
    <row r="1328" spans="1:11" x14ac:dyDescent="0.2">
      <c r="A1328" s="2">
        <v>1302</v>
      </c>
      <c r="B1328" s="3">
        <v>1301</v>
      </c>
      <c r="C1328" s="3" t="s">
        <v>1308</v>
      </c>
      <c r="D1328" s="3" t="s">
        <v>3764</v>
      </c>
      <c r="E1328" s="3">
        <v>129093.88622</v>
      </c>
      <c r="F1328" s="3">
        <v>86</v>
      </c>
      <c r="G1328" s="3">
        <v>395</v>
      </c>
      <c r="H1328" s="3"/>
      <c r="I1328" s="3"/>
      <c r="J1328" s="3"/>
      <c r="K1328" s="3"/>
    </row>
    <row r="1329" spans="1:11" x14ac:dyDescent="0.2">
      <c r="A1329" s="2">
        <v>1303</v>
      </c>
      <c r="B1329" s="3">
        <v>686</v>
      </c>
      <c r="C1329" s="3" t="s">
        <v>1309</v>
      </c>
      <c r="D1329" s="3" t="s">
        <v>3749</v>
      </c>
      <c r="E1329" s="3">
        <v>128304.24342</v>
      </c>
      <c r="F1329" s="3">
        <v>3101</v>
      </c>
      <c r="G1329" s="3">
        <v>231423</v>
      </c>
      <c r="H1329" s="3"/>
      <c r="I1329" s="3"/>
      <c r="J1329" s="3"/>
      <c r="K1329" s="3"/>
    </row>
    <row r="1330" spans="1:11" x14ac:dyDescent="0.2">
      <c r="A1330" s="2">
        <v>1304</v>
      </c>
      <c r="B1330" s="3">
        <v>224</v>
      </c>
      <c r="C1330" s="3" t="s">
        <v>1310</v>
      </c>
      <c r="D1330" s="3" t="s">
        <v>3765</v>
      </c>
      <c r="E1330" s="3">
        <v>126990.61426</v>
      </c>
      <c r="F1330" s="3">
        <v>609</v>
      </c>
      <c r="G1330" s="3">
        <v>39607</v>
      </c>
      <c r="H1330" s="3"/>
      <c r="I1330" s="3"/>
      <c r="J1330" s="3"/>
      <c r="K1330" s="3"/>
    </row>
    <row r="1331" spans="1:11" x14ac:dyDescent="0.2">
      <c r="A1331" s="2">
        <v>1305</v>
      </c>
      <c r="B1331" s="3">
        <v>258</v>
      </c>
      <c r="C1331" s="3" t="s">
        <v>1311</v>
      </c>
      <c r="D1331" s="3" t="s">
        <v>3766</v>
      </c>
      <c r="E1331" s="3">
        <v>126294.99305999991</v>
      </c>
      <c r="F1331" s="3">
        <v>24802</v>
      </c>
      <c r="G1331" s="3">
        <v>2918383</v>
      </c>
      <c r="H1331" s="3"/>
      <c r="I1331" s="3"/>
      <c r="J1331" s="3"/>
      <c r="K1331" s="3"/>
    </row>
    <row r="1332" spans="1:11" x14ac:dyDescent="0.2">
      <c r="A1332" s="2">
        <v>1306</v>
      </c>
      <c r="B1332" s="3">
        <v>369</v>
      </c>
      <c r="C1332" s="3" t="s">
        <v>1312</v>
      </c>
      <c r="D1332" s="3" t="s">
        <v>3767</v>
      </c>
      <c r="E1332" s="3">
        <v>124997.94108</v>
      </c>
      <c r="F1332" s="3">
        <v>90441</v>
      </c>
      <c r="G1332" s="3">
        <v>21280631</v>
      </c>
      <c r="H1332" s="3"/>
      <c r="I1332" s="3"/>
      <c r="J1332" s="3"/>
      <c r="K1332" s="3"/>
    </row>
    <row r="1333" spans="1:11" x14ac:dyDescent="0.2">
      <c r="A1333" s="2">
        <v>1307</v>
      </c>
      <c r="B1333" s="3">
        <v>2465</v>
      </c>
      <c r="C1333" s="3" t="s">
        <v>1313</v>
      </c>
      <c r="D1333" s="3" t="s">
        <v>3768</v>
      </c>
      <c r="E1333" s="3">
        <v>124982.96520999999</v>
      </c>
      <c r="F1333" s="3">
        <v>1448</v>
      </c>
      <c r="G1333" s="3">
        <v>106684</v>
      </c>
      <c r="H1333" s="3"/>
      <c r="I1333" s="3"/>
      <c r="J1333" s="3"/>
      <c r="K1333" s="3"/>
    </row>
    <row r="1334" spans="1:11" x14ac:dyDescent="0.2">
      <c r="A1334" s="2">
        <v>1308</v>
      </c>
      <c r="B1334" s="3">
        <v>196</v>
      </c>
      <c r="C1334" s="3" t="s">
        <v>1314</v>
      </c>
      <c r="D1334" s="3" t="s">
        <v>3769</v>
      </c>
      <c r="E1334" s="3">
        <v>124763.16507</v>
      </c>
      <c r="F1334" s="3">
        <v>16077</v>
      </c>
      <c r="G1334" s="3">
        <v>664380</v>
      </c>
      <c r="H1334" s="3"/>
      <c r="I1334" s="3"/>
      <c r="J1334" s="3"/>
      <c r="K1334" s="3"/>
    </row>
    <row r="1335" spans="1:11" x14ac:dyDescent="0.2">
      <c r="A1335" s="2">
        <v>1309</v>
      </c>
      <c r="B1335" s="3">
        <v>2497</v>
      </c>
      <c r="C1335" s="3" t="s">
        <v>1315</v>
      </c>
      <c r="D1335" s="3" t="s">
        <v>3770</v>
      </c>
      <c r="E1335" s="3">
        <v>124523.67281</v>
      </c>
      <c r="F1335" s="3">
        <v>2468</v>
      </c>
      <c r="G1335" s="3">
        <v>89105</v>
      </c>
      <c r="H1335" s="3"/>
      <c r="I1335" s="3"/>
      <c r="J1335" s="3"/>
      <c r="K1335" s="3"/>
    </row>
    <row r="1336" spans="1:11" x14ac:dyDescent="0.2">
      <c r="A1336" s="2">
        <v>1310</v>
      </c>
      <c r="B1336" s="3">
        <v>586</v>
      </c>
      <c r="C1336" s="3" t="s">
        <v>1316</v>
      </c>
      <c r="D1336" s="3" t="s">
        <v>3771</v>
      </c>
      <c r="E1336" s="3">
        <v>124363.02881</v>
      </c>
      <c r="F1336" s="3">
        <v>612</v>
      </c>
      <c r="G1336" s="3">
        <v>28590</v>
      </c>
      <c r="H1336" s="3"/>
      <c r="I1336" s="3"/>
      <c r="J1336" s="3"/>
      <c r="K1336" s="3"/>
    </row>
    <row r="1337" spans="1:11" x14ac:dyDescent="0.2">
      <c r="A1337" s="2">
        <v>1311</v>
      </c>
      <c r="B1337" s="3">
        <v>242</v>
      </c>
      <c r="C1337" s="3" t="s">
        <v>1317</v>
      </c>
      <c r="D1337" s="3" t="s">
        <v>3772</v>
      </c>
      <c r="E1337" s="3">
        <v>123707.62595</v>
      </c>
      <c r="F1337" s="3">
        <v>1419</v>
      </c>
      <c r="G1337" s="3">
        <v>165418</v>
      </c>
      <c r="H1337" s="3"/>
      <c r="I1337" s="3"/>
      <c r="J1337" s="3"/>
      <c r="K1337" s="3"/>
    </row>
    <row r="1338" spans="1:11" x14ac:dyDescent="0.2">
      <c r="A1338" s="2">
        <v>1312</v>
      </c>
      <c r="B1338" s="3">
        <v>2379</v>
      </c>
      <c r="C1338" s="3" t="s">
        <v>1318</v>
      </c>
      <c r="D1338" s="3" t="s">
        <v>3773</v>
      </c>
      <c r="E1338" s="3">
        <v>123337.27477</v>
      </c>
      <c r="F1338" s="3">
        <v>742</v>
      </c>
      <c r="G1338" s="3">
        <v>35679</v>
      </c>
      <c r="H1338" s="3"/>
      <c r="I1338" s="3"/>
      <c r="J1338" s="3"/>
      <c r="K1338" s="3"/>
    </row>
    <row r="1339" spans="1:11" x14ac:dyDescent="0.2">
      <c r="A1339" s="2">
        <v>1313</v>
      </c>
      <c r="B1339" s="3">
        <v>956</v>
      </c>
      <c r="C1339" s="3" t="s">
        <v>1319</v>
      </c>
      <c r="D1339" s="3" t="s">
        <v>2921</v>
      </c>
      <c r="E1339" s="3">
        <v>123172.33988000049</v>
      </c>
      <c r="F1339" s="3">
        <v>28063</v>
      </c>
      <c r="G1339" s="3">
        <v>1227160</v>
      </c>
      <c r="H1339" s="3"/>
      <c r="I1339" s="3"/>
      <c r="J1339" s="3"/>
      <c r="K1339" s="3"/>
    </row>
    <row r="1340" spans="1:11" x14ac:dyDescent="0.2">
      <c r="A1340" s="2">
        <v>1314</v>
      </c>
      <c r="B1340" s="3">
        <v>1344</v>
      </c>
      <c r="C1340" s="3" t="s">
        <v>1320</v>
      </c>
      <c r="D1340" s="3" t="s">
        <v>3383</v>
      </c>
      <c r="E1340" s="3">
        <v>122838.83573999999</v>
      </c>
      <c r="F1340" s="3">
        <v>6575</v>
      </c>
      <c r="G1340" s="3">
        <v>192075</v>
      </c>
      <c r="H1340" s="3"/>
      <c r="I1340" s="3"/>
      <c r="J1340" s="3"/>
      <c r="K1340" s="3"/>
    </row>
    <row r="1341" spans="1:11" x14ac:dyDescent="0.2">
      <c r="A1341" s="2">
        <v>1315</v>
      </c>
      <c r="B1341" s="3">
        <v>1170</v>
      </c>
      <c r="C1341" s="3" t="s">
        <v>1321</v>
      </c>
      <c r="D1341" s="3" t="s">
        <v>3774</v>
      </c>
      <c r="E1341" s="3">
        <v>122825.33269</v>
      </c>
      <c r="F1341" s="3">
        <v>10285</v>
      </c>
      <c r="G1341" s="3">
        <v>3396037</v>
      </c>
      <c r="H1341" s="3"/>
      <c r="I1341" s="3"/>
      <c r="J1341" s="3"/>
      <c r="K1341" s="3"/>
    </row>
    <row r="1342" spans="1:11" x14ac:dyDescent="0.2">
      <c r="A1342" s="2">
        <v>1316</v>
      </c>
      <c r="B1342" s="3">
        <v>391</v>
      </c>
      <c r="C1342" s="3" t="s">
        <v>1322</v>
      </c>
      <c r="D1342" s="3" t="s">
        <v>3775</v>
      </c>
      <c r="E1342" s="3">
        <v>122464.70256000001</v>
      </c>
      <c r="F1342" s="3">
        <v>19829</v>
      </c>
      <c r="G1342" s="3">
        <v>673420</v>
      </c>
      <c r="H1342" s="3"/>
      <c r="I1342" s="3"/>
      <c r="J1342" s="3"/>
      <c r="K1342" s="3"/>
    </row>
    <row r="1343" spans="1:11" x14ac:dyDescent="0.2">
      <c r="A1343" s="2">
        <v>1317</v>
      </c>
      <c r="B1343" s="3">
        <v>1194</v>
      </c>
      <c r="C1343" s="3" t="s">
        <v>1323</v>
      </c>
      <c r="D1343" s="3" t="s">
        <v>3776</v>
      </c>
      <c r="E1343" s="3">
        <v>121812.59067999999</v>
      </c>
      <c r="F1343" s="3">
        <v>8301</v>
      </c>
      <c r="G1343" s="3">
        <v>923852</v>
      </c>
      <c r="H1343" s="3"/>
      <c r="I1343" s="3"/>
      <c r="J1343" s="3"/>
      <c r="K1343" s="3"/>
    </row>
    <row r="1344" spans="1:11" x14ac:dyDescent="0.2">
      <c r="A1344" s="2">
        <v>1318</v>
      </c>
      <c r="B1344" s="3">
        <v>121</v>
      </c>
      <c r="C1344" s="3" t="s">
        <v>1324</v>
      </c>
      <c r="D1344" s="3" t="s">
        <v>3777</v>
      </c>
      <c r="E1344" s="3">
        <v>120592.04356999999</v>
      </c>
      <c r="F1344" s="3">
        <v>16560</v>
      </c>
      <c r="G1344" s="3">
        <v>572103</v>
      </c>
      <c r="H1344" s="3"/>
      <c r="I1344" s="3"/>
      <c r="J1344" s="3"/>
      <c r="K1344" s="3"/>
    </row>
    <row r="1345" spans="1:11" x14ac:dyDescent="0.2">
      <c r="A1345" s="2">
        <v>1319</v>
      </c>
      <c r="B1345" s="3">
        <v>1351</v>
      </c>
      <c r="C1345" s="3" t="s">
        <v>1325</v>
      </c>
      <c r="D1345" s="3" t="s">
        <v>3717</v>
      </c>
      <c r="E1345" s="3">
        <v>120369.21588</v>
      </c>
      <c r="F1345" s="3">
        <v>49775</v>
      </c>
      <c r="G1345" s="3">
        <v>518832</v>
      </c>
      <c r="H1345" s="3"/>
      <c r="I1345" s="3"/>
      <c r="J1345" s="3"/>
      <c r="K1345" s="3"/>
    </row>
    <row r="1346" spans="1:11" x14ac:dyDescent="0.2">
      <c r="A1346" s="2">
        <v>1320</v>
      </c>
      <c r="B1346" s="3">
        <v>1895</v>
      </c>
      <c r="C1346" s="3" t="s">
        <v>1326</v>
      </c>
      <c r="D1346" s="3" t="s">
        <v>3778</v>
      </c>
      <c r="E1346" s="3">
        <v>120198.89041000001</v>
      </c>
      <c r="F1346" s="3">
        <v>30630</v>
      </c>
      <c r="G1346" s="3">
        <v>45969</v>
      </c>
      <c r="H1346" s="3"/>
      <c r="I1346" s="3"/>
      <c r="J1346" s="3"/>
      <c r="K1346" s="3"/>
    </row>
    <row r="1347" spans="1:11" x14ac:dyDescent="0.2">
      <c r="A1347" s="2">
        <v>1321</v>
      </c>
      <c r="B1347" s="3">
        <v>1160</v>
      </c>
      <c r="C1347" s="3" t="s">
        <v>1327</v>
      </c>
      <c r="D1347" s="3" t="s">
        <v>3779</v>
      </c>
      <c r="E1347" s="3">
        <v>120183.65792</v>
      </c>
      <c r="F1347" s="3">
        <v>11006</v>
      </c>
      <c r="G1347" s="3">
        <v>11203850</v>
      </c>
      <c r="H1347" s="3"/>
      <c r="I1347" s="3"/>
      <c r="J1347" s="3"/>
      <c r="K1347" s="3"/>
    </row>
    <row r="1348" spans="1:11" x14ac:dyDescent="0.2">
      <c r="A1348" s="2">
        <v>1322</v>
      </c>
      <c r="B1348" s="3">
        <v>2425</v>
      </c>
      <c r="C1348" s="3" t="s">
        <v>1328</v>
      </c>
      <c r="D1348" s="3" t="s">
        <v>3780</v>
      </c>
      <c r="E1348" s="3">
        <v>119908.53140000001</v>
      </c>
      <c r="F1348" s="3">
        <v>3965</v>
      </c>
      <c r="G1348" s="3">
        <v>129498</v>
      </c>
      <c r="H1348" s="3"/>
      <c r="I1348" s="3"/>
      <c r="J1348" s="3"/>
      <c r="K1348" s="3"/>
    </row>
    <row r="1349" spans="1:11" x14ac:dyDescent="0.2">
      <c r="A1349" s="2">
        <v>1323</v>
      </c>
      <c r="B1349" s="3">
        <v>445</v>
      </c>
      <c r="C1349" s="3" t="s">
        <v>1329</v>
      </c>
      <c r="D1349" s="3" t="s">
        <v>3781</v>
      </c>
      <c r="E1349" s="3">
        <v>119647.47427000001</v>
      </c>
      <c r="F1349" s="3">
        <v>8054</v>
      </c>
      <c r="G1349" s="3">
        <v>2847488</v>
      </c>
      <c r="H1349" s="3"/>
      <c r="I1349" s="3"/>
      <c r="J1349" s="3"/>
      <c r="K1349" s="3"/>
    </row>
    <row r="1350" spans="1:11" x14ac:dyDescent="0.2">
      <c r="A1350" s="2">
        <v>1324</v>
      </c>
      <c r="B1350" s="3">
        <v>327</v>
      </c>
      <c r="C1350" s="3" t="s">
        <v>1330</v>
      </c>
      <c r="D1350" s="3" t="s">
        <v>3565</v>
      </c>
      <c r="E1350" s="3">
        <v>119066.84609000001</v>
      </c>
      <c r="F1350" s="3">
        <v>2330</v>
      </c>
      <c r="G1350" s="3">
        <v>3210</v>
      </c>
      <c r="H1350" s="3"/>
      <c r="I1350" s="3"/>
      <c r="J1350" s="3"/>
      <c r="K1350" s="3"/>
    </row>
    <row r="1351" spans="1:11" x14ac:dyDescent="0.2">
      <c r="A1351" s="2">
        <v>1325</v>
      </c>
      <c r="B1351" s="3">
        <v>1480</v>
      </c>
      <c r="C1351" s="3" t="s">
        <v>1331</v>
      </c>
      <c r="D1351" s="3" t="s">
        <v>3782</v>
      </c>
      <c r="E1351" s="3">
        <v>118714.5952900001</v>
      </c>
      <c r="F1351" s="3">
        <v>45263</v>
      </c>
      <c r="G1351" s="3">
        <v>185228</v>
      </c>
      <c r="H1351" s="3"/>
      <c r="I1351" s="3"/>
      <c r="J1351" s="3"/>
      <c r="K1351" s="3"/>
    </row>
    <row r="1352" spans="1:11" x14ac:dyDescent="0.2">
      <c r="A1352" s="2">
        <v>1326</v>
      </c>
      <c r="B1352" s="3">
        <v>2075</v>
      </c>
      <c r="C1352" s="3" t="s">
        <v>1332</v>
      </c>
      <c r="D1352" s="3" t="s">
        <v>3783</v>
      </c>
      <c r="E1352" s="3">
        <v>118220.89118000001</v>
      </c>
      <c r="F1352" s="3">
        <v>621</v>
      </c>
      <c r="G1352" s="3">
        <v>14979</v>
      </c>
      <c r="H1352" s="3"/>
      <c r="I1352" s="3"/>
      <c r="J1352" s="3"/>
      <c r="K1352" s="3"/>
    </row>
    <row r="1353" spans="1:11" x14ac:dyDescent="0.2">
      <c r="A1353" s="2">
        <v>1327</v>
      </c>
      <c r="B1353" s="3">
        <v>2172</v>
      </c>
      <c r="C1353" s="3" t="s">
        <v>1333</v>
      </c>
      <c r="D1353" s="3" t="s">
        <v>3784</v>
      </c>
      <c r="E1353" s="3">
        <v>118021.1621</v>
      </c>
      <c r="F1353" s="3">
        <v>2477</v>
      </c>
      <c r="G1353" s="3">
        <v>5778</v>
      </c>
      <c r="H1353" s="3"/>
      <c r="I1353" s="3"/>
      <c r="J1353" s="3"/>
      <c r="K1353" s="3"/>
    </row>
    <row r="1354" spans="1:11" x14ac:dyDescent="0.2">
      <c r="A1354" s="2">
        <v>1328</v>
      </c>
      <c r="B1354" s="3">
        <v>649</v>
      </c>
      <c r="C1354" s="3" t="s">
        <v>1334</v>
      </c>
      <c r="D1354" s="3" t="s">
        <v>3785</v>
      </c>
      <c r="E1354" s="3">
        <v>117753.32369</v>
      </c>
      <c r="F1354" s="3">
        <v>1372</v>
      </c>
      <c r="G1354" s="3">
        <v>8486</v>
      </c>
      <c r="H1354" s="3"/>
      <c r="I1354" s="3"/>
      <c r="J1354" s="3"/>
      <c r="K1354" s="3"/>
    </row>
    <row r="1355" spans="1:11" x14ac:dyDescent="0.2">
      <c r="A1355" s="2">
        <v>1329</v>
      </c>
      <c r="B1355" s="3">
        <v>2257</v>
      </c>
      <c r="C1355" s="3" t="s">
        <v>1335</v>
      </c>
      <c r="D1355" s="3" t="s">
        <v>3786</v>
      </c>
      <c r="E1355" s="3">
        <v>116808.75161000001</v>
      </c>
      <c r="F1355" s="3">
        <v>2088</v>
      </c>
      <c r="G1355" s="3">
        <v>3079</v>
      </c>
      <c r="H1355" s="3"/>
      <c r="I1355" s="3"/>
      <c r="J1355" s="3"/>
      <c r="K1355" s="3"/>
    </row>
    <row r="1356" spans="1:11" x14ac:dyDescent="0.2">
      <c r="A1356" s="2">
        <v>1330</v>
      </c>
      <c r="B1356" s="3">
        <v>56</v>
      </c>
      <c r="C1356" s="3" t="s">
        <v>1336</v>
      </c>
      <c r="D1356" s="3" t="s">
        <v>2942</v>
      </c>
      <c r="E1356" s="3">
        <v>116452.93213</v>
      </c>
      <c r="F1356" s="3">
        <v>6400</v>
      </c>
      <c r="G1356" s="3">
        <v>13445</v>
      </c>
      <c r="H1356" s="3"/>
      <c r="I1356" s="3"/>
      <c r="J1356" s="3"/>
      <c r="K1356" s="3"/>
    </row>
    <row r="1357" spans="1:11" x14ac:dyDescent="0.2">
      <c r="A1357" s="2">
        <v>1331</v>
      </c>
      <c r="B1357" s="3">
        <v>1578</v>
      </c>
      <c r="C1357" s="3" t="s">
        <v>1337</v>
      </c>
      <c r="D1357" s="3" t="s">
        <v>3787</v>
      </c>
      <c r="E1357" s="3">
        <v>115881.96377</v>
      </c>
      <c r="F1357" s="3">
        <v>4790</v>
      </c>
      <c r="G1357" s="3">
        <v>1307570</v>
      </c>
      <c r="H1357" s="3"/>
      <c r="I1357" s="3"/>
      <c r="J1357" s="3"/>
      <c r="K1357" s="3"/>
    </row>
    <row r="1358" spans="1:11" x14ac:dyDescent="0.2">
      <c r="A1358" s="2">
        <v>1332</v>
      </c>
      <c r="B1358" s="3">
        <v>2446</v>
      </c>
      <c r="C1358" s="3" t="s">
        <v>1338</v>
      </c>
      <c r="D1358" s="3" t="s">
        <v>3788</v>
      </c>
      <c r="E1358" s="3">
        <v>115822.19981999999</v>
      </c>
      <c r="F1358" s="3">
        <v>18360</v>
      </c>
      <c r="G1358" s="3">
        <v>25770</v>
      </c>
      <c r="H1358" s="3"/>
      <c r="I1358" s="3"/>
      <c r="J1358" s="3"/>
      <c r="K1358" s="3"/>
    </row>
    <row r="1359" spans="1:11" x14ac:dyDescent="0.2">
      <c r="A1359" s="2">
        <v>1333</v>
      </c>
      <c r="B1359" s="3">
        <v>190</v>
      </c>
      <c r="C1359" s="3" t="s">
        <v>1339</v>
      </c>
      <c r="D1359" s="3" t="s">
        <v>3789</v>
      </c>
      <c r="E1359" s="3">
        <v>115795.2978999999</v>
      </c>
      <c r="F1359" s="3">
        <v>15149</v>
      </c>
      <c r="G1359" s="3">
        <v>687747</v>
      </c>
      <c r="H1359" s="3"/>
      <c r="I1359" s="3"/>
      <c r="J1359" s="3"/>
      <c r="K1359" s="3"/>
    </row>
    <row r="1360" spans="1:11" x14ac:dyDescent="0.2">
      <c r="A1360" s="2">
        <v>1334</v>
      </c>
      <c r="B1360" s="3">
        <v>1702</v>
      </c>
      <c r="C1360" s="3" t="s">
        <v>1340</v>
      </c>
      <c r="D1360" s="3" t="s">
        <v>2637</v>
      </c>
      <c r="E1360" s="3">
        <v>115289.49903000001</v>
      </c>
      <c r="F1360" s="3">
        <v>376</v>
      </c>
      <c r="G1360" s="3">
        <v>179855</v>
      </c>
      <c r="H1360" s="3"/>
      <c r="I1360" s="3"/>
      <c r="J1360" s="3"/>
      <c r="K1360" s="3"/>
    </row>
    <row r="1361" spans="1:11" x14ac:dyDescent="0.2">
      <c r="A1361" s="2">
        <v>1335</v>
      </c>
      <c r="B1361" s="3">
        <v>694</v>
      </c>
      <c r="C1361" s="3" t="s">
        <v>1341</v>
      </c>
      <c r="D1361" s="3" t="s">
        <v>3790</v>
      </c>
      <c r="E1361" s="3">
        <v>114560.95471999999</v>
      </c>
      <c r="F1361" s="3">
        <v>368</v>
      </c>
      <c r="G1361" s="3">
        <v>40266</v>
      </c>
      <c r="H1361" s="3"/>
      <c r="I1361" s="3"/>
      <c r="J1361" s="3"/>
      <c r="K1361" s="3"/>
    </row>
    <row r="1362" spans="1:11" x14ac:dyDescent="0.2">
      <c r="A1362" s="2">
        <v>1336</v>
      </c>
      <c r="B1362" s="3">
        <v>2036</v>
      </c>
      <c r="C1362" s="3" t="s">
        <v>1342</v>
      </c>
      <c r="D1362" s="3" t="s">
        <v>3791</v>
      </c>
      <c r="E1362" s="3">
        <v>114367.28403</v>
      </c>
      <c r="F1362" s="3">
        <v>13513</v>
      </c>
      <c r="G1362" s="3">
        <v>160589</v>
      </c>
      <c r="H1362" s="3"/>
      <c r="I1362" s="3"/>
      <c r="J1362" s="3"/>
      <c r="K1362" s="3"/>
    </row>
    <row r="1363" spans="1:11" x14ac:dyDescent="0.2">
      <c r="A1363" s="2">
        <v>1337</v>
      </c>
      <c r="B1363" s="3">
        <v>115</v>
      </c>
      <c r="C1363" s="3" t="s">
        <v>1343</v>
      </c>
      <c r="D1363" s="3" t="s">
        <v>3792</v>
      </c>
      <c r="E1363" s="3">
        <v>113713.81097999999</v>
      </c>
      <c r="F1363" s="3">
        <v>1692</v>
      </c>
      <c r="G1363" s="3">
        <v>66381</v>
      </c>
      <c r="H1363" s="3"/>
      <c r="I1363" s="3"/>
      <c r="J1363" s="3"/>
      <c r="K1363" s="3"/>
    </row>
    <row r="1364" spans="1:11" x14ac:dyDescent="0.2">
      <c r="A1364" s="2">
        <v>1338</v>
      </c>
      <c r="B1364" s="3">
        <v>1781</v>
      </c>
      <c r="C1364" s="3" t="s">
        <v>1344</v>
      </c>
      <c r="D1364" s="3" t="s">
        <v>3793</v>
      </c>
      <c r="E1364" s="3">
        <v>113560.35102</v>
      </c>
      <c r="F1364" s="3">
        <v>4158</v>
      </c>
      <c r="G1364" s="3">
        <v>17256061</v>
      </c>
      <c r="H1364" s="3"/>
      <c r="I1364" s="3"/>
      <c r="J1364" s="3"/>
      <c r="K1364" s="3"/>
    </row>
    <row r="1365" spans="1:11" x14ac:dyDescent="0.2">
      <c r="A1365" s="2">
        <v>1339</v>
      </c>
      <c r="B1365" s="3">
        <v>1198</v>
      </c>
      <c r="C1365" s="3" t="s">
        <v>1345</v>
      </c>
      <c r="D1365" s="3" t="s">
        <v>3794</v>
      </c>
      <c r="E1365" s="3">
        <v>113159.37695000001</v>
      </c>
      <c r="F1365" s="3">
        <v>13401</v>
      </c>
      <c r="G1365" s="3">
        <v>518996</v>
      </c>
      <c r="H1365" s="3"/>
      <c r="I1365" s="3"/>
      <c r="J1365" s="3"/>
      <c r="K1365" s="3"/>
    </row>
    <row r="1366" spans="1:11" x14ac:dyDescent="0.2">
      <c r="A1366" s="2">
        <v>1340</v>
      </c>
      <c r="B1366" s="3">
        <v>2315</v>
      </c>
      <c r="C1366" s="3" t="s">
        <v>1346</v>
      </c>
      <c r="D1366" s="3" t="s">
        <v>3795</v>
      </c>
      <c r="E1366" s="3">
        <v>113002.6542300001</v>
      </c>
      <c r="F1366" s="3">
        <v>5239</v>
      </c>
      <c r="G1366" s="3">
        <v>2310053</v>
      </c>
      <c r="H1366" s="3"/>
      <c r="I1366" s="3"/>
      <c r="J1366" s="3"/>
      <c r="K1366" s="3"/>
    </row>
    <row r="1367" spans="1:11" x14ac:dyDescent="0.2">
      <c r="A1367" s="2">
        <v>1341</v>
      </c>
      <c r="B1367" s="3">
        <v>2471</v>
      </c>
      <c r="C1367" s="3" t="s">
        <v>1347</v>
      </c>
      <c r="D1367" s="3" t="s">
        <v>3796</v>
      </c>
      <c r="E1367" s="3">
        <v>112893.51981</v>
      </c>
      <c r="F1367" s="3">
        <v>2456</v>
      </c>
      <c r="G1367" s="3">
        <v>48806</v>
      </c>
      <c r="H1367" s="3"/>
      <c r="I1367" s="3"/>
      <c r="J1367" s="3"/>
      <c r="K1367" s="3"/>
    </row>
    <row r="1368" spans="1:11" x14ac:dyDescent="0.2">
      <c r="A1368" s="2">
        <v>1342</v>
      </c>
      <c r="B1368" s="3">
        <v>97</v>
      </c>
      <c r="C1368" s="3" t="s">
        <v>1348</v>
      </c>
      <c r="D1368" s="3" t="s">
        <v>3003</v>
      </c>
      <c r="E1368" s="3">
        <v>112803.83042</v>
      </c>
      <c r="F1368" s="3">
        <v>277</v>
      </c>
      <c r="G1368" s="3">
        <v>7022</v>
      </c>
      <c r="H1368" s="3"/>
      <c r="I1368" s="3"/>
      <c r="J1368" s="3"/>
      <c r="K1368" s="3"/>
    </row>
    <row r="1369" spans="1:11" x14ac:dyDescent="0.2">
      <c r="A1369" s="2">
        <v>1343</v>
      </c>
      <c r="B1369" s="3">
        <v>1832</v>
      </c>
      <c r="C1369" s="3" t="s">
        <v>1349</v>
      </c>
      <c r="D1369" s="3" t="s">
        <v>3797</v>
      </c>
      <c r="E1369" s="3">
        <v>112225.08085</v>
      </c>
      <c r="F1369" s="3">
        <v>4481</v>
      </c>
      <c r="G1369" s="3">
        <v>45845</v>
      </c>
      <c r="H1369" s="3"/>
      <c r="I1369" s="3"/>
      <c r="J1369" s="3"/>
      <c r="K1369" s="3"/>
    </row>
    <row r="1370" spans="1:11" x14ac:dyDescent="0.2">
      <c r="A1370" s="2">
        <v>1344</v>
      </c>
      <c r="B1370" s="3">
        <v>300</v>
      </c>
      <c r="C1370" s="3" t="s">
        <v>1350</v>
      </c>
      <c r="D1370" s="3" t="s">
        <v>3798</v>
      </c>
      <c r="E1370" s="3">
        <v>110982.48793</v>
      </c>
      <c r="F1370" s="3">
        <v>4585</v>
      </c>
      <c r="G1370" s="3">
        <v>128843</v>
      </c>
      <c r="H1370" s="3"/>
      <c r="I1370" s="3"/>
      <c r="J1370" s="3"/>
      <c r="K1370" s="3"/>
    </row>
    <row r="1371" spans="1:11" x14ac:dyDescent="0.2">
      <c r="A1371" s="2">
        <v>1345</v>
      </c>
      <c r="B1371" s="3">
        <v>2073</v>
      </c>
      <c r="C1371" s="3" t="s">
        <v>1351</v>
      </c>
      <c r="D1371" s="3" t="s">
        <v>3799</v>
      </c>
      <c r="E1371" s="3">
        <v>110868.02327000001</v>
      </c>
      <c r="F1371" s="3">
        <v>1898</v>
      </c>
      <c r="G1371" s="3">
        <v>73672</v>
      </c>
      <c r="H1371" s="3"/>
      <c r="I1371" s="3"/>
      <c r="J1371" s="3"/>
      <c r="K1371" s="3"/>
    </row>
    <row r="1372" spans="1:11" x14ac:dyDescent="0.2">
      <c r="A1372" s="2">
        <v>1346</v>
      </c>
      <c r="B1372" s="3">
        <v>645</v>
      </c>
      <c r="C1372" s="3" t="s">
        <v>1352</v>
      </c>
      <c r="D1372" s="3" t="s">
        <v>3800</v>
      </c>
      <c r="E1372" s="3">
        <v>110833.59877</v>
      </c>
      <c r="F1372" s="3">
        <v>9509</v>
      </c>
      <c r="G1372" s="3">
        <v>598654</v>
      </c>
      <c r="H1372" s="3"/>
      <c r="I1372" s="3"/>
      <c r="J1372" s="3"/>
      <c r="K1372" s="3"/>
    </row>
    <row r="1373" spans="1:11" x14ac:dyDescent="0.2">
      <c r="A1373" s="2">
        <v>1347</v>
      </c>
      <c r="B1373" s="3">
        <v>968</v>
      </c>
      <c r="C1373" s="3" t="s">
        <v>1353</v>
      </c>
      <c r="D1373" s="3" t="s">
        <v>2705</v>
      </c>
      <c r="E1373" s="3">
        <v>110242.86869</v>
      </c>
      <c r="F1373" s="3">
        <v>36780</v>
      </c>
      <c r="G1373" s="3">
        <v>4464873</v>
      </c>
      <c r="H1373" s="3"/>
      <c r="I1373" s="3"/>
      <c r="J1373" s="3"/>
      <c r="K1373" s="3"/>
    </row>
    <row r="1374" spans="1:11" x14ac:dyDescent="0.2">
      <c r="A1374" s="2">
        <v>1348</v>
      </c>
      <c r="B1374" s="3">
        <v>1104</v>
      </c>
      <c r="C1374" s="3" t="s">
        <v>1354</v>
      </c>
      <c r="D1374" s="3" t="s">
        <v>3801</v>
      </c>
      <c r="E1374" s="3">
        <v>109069.3677</v>
      </c>
      <c r="F1374" s="3">
        <v>233</v>
      </c>
      <c r="G1374" s="3">
        <v>8541</v>
      </c>
      <c r="H1374" s="3"/>
      <c r="I1374" s="3"/>
      <c r="J1374" s="3"/>
      <c r="K1374" s="3"/>
    </row>
    <row r="1375" spans="1:11" x14ac:dyDescent="0.2">
      <c r="A1375" s="2">
        <v>1349</v>
      </c>
      <c r="B1375" s="3">
        <v>2131</v>
      </c>
      <c r="C1375" s="3" t="s">
        <v>1355</v>
      </c>
      <c r="D1375" s="3" t="s">
        <v>3802</v>
      </c>
      <c r="E1375" s="3">
        <v>108790.16871</v>
      </c>
      <c r="F1375" s="3">
        <v>4439</v>
      </c>
      <c r="G1375" s="3">
        <v>63133</v>
      </c>
      <c r="H1375" s="3"/>
      <c r="I1375" s="3"/>
      <c r="J1375" s="3"/>
      <c r="K1375" s="3"/>
    </row>
    <row r="1376" spans="1:11" x14ac:dyDescent="0.2">
      <c r="A1376" s="2">
        <v>1350</v>
      </c>
      <c r="B1376" s="3">
        <v>2181</v>
      </c>
      <c r="C1376" s="3" t="s">
        <v>1356</v>
      </c>
      <c r="D1376" s="3" t="s">
        <v>3803</v>
      </c>
      <c r="E1376" s="3">
        <v>107770.24490999999</v>
      </c>
      <c r="F1376" s="3">
        <v>4163</v>
      </c>
      <c r="G1376" s="3">
        <v>606125</v>
      </c>
      <c r="H1376" s="3"/>
      <c r="I1376" s="3"/>
      <c r="J1376" s="3"/>
      <c r="K1376" s="3"/>
    </row>
    <row r="1377" spans="1:11" x14ac:dyDescent="0.2">
      <c r="A1377" s="2">
        <v>1351</v>
      </c>
      <c r="B1377" s="3">
        <v>494</v>
      </c>
      <c r="C1377" s="3" t="s">
        <v>1357</v>
      </c>
      <c r="D1377" s="3" t="s">
        <v>3804</v>
      </c>
      <c r="E1377" s="3">
        <v>107116.64745</v>
      </c>
      <c r="F1377" s="3">
        <v>6022</v>
      </c>
      <c r="G1377" s="3">
        <v>477629</v>
      </c>
      <c r="H1377" s="3"/>
      <c r="I1377" s="3"/>
      <c r="J1377" s="3"/>
      <c r="K1377" s="3"/>
    </row>
    <row r="1378" spans="1:11" x14ac:dyDescent="0.2">
      <c r="A1378" s="2">
        <v>1352</v>
      </c>
      <c r="B1378" s="3">
        <v>2247</v>
      </c>
      <c r="C1378" s="3" t="s">
        <v>1358</v>
      </c>
      <c r="D1378" s="3" t="s">
        <v>3805</v>
      </c>
      <c r="E1378" s="3">
        <v>106946.77741</v>
      </c>
      <c r="F1378" s="3">
        <v>4106</v>
      </c>
      <c r="G1378" s="3">
        <v>6911</v>
      </c>
      <c r="H1378" s="3"/>
      <c r="I1378" s="3"/>
      <c r="J1378" s="3"/>
      <c r="K1378" s="3"/>
    </row>
    <row r="1379" spans="1:11" x14ac:dyDescent="0.2">
      <c r="A1379" s="2">
        <v>1353</v>
      </c>
      <c r="B1379" s="3">
        <v>441</v>
      </c>
      <c r="C1379" s="3" t="s">
        <v>1359</v>
      </c>
      <c r="D1379" s="3" t="s">
        <v>3806</v>
      </c>
      <c r="E1379" s="3">
        <v>106822.92793000001</v>
      </c>
      <c r="F1379" s="3">
        <v>8644</v>
      </c>
      <c r="G1379" s="3">
        <v>24992</v>
      </c>
      <c r="H1379" s="3"/>
      <c r="I1379" s="3"/>
      <c r="J1379" s="3"/>
      <c r="K1379" s="3"/>
    </row>
    <row r="1380" spans="1:11" x14ac:dyDescent="0.2">
      <c r="A1380" s="2">
        <v>1354</v>
      </c>
      <c r="B1380" s="3">
        <v>2460</v>
      </c>
      <c r="C1380" s="3" t="s">
        <v>1360</v>
      </c>
      <c r="D1380" s="3" t="s">
        <v>3807</v>
      </c>
      <c r="E1380" s="3">
        <v>106510.08851</v>
      </c>
      <c r="F1380" s="3">
        <v>1507</v>
      </c>
      <c r="G1380" s="3">
        <v>79258</v>
      </c>
      <c r="H1380" s="3"/>
      <c r="I1380" s="3"/>
      <c r="J1380" s="3"/>
      <c r="K1380" s="3"/>
    </row>
    <row r="1381" spans="1:11" x14ac:dyDescent="0.2">
      <c r="A1381" s="2">
        <v>1355</v>
      </c>
      <c r="B1381" s="3">
        <v>2125</v>
      </c>
      <c r="C1381" s="3" t="s">
        <v>1361</v>
      </c>
      <c r="D1381" s="3" t="s">
        <v>3808</v>
      </c>
      <c r="E1381" s="3">
        <v>106385.33256</v>
      </c>
      <c r="F1381" s="3">
        <v>7337</v>
      </c>
      <c r="G1381" s="3">
        <v>192507</v>
      </c>
      <c r="H1381" s="3"/>
      <c r="I1381" s="3"/>
      <c r="J1381" s="3"/>
      <c r="K1381" s="3"/>
    </row>
    <row r="1382" spans="1:11" x14ac:dyDescent="0.2">
      <c r="A1382" s="2">
        <v>1356</v>
      </c>
      <c r="B1382" s="3">
        <v>1862</v>
      </c>
      <c r="C1382" s="3" t="s">
        <v>1362</v>
      </c>
      <c r="D1382" s="3" t="s">
        <v>3809</v>
      </c>
      <c r="E1382" s="3">
        <v>106215.50932</v>
      </c>
      <c r="F1382" s="3">
        <v>3426</v>
      </c>
      <c r="G1382" s="3">
        <v>260182</v>
      </c>
      <c r="H1382" s="3"/>
      <c r="I1382" s="3"/>
      <c r="J1382" s="3"/>
      <c r="K1382" s="3"/>
    </row>
    <row r="1383" spans="1:11" x14ac:dyDescent="0.2">
      <c r="A1383" s="2">
        <v>1357</v>
      </c>
      <c r="B1383" s="3">
        <v>70</v>
      </c>
      <c r="C1383" s="3" t="s">
        <v>1363</v>
      </c>
      <c r="D1383" s="3" t="s">
        <v>3810</v>
      </c>
      <c r="E1383" s="3">
        <v>105990.99009000001</v>
      </c>
      <c r="F1383" s="3">
        <v>787</v>
      </c>
      <c r="G1383" s="3">
        <v>146588</v>
      </c>
      <c r="H1383" s="3"/>
      <c r="I1383" s="3"/>
      <c r="J1383" s="3"/>
      <c r="K1383" s="3"/>
    </row>
    <row r="1384" spans="1:11" x14ac:dyDescent="0.2">
      <c r="A1384" s="2">
        <v>1358</v>
      </c>
      <c r="B1384" s="3">
        <v>331</v>
      </c>
      <c r="C1384" s="3" t="s">
        <v>1364</v>
      </c>
      <c r="D1384" s="3" t="s">
        <v>3811</v>
      </c>
      <c r="E1384" s="3">
        <v>105868.29124999999</v>
      </c>
      <c r="F1384" s="3">
        <v>3390</v>
      </c>
      <c r="G1384" s="3">
        <v>90618</v>
      </c>
      <c r="H1384" s="3"/>
      <c r="I1384" s="3"/>
      <c r="J1384" s="3"/>
      <c r="K1384" s="3"/>
    </row>
    <row r="1385" spans="1:11" x14ac:dyDescent="0.2">
      <c r="A1385" s="2">
        <v>1359</v>
      </c>
      <c r="B1385" s="3">
        <v>1317</v>
      </c>
      <c r="C1385" s="3" t="s">
        <v>1365</v>
      </c>
      <c r="D1385" s="3" t="s">
        <v>3812</v>
      </c>
      <c r="E1385" s="3">
        <v>105813.23039</v>
      </c>
      <c r="F1385" s="3">
        <v>898</v>
      </c>
      <c r="G1385" s="3">
        <v>135277</v>
      </c>
      <c r="H1385" s="3"/>
      <c r="I1385" s="3"/>
      <c r="J1385" s="3"/>
      <c r="K1385" s="3"/>
    </row>
    <row r="1386" spans="1:11" x14ac:dyDescent="0.2">
      <c r="A1386" s="2">
        <v>1360</v>
      </c>
      <c r="B1386" s="3">
        <v>2401</v>
      </c>
      <c r="C1386" s="3" t="s">
        <v>1366</v>
      </c>
      <c r="D1386" s="3" t="s">
        <v>3813</v>
      </c>
      <c r="E1386" s="3">
        <v>105560.79762</v>
      </c>
      <c r="F1386" s="3">
        <v>1527</v>
      </c>
      <c r="G1386" s="3">
        <v>86487</v>
      </c>
      <c r="H1386" s="3"/>
      <c r="I1386" s="3"/>
      <c r="J1386" s="3"/>
      <c r="K1386" s="3"/>
    </row>
    <row r="1387" spans="1:11" x14ac:dyDescent="0.2">
      <c r="A1387" s="2">
        <v>1361</v>
      </c>
      <c r="B1387" s="3">
        <v>2375</v>
      </c>
      <c r="C1387" s="3" t="s">
        <v>1367</v>
      </c>
      <c r="D1387" s="3" t="s">
        <v>3814</v>
      </c>
      <c r="E1387" s="3">
        <v>105298.22069</v>
      </c>
      <c r="F1387" s="3">
        <v>759</v>
      </c>
      <c r="G1387" s="3">
        <v>39620</v>
      </c>
      <c r="H1387" s="3"/>
      <c r="I1387" s="3"/>
      <c r="J1387" s="3"/>
      <c r="K1387" s="3"/>
    </row>
    <row r="1388" spans="1:11" x14ac:dyDescent="0.2">
      <c r="A1388" s="2">
        <v>1362</v>
      </c>
      <c r="B1388" s="3">
        <v>2168</v>
      </c>
      <c r="C1388" s="3" t="s">
        <v>1368</v>
      </c>
      <c r="D1388" s="3" t="s">
        <v>3815</v>
      </c>
      <c r="E1388" s="3">
        <v>104858.56075</v>
      </c>
      <c r="F1388" s="3">
        <v>2383</v>
      </c>
      <c r="G1388" s="3">
        <v>14794</v>
      </c>
      <c r="H1388" s="3"/>
      <c r="I1388" s="3"/>
      <c r="J1388" s="3"/>
      <c r="K1388" s="3"/>
    </row>
    <row r="1389" spans="1:11" x14ac:dyDescent="0.2">
      <c r="A1389" s="2">
        <v>1363</v>
      </c>
      <c r="B1389" s="3">
        <v>1281</v>
      </c>
      <c r="C1389" s="3" t="s">
        <v>1369</v>
      </c>
      <c r="D1389" s="3" t="s">
        <v>3097</v>
      </c>
      <c r="E1389" s="3">
        <v>104099.66890999999</v>
      </c>
      <c r="F1389" s="3">
        <v>17206</v>
      </c>
      <c r="G1389" s="3">
        <v>708343</v>
      </c>
      <c r="H1389" s="3"/>
      <c r="I1389" s="3"/>
      <c r="J1389" s="3"/>
      <c r="K1389" s="3"/>
    </row>
    <row r="1390" spans="1:11" x14ac:dyDescent="0.2">
      <c r="A1390" s="2">
        <v>1364</v>
      </c>
      <c r="B1390" s="3">
        <v>1082</v>
      </c>
      <c r="C1390" s="3" t="s">
        <v>1370</v>
      </c>
      <c r="D1390" s="3" t="s">
        <v>3816</v>
      </c>
      <c r="E1390" s="3">
        <v>104065.522</v>
      </c>
      <c r="F1390" s="3">
        <v>58</v>
      </c>
      <c r="G1390" s="3">
        <v>4593</v>
      </c>
      <c r="H1390" s="3"/>
      <c r="I1390" s="3"/>
      <c r="J1390" s="3"/>
      <c r="K1390" s="3"/>
    </row>
    <row r="1391" spans="1:11" x14ac:dyDescent="0.2">
      <c r="A1391" s="2">
        <v>1365</v>
      </c>
      <c r="B1391" s="3">
        <v>1419</v>
      </c>
      <c r="C1391" s="3" t="s">
        <v>1371</v>
      </c>
      <c r="D1391" s="3" t="s">
        <v>3817</v>
      </c>
      <c r="E1391" s="3">
        <v>103999.63858</v>
      </c>
      <c r="F1391" s="3">
        <v>204</v>
      </c>
      <c r="G1391" s="3">
        <v>10498</v>
      </c>
      <c r="H1391" s="3"/>
      <c r="I1391" s="3"/>
      <c r="J1391" s="3"/>
      <c r="K1391" s="3"/>
    </row>
    <row r="1392" spans="1:11" x14ac:dyDescent="0.2">
      <c r="A1392" s="2">
        <v>1366</v>
      </c>
      <c r="B1392" s="3">
        <v>2245</v>
      </c>
      <c r="C1392" s="3" t="s">
        <v>1372</v>
      </c>
      <c r="D1392" s="3" t="s">
        <v>3818</v>
      </c>
      <c r="E1392" s="3">
        <v>103352.35558</v>
      </c>
      <c r="F1392" s="3">
        <v>9944</v>
      </c>
      <c r="G1392" s="3">
        <v>15982</v>
      </c>
      <c r="H1392" s="3"/>
      <c r="I1392" s="3"/>
      <c r="J1392" s="3"/>
      <c r="K1392" s="3"/>
    </row>
    <row r="1393" spans="1:11" x14ac:dyDescent="0.2">
      <c r="A1393" s="2">
        <v>1367</v>
      </c>
      <c r="B1393" s="3">
        <v>1297</v>
      </c>
      <c r="C1393" s="3" t="s">
        <v>1373</v>
      </c>
      <c r="D1393" s="3" t="s">
        <v>3819</v>
      </c>
      <c r="E1393" s="3">
        <v>103096.64988</v>
      </c>
      <c r="F1393" s="3">
        <v>3488</v>
      </c>
      <c r="G1393" s="3">
        <v>9468</v>
      </c>
      <c r="H1393" s="3"/>
      <c r="I1393" s="3"/>
      <c r="J1393" s="3"/>
      <c r="K1393" s="3"/>
    </row>
    <row r="1394" spans="1:11" x14ac:dyDescent="0.2">
      <c r="A1394" s="2">
        <v>1368</v>
      </c>
      <c r="B1394" s="3">
        <v>405</v>
      </c>
      <c r="C1394" s="3" t="s">
        <v>1374</v>
      </c>
      <c r="D1394" s="3" t="s">
        <v>3820</v>
      </c>
      <c r="E1394" s="3">
        <v>102860.24195</v>
      </c>
      <c r="F1394" s="3">
        <v>1414</v>
      </c>
      <c r="G1394" s="3">
        <v>79648</v>
      </c>
      <c r="H1394" s="3"/>
      <c r="I1394" s="3"/>
      <c r="J1394" s="3"/>
      <c r="K1394" s="3"/>
    </row>
    <row r="1395" spans="1:11" x14ac:dyDescent="0.2">
      <c r="A1395" s="2">
        <v>1369</v>
      </c>
      <c r="B1395" s="3">
        <v>1332</v>
      </c>
      <c r="C1395" s="3" t="s">
        <v>1375</v>
      </c>
      <c r="D1395" s="3" t="s">
        <v>2969</v>
      </c>
      <c r="E1395" s="3">
        <v>102734.1684900001</v>
      </c>
      <c r="F1395" s="3">
        <v>14753</v>
      </c>
      <c r="G1395" s="3">
        <v>1611510</v>
      </c>
      <c r="H1395" s="3"/>
      <c r="I1395" s="3"/>
      <c r="J1395" s="3"/>
      <c r="K1395" s="3"/>
    </row>
    <row r="1396" spans="1:11" x14ac:dyDescent="0.2">
      <c r="A1396" s="2">
        <v>1370</v>
      </c>
      <c r="B1396" s="3">
        <v>2103</v>
      </c>
      <c r="C1396" s="3" t="s">
        <v>1376</v>
      </c>
      <c r="D1396" s="3" t="s">
        <v>3821</v>
      </c>
      <c r="E1396" s="3">
        <v>101200.97871</v>
      </c>
      <c r="F1396" s="3">
        <v>3406</v>
      </c>
      <c r="G1396" s="3">
        <v>46932</v>
      </c>
      <c r="H1396" s="3"/>
      <c r="I1396" s="3"/>
      <c r="J1396" s="3"/>
      <c r="K1396" s="3"/>
    </row>
    <row r="1397" spans="1:11" x14ac:dyDescent="0.2">
      <c r="A1397" s="2">
        <v>1371</v>
      </c>
      <c r="B1397" s="3">
        <v>63</v>
      </c>
      <c r="C1397" s="3" t="s">
        <v>1377</v>
      </c>
      <c r="D1397" s="3" t="s">
        <v>3822</v>
      </c>
      <c r="E1397" s="3">
        <v>101007.47116</v>
      </c>
      <c r="F1397" s="3">
        <v>16706</v>
      </c>
      <c r="G1397" s="3">
        <v>2275456</v>
      </c>
      <c r="H1397" s="3"/>
      <c r="I1397" s="3"/>
      <c r="J1397" s="3"/>
      <c r="K1397" s="3"/>
    </row>
    <row r="1398" spans="1:11" x14ac:dyDescent="0.2">
      <c r="A1398" s="2">
        <v>1372</v>
      </c>
      <c r="B1398" s="3">
        <v>1547</v>
      </c>
      <c r="C1398" s="3" t="s">
        <v>1378</v>
      </c>
      <c r="D1398" s="3" t="s">
        <v>3823</v>
      </c>
      <c r="E1398" s="3">
        <v>100560.77458</v>
      </c>
      <c r="F1398" s="3">
        <v>70227</v>
      </c>
      <c r="G1398" s="3">
        <v>13012530</v>
      </c>
      <c r="H1398" s="3"/>
      <c r="I1398" s="3"/>
      <c r="J1398" s="3"/>
      <c r="K1398" s="3"/>
    </row>
    <row r="1399" spans="1:11" x14ac:dyDescent="0.2">
      <c r="A1399" s="2">
        <v>1373</v>
      </c>
      <c r="B1399" s="3">
        <v>2114</v>
      </c>
      <c r="C1399" s="3" t="s">
        <v>1379</v>
      </c>
      <c r="D1399" s="3" t="s">
        <v>3824</v>
      </c>
      <c r="E1399" s="3">
        <v>100138.8867</v>
      </c>
      <c r="F1399" s="3">
        <v>4112</v>
      </c>
      <c r="G1399" s="3">
        <v>44984</v>
      </c>
      <c r="H1399" s="3"/>
      <c r="I1399" s="3"/>
      <c r="J1399" s="3"/>
      <c r="K1399" s="3"/>
    </row>
    <row r="1400" spans="1:11" x14ac:dyDescent="0.2">
      <c r="A1400" s="2">
        <v>1374</v>
      </c>
      <c r="B1400" s="3">
        <v>510</v>
      </c>
      <c r="C1400" s="3" t="s">
        <v>1380</v>
      </c>
      <c r="D1400" s="3" t="s">
        <v>3825</v>
      </c>
      <c r="E1400" s="3">
        <v>100046.5833</v>
      </c>
      <c r="F1400" s="3">
        <v>31048</v>
      </c>
      <c r="G1400" s="3">
        <v>949043</v>
      </c>
      <c r="H1400" s="3"/>
      <c r="I1400" s="3"/>
      <c r="J1400" s="3"/>
      <c r="K1400" s="3"/>
    </row>
    <row r="1401" spans="1:11" x14ac:dyDescent="0.2">
      <c r="A1401" s="2">
        <v>1375</v>
      </c>
      <c r="B1401" s="3">
        <v>85</v>
      </c>
      <c r="C1401" s="3" t="s">
        <v>1381</v>
      </c>
      <c r="D1401" s="3" t="s">
        <v>3826</v>
      </c>
      <c r="E1401" s="3">
        <v>100005.11429</v>
      </c>
      <c r="F1401" s="3">
        <v>4446</v>
      </c>
      <c r="G1401" s="3">
        <v>37637</v>
      </c>
      <c r="H1401" s="3"/>
      <c r="I1401" s="3"/>
      <c r="J1401" s="3"/>
      <c r="K1401" s="3"/>
    </row>
    <row r="1402" spans="1:11" x14ac:dyDescent="0.2">
      <c r="A1402" s="2">
        <v>1376</v>
      </c>
      <c r="B1402" s="3">
        <v>870</v>
      </c>
      <c r="C1402" s="3" t="s">
        <v>1382</v>
      </c>
      <c r="D1402" s="3" t="s">
        <v>3827</v>
      </c>
      <c r="E1402" s="3">
        <v>99493.666700000002</v>
      </c>
      <c r="F1402" s="3">
        <v>4862</v>
      </c>
      <c r="G1402" s="3">
        <v>405221</v>
      </c>
      <c r="H1402" s="3"/>
      <c r="I1402" s="3"/>
      <c r="J1402" s="3"/>
      <c r="K1402" s="3"/>
    </row>
    <row r="1403" spans="1:11" x14ac:dyDescent="0.2">
      <c r="A1403" s="2">
        <v>1377</v>
      </c>
      <c r="B1403" s="3">
        <v>456</v>
      </c>
      <c r="C1403" s="3" t="s">
        <v>1383</v>
      </c>
      <c r="D1403" s="3" t="s">
        <v>3828</v>
      </c>
      <c r="E1403" s="3">
        <v>99368.732060000009</v>
      </c>
      <c r="F1403" s="3">
        <v>3569</v>
      </c>
      <c r="G1403" s="3">
        <v>150711</v>
      </c>
      <c r="H1403" s="3"/>
      <c r="I1403" s="3"/>
      <c r="J1403" s="3"/>
      <c r="K1403" s="3"/>
    </row>
    <row r="1404" spans="1:11" x14ac:dyDescent="0.2">
      <c r="A1404" s="2">
        <v>1378</v>
      </c>
      <c r="B1404" s="3">
        <v>1562</v>
      </c>
      <c r="C1404" s="3" t="s">
        <v>1384</v>
      </c>
      <c r="D1404" s="3" t="s">
        <v>3829</v>
      </c>
      <c r="E1404" s="3">
        <v>98161.955999999976</v>
      </c>
      <c r="F1404" s="3">
        <v>14398</v>
      </c>
      <c r="G1404" s="3">
        <v>490545</v>
      </c>
      <c r="H1404" s="3"/>
      <c r="I1404" s="3"/>
      <c r="J1404" s="3"/>
      <c r="K1404" s="3"/>
    </row>
    <row r="1405" spans="1:11" x14ac:dyDescent="0.2">
      <c r="A1405" s="2">
        <v>1379</v>
      </c>
      <c r="B1405" s="3">
        <v>1457</v>
      </c>
      <c r="C1405" s="3" t="s">
        <v>1385</v>
      </c>
      <c r="D1405" s="3" t="s">
        <v>2596</v>
      </c>
      <c r="E1405" s="3">
        <v>97873.565750000038</v>
      </c>
      <c r="F1405" s="3">
        <v>13705</v>
      </c>
      <c r="G1405" s="3">
        <v>141290</v>
      </c>
      <c r="H1405" s="3"/>
      <c r="I1405" s="3"/>
      <c r="J1405" s="3"/>
      <c r="K1405" s="3"/>
    </row>
    <row r="1406" spans="1:11" x14ac:dyDescent="0.2">
      <c r="A1406" s="2">
        <v>1380</v>
      </c>
      <c r="B1406" s="3">
        <v>664</v>
      </c>
      <c r="C1406" s="3" t="s">
        <v>1386</v>
      </c>
      <c r="D1406" s="3" t="s">
        <v>3830</v>
      </c>
      <c r="E1406" s="3">
        <v>97767.827319999982</v>
      </c>
      <c r="F1406" s="3">
        <v>26090</v>
      </c>
      <c r="G1406" s="3">
        <v>2132374</v>
      </c>
      <c r="H1406" s="3"/>
      <c r="I1406" s="3"/>
      <c r="J1406" s="3"/>
      <c r="K1406" s="3"/>
    </row>
    <row r="1407" spans="1:11" x14ac:dyDescent="0.2">
      <c r="A1407" s="2">
        <v>1381</v>
      </c>
      <c r="B1407" s="3">
        <v>1929</v>
      </c>
      <c r="C1407" s="3" t="s">
        <v>1387</v>
      </c>
      <c r="D1407" s="3" t="s">
        <v>3831</v>
      </c>
      <c r="E1407" s="3">
        <v>97355.718420000005</v>
      </c>
      <c r="F1407" s="3">
        <v>1190</v>
      </c>
      <c r="G1407" s="3">
        <v>1753</v>
      </c>
      <c r="H1407" s="3"/>
      <c r="I1407" s="3"/>
      <c r="J1407" s="3"/>
      <c r="K1407" s="3"/>
    </row>
    <row r="1408" spans="1:11" x14ac:dyDescent="0.2">
      <c r="A1408" s="2">
        <v>1382</v>
      </c>
      <c r="B1408" s="3">
        <v>2394</v>
      </c>
      <c r="C1408" s="3" t="s">
        <v>1388</v>
      </c>
      <c r="D1408" s="3" t="s">
        <v>3832</v>
      </c>
      <c r="E1408" s="3">
        <v>96400.476410000003</v>
      </c>
      <c r="F1408" s="3">
        <v>712</v>
      </c>
      <c r="G1408" s="3">
        <v>40147</v>
      </c>
      <c r="H1408" s="3"/>
      <c r="I1408" s="3"/>
      <c r="J1408" s="3"/>
      <c r="K1408" s="3"/>
    </row>
    <row r="1409" spans="1:11" x14ac:dyDescent="0.2">
      <c r="A1409" s="2">
        <v>1383</v>
      </c>
      <c r="B1409" s="3">
        <v>2262</v>
      </c>
      <c r="C1409" s="3" t="s">
        <v>1389</v>
      </c>
      <c r="D1409" s="3" t="s">
        <v>3833</v>
      </c>
      <c r="E1409" s="3">
        <v>96383.752890000047</v>
      </c>
      <c r="F1409" s="3">
        <v>4414</v>
      </c>
      <c r="G1409" s="3">
        <v>9691</v>
      </c>
      <c r="H1409" s="3"/>
      <c r="I1409" s="3"/>
      <c r="J1409" s="3"/>
      <c r="K1409" s="3"/>
    </row>
    <row r="1410" spans="1:11" x14ac:dyDescent="0.2">
      <c r="A1410" s="2">
        <v>1384</v>
      </c>
      <c r="B1410" s="3">
        <v>2506</v>
      </c>
      <c r="C1410" s="3" t="s">
        <v>1390</v>
      </c>
      <c r="D1410" s="3" t="s">
        <v>3834</v>
      </c>
      <c r="E1410" s="3">
        <v>96276.864529999992</v>
      </c>
      <c r="F1410" s="3">
        <v>1141</v>
      </c>
      <c r="G1410" s="3">
        <v>46324</v>
      </c>
      <c r="H1410" s="3"/>
      <c r="I1410" s="3"/>
      <c r="J1410" s="3"/>
      <c r="K1410" s="3"/>
    </row>
    <row r="1411" spans="1:11" x14ac:dyDescent="0.2">
      <c r="A1411" s="2">
        <v>1385</v>
      </c>
      <c r="B1411" s="3">
        <v>921</v>
      </c>
      <c r="C1411" s="3" t="s">
        <v>1391</v>
      </c>
      <c r="D1411" s="3" t="s">
        <v>3835</v>
      </c>
      <c r="E1411" s="3">
        <v>96137.200450000004</v>
      </c>
      <c r="F1411" s="3">
        <v>122</v>
      </c>
      <c r="G1411" s="3">
        <v>1417</v>
      </c>
      <c r="H1411" s="3"/>
      <c r="I1411" s="3"/>
      <c r="J1411" s="3"/>
      <c r="K1411" s="3"/>
    </row>
    <row r="1412" spans="1:11" x14ac:dyDescent="0.2">
      <c r="A1412" s="2">
        <v>1386</v>
      </c>
      <c r="B1412" s="3">
        <v>782</v>
      </c>
      <c r="C1412" s="3" t="s">
        <v>1392</v>
      </c>
      <c r="D1412" s="3" t="s">
        <v>3836</v>
      </c>
      <c r="E1412" s="3">
        <v>96093.067849999978</v>
      </c>
      <c r="F1412" s="3">
        <v>1955</v>
      </c>
      <c r="G1412" s="3">
        <v>65263</v>
      </c>
      <c r="H1412" s="3"/>
      <c r="I1412" s="3"/>
      <c r="J1412" s="3"/>
      <c r="K1412" s="3"/>
    </row>
    <row r="1413" spans="1:11" x14ac:dyDescent="0.2">
      <c r="A1413" s="2">
        <v>1387</v>
      </c>
      <c r="B1413" s="3">
        <v>1881</v>
      </c>
      <c r="C1413" s="3" t="s">
        <v>1393</v>
      </c>
      <c r="D1413" s="3" t="s">
        <v>3837</v>
      </c>
      <c r="E1413" s="3">
        <v>95991.109929999962</v>
      </c>
      <c r="F1413" s="3">
        <v>10120</v>
      </c>
      <c r="G1413" s="3">
        <v>25387</v>
      </c>
      <c r="H1413" s="3"/>
      <c r="I1413" s="3"/>
      <c r="J1413" s="3"/>
      <c r="K1413" s="3"/>
    </row>
    <row r="1414" spans="1:11" x14ac:dyDescent="0.2">
      <c r="A1414" s="2">
        <v>1388</v>
      </c>
      <c r="B1414" s="3">
        <v>1453</v>
      </c>
      <c r="C1414" s="3" t="s">
        <v>1394</v>
      </c>
      <c r="D1414" s="3" t="s">
        <v>3176</v>
      </c>
      <c r="E1414" s="3">
        <v>95627.820279999913</v>
      </c>
      <c r="F1414" s="3">
        <v>39986</v>
      </c>
      <c r="G1414" s="3">
        <v>428620</v>
      </c>
      <c r="H1414" s="3"/>
      <c r="I1414" s="3"/>
      <c r="J1414" s="3"/>
      <c r="K1414" s="3"/>
    </row>
    <row r="1415" spans="1:11" x14ac:dyDescent="0.2">
      <c r="A1415" s="2">
        <v>1389</v>
      </c>
      <c r="B1415" s="3">
        <v>2241</v>
      </c>
      <c r="C1415" s="3" t="s">
        <v>1395</v>
      </c>
      <c r="D1415" s="3" t="s">
        <v>3838</v>
      </c>
      <c r="E1415" s="3">
        <v>95327.217670000013</v>
      </c>
      <c r="F1415" s="3">
        <v>1909</v>
      </c>
      <c r="G1415" s="3">
        <v>2209</v>
      </c>
      <c r="H1415" s="3"/>
      <c r="I1415" s="3"/>
      <c r="J1415" s="3"/>
      <c r="K1415" s="3"/>
    </row>
    <row r="1416" spans="1:11" x14ac:dyDescent="0.2">
      <c r="A1416" s="2">
        <v>1390</v>
      </c>
      <c r="B1416" s="3">
        <v>1448</v>
      </c>
      <c r="C1416" s="3" t="s">
        <v>1396</v>
      </c>
      <c r="D1416" s="3" t="s">
        <v>3114</v>
      </c>
      <c r="E1416" s="3">
        <v>93967.80892000001</v>
      </c>
      <c r="F1416" s="3">
        <v>6132</v>
      </c>
      <c r="G1416" s="3">
        <v>95139</v>
      </c>
      <c r="H1416" s="3"/>
      <c r="I1416" s="3"/>
      <c r="J1416" s="3"/>
      <c r="K1416" s="3"/>
    </row>
    <row r="1417" spans="1:11" x14ac:dyDescent="0.2">
      <c r="A1417" s="2">
        <v>1391</v>
      </c>
      <c r="B1417" s="3">
        <v>1893</v>
      </c>
      <c r="C1417" s="3" t="s">
        <v>1397</v>
      </c>
      <c r="D1417" s="3" t="s">
        <v>3839</v>
      </c>
      <c r="E1417" s="3">
        <v>93419.784830000004</v>
      </c>
      <c r="F1417" s="3">
        <v>53513</v>
      </c>
      <c r="G1417" s="3">
        <v>80727</v>
      </c>
      <c r="H1417" s="3"/>
      <c r="I1417" s="3"/>
      <c r="J1417" s="3"/>
      <c r="K1417" s="3"/>
    </row>
    <row r="1418" spans="1:11" x14ac:dyDescent="0.2">
      <c r="A1418" s="2">
        <v>1392</v>
      </c>
      <c r="B1418" s="3">
        <v>2417</v>
      </c>
      <c r="C1418" s="3" t="s">
        <v>1398</v>
      </c>
      <c r="D1418" s="3" t="s">
        <v>3840</v>
      </c>
      <c r="E1418" s="3">
        <v>92556.835230000012</v>
      </c>
      <c r="F1418" s="3">
        <v>12291</v>
      </c>
      <c r="G1418" s="3">
        <v>29491</v>
      </c>
      <c r="H1418" s="3"/>
      <c r="I1418" s="3"/>
      <c r="J1418" s="3"/>
      <c r="K1418" s="3"/>
    </row>
    <row r="1419" spans="1:11" x14ac:dyDescent="0.2">
      <c r="A1419" s="2">
        <v>1393</v>
      </c>
      <c r="B1419" s="3">
        <v>1111</v>
      </c>
      <c r="C1419" s="3" t="s">
        <v>1399</v>
      </c>
      <c r="D1419" s="3" t="s">
        <v>3841</v>
      </c>
      <c r="E1419" s="3">
        <v>92385.511879999991</v>
      </c>
      <c r="F1419" s="3">
        <v>97</v>
      </c>
      <c r="G1419" s="3">
        <v>2290</v>
      </c>
      <c r="H1419" s="3"/>
      <c r="I1419" s="3"/>
      <c r="J1419" s="3"/>
      <c r="K1419" s="3"/>
    </row>
    <row r="1420" spans="1:11" x14ac:dyDescent="0.2">
      <c r="A1420" s="2">
        <v>1394</v>
      </c>
      <c r="B1420" s="3">
        <v>2130</v>
      </c>
      <c r="C1420" s="3" t="s">
        <v>1400</v>
      </c>
      <c r="D1420" s="3" t="s">
        <v>3842</v>
      </c>
      <c r="E1420" s="3">
        <v>92174.536890000003</v>
      </c>
      <c r="F1420" s="3">
        <v>3878</v>
      </c>
      <c r="G1420" s="3">
        <v>67285</v>
      </c>
      <c r="H1420" s="3"/>
      <c r="I1420" s="3"/>
      <c r="J1420" s="3"/>
      <c r="K1420" s="3"/>
    </row>
    <row r="1421" spans="1:11" x14ac:dyDescent="0.2">
      <c r="A1421" s="2">
        <v>1395</v>
      </c>
      <c r="B1421" s="3">
        <v>2093</v>
      </c>
      <c r="C1421" s="3" t="s">
        <v>1401</v>
      </c>
      <c r="D1421" s="3" t="s">
        <v>3843</v>
      </c>
      <c r="E1421" s="3">
        <v>91931.372300000017</v>
      </c>
      <c r="F1421" s="3">
        <v>3623</v>
      </c>
      <c r="G1421" s="3">
        <v>76968</v>
      </c>
      <c r="H1421" s="3"/>
      <c r="I1421" s="3"/>
      <c r="J1421" s="3"/>
      <c r="K1421" s="3"/>
    </row>
    <row r="1422" spans="1:11" x14ac:dyDescent="0.2">
      <c r="A1422" s="2">
        <v>1396</v>
      </c>
      <c r="B1422" s="3">
        <v>1994</v>
      </c>
      <c r="C1422" s="3" t="s">
        <v>1402</v>
      </c>
      <c r="D1422" s="3" t="s">
        <v>3844</v>
      </c>
      <c r="E1422" s="3">
        <v>91917.481769999999</v>
      </c>
      <c r="F1422" s="3">
        <v>3288</v>
      </c>
      <c r="G1422" s="3">
        <v>3355</v>
      </c>
      <c r="H1422" s="3"/>
      <c r="I1422" s="3"/>
      <c r="J1422" s="3"/>
      <c r="K1422" s="3"/>
    </row>
    <row r="1423" spans="1:11" x14ac:dyDescent="0.2">
      <c r="A1423" s="2">
        <v>1397</v>
      </c>
      <c r="B1423" s="3">
        <v>2174</v>
      </c>
      <c r="C1423" s="3" t="s">
        <v>1403</v>
      </c>
      <c r="D1423" s="3" t="s">
        <v>3845</v>
      </c>
      <c r="E1423" s="3">
        <v>91817.013839999985</v>
      </c>
      <c r="F1423" s="3">
        <v>595</v>
      </c>
      <c r="G1423" s="3">
        <v>8432</v>
      </c>
      <c r="H1423" s="3"/>
      <c r="I1423" s="3"/>
      <c r="J1423" s="3"/>
      <c r="K1423" s="3"/>
    </row>
    <row r="1424" spans="1:11" x14ac:dyDescent="0.2">
      <c r="A1424" s="2">
        <v>1398</v>
      </c>
      <c r="B1424" s="3">
        <v>1089</v>
      </c>
      <c r="C1424" s="3" t="s">
        <v>1404</v>
      </c>
      <c r="D1424" s="3" t="s">
        <v>3846</v>
      </c>
      <c r="E1424" s="3">
        <v>91586.766490000009</v>
      </c>
      <c r="F1424" s="3">
        <v>45909</v>
      </c>
      <c r="G1424" s="3">
        <v>1933713</v>
      </c>
      <c r="H1424" s="3"/>
      <c r="I1424" s="3"/>
      <c r="J1424" s="3"/>
      <c r="K1424" s="3"/>
    </row>
    <row r="1425" spans="1:11" x14ac:dyDescent="0.2">
      <c r="A1425" s="2">
        <v>1399</v>
      </c>
      <c r="B1425" s="3">
        <v>965</v>
      </c>
      <c r="C1425" s="3" t="s">
        <v>1405</v>
      </c>
      <c r="D1425" s="3" t="s">
        <v>3847</v>
      </c>
      <c r="E1425" s="3">
        <v>91233.166959999973</v>
      </c>
      <c r="F1425" s="3">
        <v>3611</v>
      </c>
      <c r="G1425" s="3">
        <v>416675</v>
      </c>
      <c r="H1425" s="3"/>
      <c r="I1425" s="3"/>
      <c r="J1425" s="3"/>
      <c r="K1425" s="3"/>
    </row>
    <row r="1426" spans="1:11" x14ac:dyDescent="0.2">
      <c r="A1426" s="2">
        <v>1400</v>
      </c>
      <c r="B1426" s="3">
        <v>658</v>
      </c>
      <c r="C1426" s="3" t="s">
        <v>1406</v>
      </c>
      <c r="D1426" s="3" t="s">
        <v>3848</v>
      </c>
      <c r="E1426" s="3">
        <v>91193.987890000004</v>
      </c>
      <c r="F1426" s="3">
        <v>46</v>
      </c>
      <c r="G1426" s="3">
        <v>46</v>
      </c>
      <c r="H1426" s="3"/>
      <c r="I1426" s="3"/>
      <c r="J1426" s="3"/>
      <c r="K1426" s="3"/>
    </row>
    <row r="1427" spans="1:11" x14ac:dyDescent="0.2">
      <c r="A1427" s="2">
        <v>1401</v>
      </c>
      <c r="B1427" s="3">
        <v>1</v>
      </c>
      <c r="C1427" s="3" t="s">
        <v>1407</v>
      </c>
      <c r="D1427" s="3" t="s">
        <v>3849</v>
      </c>
      <c r="E1427" s="3">
        <v>90660.071589999978</v>
      </c>
      <c r="F1427" s="3">
        <v>413</v>
      </c>
      <c r="G1427" s="3">
        <v>30674</v>
      </c>
      <c r="H1427" s="3"/>
      <c r="I1427" s="3"/>
      <c r="J1427" s="3"/>
      <c r="K1427" s="3"/>
    </row>
    <row r="1428" spans="1:11" x14ac:dyDescent="0.2">
      <c r="A1428" s="2">
        <v>1402</v>
      </c>
      <c r="B1428" s="3">
        <v>1456</v>
      </c>
      <c r="C1428" s="3" t="s">
        <v>1408</v>
      </c>
      <c r="D1428" s="3" t="s">
        <v>3044</v>
      </c>
      <c r="E1428" s="3">
        <v>90386.533429999981</v>
      </c>
      <c r="F1428" s="3">
        <v>1408</v>
      </c>
      <c r="G1428" s="3">
        <v>14560</v>
      </c>
      <c r="H1428" s="3"/>
      <c r="I1428" s="3"/>
      <c r="J1428" s="3"/>
      <c r="K1428" s="3"/>
    </row>
    <row r="1429" spans="1:11" x14ac:dyDescent="0.2">
      <c r="A1429" s="2">
        <v>1403</v>
      </c>
      <c r="B1429" s="3">
        <v>1092</v>
      </c>
      <c r="C1429" s="3" t="s">
        <v>1409</v>
      </c>
      <c r="D1429" s="3" t="s">
        <v>3850</v>
      </c>
      <c r="E1429" s="3">
        <v>89949.361190000011</v>
      </c>
      <c r="F1429" s="3">
        <v>1836</v>
      </c>
      <c r="G1429" s="3">
        <v>112885</v>
      </c>
      <c r="H1429" s="3"/>
      <c r="I1429" s="3"/>
      <c r="J1429" s="3"/>
      <c r="K1429" s="3"/>
    </row>
    <row r="1430" spans="1:11" x14ac:dyDescent="0.2">
      <c r="A1430" s="2">
        <v>1404</v>
      </c>
      <c r="B1430" s="3">
        <v>2147</v>
      </c>
      <c r="C1430" s="3" t="s">
        <v>1410</v>
      </c>
      <c r="D1430" s="3" t="s">
        <v>3851</v>
      </c>
      <c r="E1430" s="3">
        <v>89767.11666</v>
      </c>
      <c r="F1430" s="3">
        <v>8200</v>
      </c>
      <c r="G1430" s="3">
        <v>67207</v>
      </c>
      <c r="H1430" s="3"/>
      <c r="I1430" s="3"/>
      <c r="J1430" s="3"/>
      <c r="K1430" s="3"/>
    </row>
    <row r="1431" spans="1:11" x14ac:dyDescent="0.2">
      <c r="A1431" s="2">
        <v>1405</v>
      </c>
      <c r="B1431" s="3">
        <v>2400</v>
      </c>
      <c r="C1431" s="3" t="s">
        <v>1411</v>
      </c>
      <c r="D1431" s="3" t="s">
        <v>3852</v>
      </c>
      <c r="E1431" s="3">
        <v>89759.676480000009</v>
      </c>
      <c r="F1431" s="3">
        <v>1522</v>
      </c>
      <c r="G1431" s="3">
        <v>26669</v>
      </c>
      <c r="H1431" s="3"/>
      <c r="I1431" s="3"/>
      <c r="J1431" s="3"/>
      <c r="K1431" s="3"/>
    </row>
    <row r="1432" spans="1:11" x14ac:dyDescent="0.2">
      <c r="A1432" s="2">
        <v>1406</v>
      </c>
      <c r="B1432" s="3">
        <v>8</v>
      </c>
      <c r="C1432" s="3" t="s">
        <v>1412</v>
      </c>
      <c r="D1432" s="3" t="s">
        <v>3627</v>
      </c>
      <c r="E1432" s="3">
        <v>89755.879370000024</v>
      </c>
      <c r="F1432" s="3">
        <v>10477</v>
      </c>
      <c r="G1432" s="3">
        <v>6026394</v>
      </c>
      <c r="H1432" s="3"/>
      <c r="I1432" s="3"/>
      <c r="J1432" s="3"/>
      <c r="K1432" s="3"/>
    </row>
    <row r="1433" spans="1:11" x14ac:dyDescent="0.2">
      <c r="A1433" s="2">
        <v>1407</v>
      </c>
      <c r="B1433" s="3">
        <v>2229</v>
      </c>
      <c r="C1433" s="3" t="s">
        <v>1413</v>
      </c>
      <c r="D1433" s="3" t="s">
        <v>3853</v>
      </c>
      <c r="E1433" s="3">
        <v>89500.018150000062</v>
      </c>
      <c r="F1433" s="3">
        <v>2509</v>
      </c>
      <c r="G1433" s="3">
        <v>9276</v>
      </c>
      <c r="H1433" s="3"/>
      <c r="I1433" s="3"/>
      <c r="J1433" s="3"/>
      <c r="K1433" s="3"/>
    </row>
    <row r="1434" spans="1:11" x14ac:dyDescent="0.2">
      <c r="A1434" s="2">
        <v>1408</v>
      </c>
      <c r="B1434" s="3">
        <v>2194</v>
      </c>
      <c r="C1434" s="3" t="s">
        <v>1414</v>
      </c>
      <c r="D1434" s="3" t="s">
        <v>3854</v>
      </c>
      <c r="E1434" s="3">
        <v>89095.779920000001</v>
      </c>
      <c r="F1434" s="3">
        <v>3341</v>
      </c>
      <c r="G1434" s="3">
        <v>147535</v>
      </c>
      <c r="H1434" s="3"/>
      <c r="I1434" s="3"/>
      <c r="J1434" s="3"/>
      <c r="K1434" s="3"/>
    </row>
    <row r="1435" spans="1:11" x14ac:dyDescent="0.2">
      <c r="A1435" s="2">
        <v>1409</v>
      </c>
      <c r="B1435" s="3">
        <v>2495</v>
      </c>
      <c r="C1435" s="3" t="s">
        <v>1415</v>
      </c>
      <c r="D1435" s="3" t="s">
        <v>3855</v>
      </c>
      <c r="E1435" s="3">
        <v>87696.96160000001</v>
      </c>
      <c r="F1435" s="3">
        <v>647</v>
      </c>
      <c r="G1435" s="3">
        <v>35204</v>
      </c>
      <c r="H1435" s="3"/>
      <c r="I1435" s="3"/>
      <c r="J1435" s="3"/>
      <c r="K1435" s="3"/>
    </row>
    <row r="1436" spans="1:11" x14ac:dyDescent="0.2">
      <c r="A1436" s="2">
        <v>1410</v>
      </c>
      <c r="B1436" s="3">
        <v>939</v>
      </c>
      <c r="C1436" s="3" t="s">
        <v>1416</v>
      </c>
      <c r="D1436" s="3" t="s">
        <v>3856</v>
      </c>
      <c r="E1436" s="3">
        <v>87694.521470000007</v>
      </c>
      <c r="F1436" s="3">
        <v>5180</v>
      </c>
      <c r="G1436" s="3">
        <v>253623</v>
      </c>
      <c r="H1436" s="3"/>
      <c r="I1436" s="3"/>
      <c r="J1436" s="3"/>
      <c r="K1436" s="3"/>
    </row>
    <row r="1437" spans="1:11" x14ac:dyDescent="0.2">
      <c r="A1437" s="2">
        <v>1411</v>
      </c>
      <c r="B1437" s="3">
        <v>2276</v>
      </c>
      <c r="C1437" s="3" t="s">
        <v>1417</v>
      </c>
      <c r="D1437" s="3" t="s">
        <v>3857</v>
      </c>
      <c r="E1437" s="3">
        <v>87434.446419999993</v>
      </c>
      <c r="F1437" s="3">
        <v>568</v>
      </c>
      <c r="G1437" s="3">
        <v>34952</v>
      </c>
      <c r="H1437" s="3"/>
      <c r="I1437" s="3"/>
      <c r="J1437" s="3"/>
      <c r="K1437" s="3"/>
    </row>
    <row r="1438" spans="1:11" x14ac:dyDescent="0.2">
      <c r="A1438" s="2">
        <v>1412</v>
      </c>
      <c r="B1438" s="3">
        <v>2165</v>
      </c>
      <c r="C1438" s="3" t="s">
        <v>1418</v>
      </c>
      <c r="D1438" s="3" t="s">
        <v>3858</v>
      </c>
      <c r="E1438" s="3">
        <v>87227.754100000006</v>
      </c>
      <c r="F1438" s="3">
        <v>2047</v>
      </c>
      <c r="G1438" s="3">
        <v>2265</v>
      </c>
      <c r="H1438" s="3"/>
      <c r="I1438" s="3"/>
      <c r="J1438" s="3"/>
      <c r="K1438" s="3"/>
    </row>
    <row r="1439" spans="1:11" x14ac:dyDescent="0.2">
      <c r="A1439" s="2">
        <v>1413</v>
      </c>
      <c r="B1439" s="3">
        <v>1463</v>
      </c>
      <c r="C1439" s="3" t="s">
        <v>1419</v>
      </c>
      <c r="D1439" s="3" t="s">
        <v>3859</v>
      </c>
      <c r="E1439" s="3">
        <v>87096.01071000006</v>
      </c>
      <c r="F1439" s="3">
        <v>30974</v>
      </c>
      <c r="G1439" s="3">
        <v>267560</v>
      </c>
      <c r="H1439" s="3"/>
      <c r="I1439" s="3"/>
      <c r="J1439" s="3"/>
      <c r="K1439" s="3"/>
    </row>
    <row r="1440" spans="1:11" x14ac:dyDescent="0.2">
      <c r="A1440" s="2">
        <v>1414</v>
      </c>
      <c r="B1440" s="3">
        <v>1442</v>
      </c>
      <c r="C1440" s="3" t="s">
        <v>1420</v>
      </c>
      <c r="D1440" s="3" t="s">
        <v>3860</v>
      </c>
      <c r="E1440" s="3">
        <v>86968.178340000013</v>
      </c>
      <c r="F1440" s="3">
        <v>11444</v>
      </c>
      <c r="G1440" s="3">
        <v>378170</v>
      </c>
      <c r="H1440" s="3"/>
      <c r="I1440" s="3"/>
      <c r="J1440" s="3"/>
      <c r="K1440" s="3"/>
    </row>
    <row r="1441" spans="1:11" x14ac:dyDescent="0.2">
      <c r="A1441" s="2">
        <v>1415</v>
      </c>
      <c r="B1441" s="3">
        <v>1180</v>
      </c>
      <c r="C1441" s="3" t="s">
        <v>1421</v>
      </c>
      <c r="D1441" s="3" t="s">
        <v>3861</v>
      </c>
      <c r="E1441" s="3">
        <v>86895.531849999985</v>
      </c>
      <c r="F1441" s="3">
        <v>5707</v>
      </c>
      <c r="G1441" s="3">
        <v>427079</v>
      </c>
      <c r="H1441" s="3"/>
      <c r="I1441" s="3"/>
      <c r="J1441" s="3"/>
      <c r="K1441" s="3"/>
    </row>
    <row r="1442" spans="1:11" x14ac:dyDescent="0.2">
      <c r="A1442" s="2">
        <v>1416</v>
      </c>
      <c r="B1442" s="3">
        <v>2428</v>
      </c>
      <c r="C1442" s="3" t="s">
        <v>1422</v>
      </c>
      <c r="D1442" s="3" t="s">
        <v>3862</v>
      </c>
      <c r="E1442" s="3">
        <v>86802.311630000011</v>
      </c>
      <c r="F1442" s="3">
        <v>3919</v>
      </c>
      <c r="G1442" s="3">
        <v>9125</v>
      </c>
      <c r="H1442" s="3"/>
      <c r="I1442" s="3"/>
      <c r="J1442" s="3"/>
      <c r="K1442" s="3"/>
    </row>
    <row r="1443" spans="1:11" x14ac:dyDescent="0.2">
      <c r="A1443" s="2">
        <v>1417</v>
      </c>
      <c r="B1443" s="3">
        <v>1203</v>
      </c>
      <c r="C1443" s="3" t="s">
        <v>1423</v>
      </c>
      <c r="D1443" s="3" t="s">
        <v>3863</v>
      </c>
      <c r="E1443" s="3">
        <v>86019.693500000008</v>
      </c>
      <c r="F1443" s="3">
        <v>1193</v>
      </c>
      <c r="G1443" s="3">
        <v>54275</v>
      </c>
      <c r="H1443" s="3"/>
      <c r="I1443" s="3"/>
      <c r="J1443" s="3"/>
      <c r="K1443" s="3"/>
    </row>
    <row r="1444" spans="1:11" x14ac:dyDescent="0.2">
      <c r="A1444" s="2">
        <v>1418</v>
      </c>
      <c r="B1444" s="3">
        <v>1631</v>
      </c>
      <c r="C1444" s="3" t="s">
        <v>1424</v>
      </c>
      <c r="D1444" s="3" t="s">
        <v>3494</v>
      </c>
      <c r="E1444" s="3">
        <v>85978.316700000039</v>
      </c>
      <c r="F1444" s="3">
        <v>2844</v>
      </c>
      <c r="G1444" s="3">
        <v>259147</v>
      </c>
      <c r="H1444" s="3"/>
      <c r="I1444" s="3"/>
      <c r="J1444" s="3"/>
      <c r="K1444" s="3"/>
    </row>
    <row r="1445" spans="1:11" x14ac:dyDescent="0.2">
      <c r="A1445" s="2">
        <v>1419</v>
      </c>
      <c r="B1445" s="3">
        <v>1670</v>
      </c>
      <c r="C1445" s="3" t="s">
        <v>1425</v>
      </c>
      <c r="D1445" s="3" t="s">
        <v>3864</v>
      </c>
      <c r="E1445" s="3">
        <v>85734.764780000027</v>
      </c>
      <c r="F1445" s="3">
        <v>12164</v>
      </c>
      <c r="G1445" s="3">
        <v>1580466</v>
      </c>
      <c r="H1445" s="3"/>
      <c r="I1445" s="3"/>
      <c r="J1445" s="3"/>
      <c r="K1445" s="3"/>
    </row>
    <row r="1446" spans="1:11" x14ac:dyDescent="0.2">
      <c r="A1446" s="2">
        <v>1420</v>
      </c>
      <c r="B1446" s="3">
        <v>1256</v>
      </c>
      <c r="C1446" s="3" t="s">
        <v>1426</v>
      </c>
      <c r="D1446" s="3" t="s">
        <v>3865</v>
      </c>
      <c r="E1446" s="3">
        <v>85144.887020000038</v>
      </c>
      <c r="F1446" s="3">
        <v>1407</v>
      </c>
      <c r="G1446" s="3">
        <v>104647</v>
      </c>
      <c r="H1446" s="3"/>
      <c r="I1446" s="3"/>
      <c r="J1446" s="3"/>
      <c r="K1446" s="3"/>
    </row>
    <row r="1447" spans="1:11" x14ac:dyDescent="0.2">
      <c r="A1447" s="2">
        <v>1421</v>
      </c>
      <c r="B1447" s="3">
        <v>619</v>
      </c>
      <c r="C1447" s="3" t="s">
        <v>1427</v>
      </c>
      <c r="D1447" s="3" t="s">
        <v>3866</v>
      </c>
      <c r="E1447" s="3">
        <v>83540.696620000002</v>
      </c>
      <c r="F1447" s="3">
        <v>1515</v>
      </c>
      <c r="G1447" s="3">
        <v>29701</v>
      </c>
      <c r="H1447" s="3"/>
      <c r="I1447" s="3"/>
      <c r="J1447" s="3"/>
      <c r="K1447" s="3"/>
    </row>
    <row r="1448" spans="1:11" x14ac:dyDescent="0.2">
      <c r="A1448" s="2">
        <v>1422</v>
      </c>
      <c r="B1448" s="3">
        <v>1306</v>
      </c>
      <c r="C1448" s="3" t="s">
        <v>1428</v>
      </c>
      <c r="D1448" s="3" t="s">
        <v>3867</v>
      </c>
      <c r="E1448" s="3">
        <v>83524.770569999993</v>
      </c>
      <c r="F1448" s="3">
        <v>38</v>
      </c>
      <c r="G1448" s="3">
        <v>99</v>
      </c>
      <c r="H1448" s="3"/>
      <c r="I1448" s="3"/>
      <c r="J1448" s="3"/>
      <c r="K1448" s="3"/>
    </row>
    <row r="1449" spans="1:11" x14ac:dyDescent="0.2">
      <c r="A1449" s="2">
        <v>1423</v>
      </c>
      <c r="B1449" s="3">
        <v>2056</v>
      </c>
      <c r="C1449" s="3" t="s">
        <v>1429</v>
      </c>
      <c r="D1449" s="3" t="s">
        <v>3868</v>
      </c>
      <c r="E1449" s="3">
        <v>83140.189890000023</v>
      </c>
      <c r="F1449" s="3">
        <v>5869</v>
      </c>
      <c r="G1449" s="3">
        <v>40264</v>
      </c>
      <c r="H1449" s="3"/>
      <c r="I1449" s="3"/>
      <c r="J1449" s="3"/>
      <c r="K1449" s="3"/>
    </row>
    <row r="1450" spans="1:11" x14ac:dyDescent="0.2">
      <c r="A1450" s="2">
        <v>1424</v>
      </c>
      <c r="B1450" s="3">
        <v>1524</v>
      </c>
      <c r="C1450" s="3" t="s">
        <v>1430</v>
      </c>
      <c r="D1450" s="3" t="s">
        <v>3869</v>
      </c>
      <c r="E1450" s="3">
        <v>82870.681519999969</v>
      </c>
      <c r="F1450" s="3">
        <v>15662</v>
      </c>
      <c r="G1450" s="3">
        <v>1617820</v>
      </c>
      <c r="H1450" s="3"/>
      <c r="I1450" s="3"/>
      <c r="J1450" s="3"/>
      <c r="K1450" s="3"/>
    </row>
    <row r="1451" spans="1:11" x14ac:dyDescent="0.2">
      <c r="A1451" s="2">
        <v>1425</v>
      </c>
      <c r="B1451" s="3">
        <v>496</v>
      </c>
      <c r="C1451" s="3" t="s">
        <v>1431</v>
      </c>
      <c r="D1451" s="3" t="s">
        <v>3870</v>
      </c>
      <c r="E1451" s="3">
        <v>82751.288910000003</v>
      </c>
      <c r="F1451" s="3">
        <v>502</v>
      </c>
      <c r="G1451" s="3">
        <v>1586</v>
      </c>
      <c r="H1451" s="3"/>
      <c r="I1451" s="3"/>
      <c r="J1451" s="3"/>
      <c r="K1451" s="3"/>
    </row>
    <row r="1452" spans="1:11" x14ac:dyDescent="0.2">
      <c r="A1452" s="2">
        <v>1426</v>
      </c>
      <c r="B1452" s="3">
        <v>2346</v>
      </c>
      <c r="C1452" s="3" t="s">
        <v>1432</v>
      </c>
      <c r="D1452" s="3" t="s">
        <v>3871</v>
      </c>
      <c r="E1452" s="3">
        <v>82702.946909999999</v>
      </c>
      <c r="F1452" s="3">
        <v>1543</v>
      </c>
      <c r="G1452" s="3">
        <v>53842</v>
      </c>
      <c r="H1452" s="3"/>
      <c r="I1452" s="3"/>
      <c r="J1452" s="3"/>
      <c r="K1452" s="3"/>
    </row>
    <row r="1453" spans="1:11" x14ac:dyDescent="0.2">
      <c r="A1453" s="2">
        <v>1427</v>
      </c>
      <c r="B1453" s="3">
        <v>2236</v>
      </c>
      <c r="C1453" s="3" t="s">
        <v>1433</v>
      </c>
      <c r="D1453" s="3" t="s">
        <v>3872</v>
      </c>
      <c r="E1453" s="3">
        <v>82544.109400000001</v>
      </c>
      <c r="F1453" s="3">
        <v>2645</v>
      </c>
      <c r="G1453" s="3">
        <v>9803</v>
      </c>
      <c r="H1453" s="3"/>
      <c r="I1453" s="3"/>
      <c r="J1453" s="3"/>
      <c r="K1453" s="3"/>
    </row>
    <row r="1454" spans="1:11" x14ac:dyDescent="0.2">
      <c r="A1454" s="2">
        <v>1428</v>
      </c>
      <c r="B1454" s="3">
        <v>1434</v>
      </c>
      <c r="C1454" s="3" t="s">
        <v>1434</v>
      </c>
      <c r="D1454" s="3" t="s">
        <v>2682</v>
      </c>
      <c r="E1454" s="3">
        <v>80797.813710000002</v>
      </c>
      <c r="F1454" s="3">
        <v>3257</v>
      </c>
      <c r="G1454" s="3">
        <v>101826</v>
      </c>
      <c r="H1454" s="3"/>
      <c r="I1454" s="3"/>
      <c r="J1454" s="3"/>
      <c r="K1454" s="3"/>
    </row>
    <row r="1455" spans="1:11" x14ac:dyDescent="0.2">
      <c r="A1455" s="2">
        <v>1429</v>
      </c>
      <c r="B1455" s="3">
        <v>2054</v>
      </c>
      <c r="C1455" s="3" t="s">
        <v>1435</v>
      </c>
      <c r="D1455" s="3" t="s">
        <v>3873</v>
      </c>
      <c r="E1455" s="3">
        <v>80424.017770000006</v>
      </c>
      <c r="F1455" s="3">
        <v>7041</v>
      </c>
      <c r="G1455" s="3">
        <v>45057</v>
      </c>
      <c r="H1455" s="3"/>
      <c r="I1455" s="3"/>
      <c r="J1455" s="3"/>
      <c r="K1455" s="3"/>
    </row>
    <row r="1456" spans="1:11" x14ac:dyDescent="0.2">
      <c r="A1456" s="2">
        <v>1430</v>
      </c>
      <c r="B1456" s="3">
        <v>2384</v>
      </c>
      <c r="C1456" s="3" t="s">
        <v>1436</v>
      </c>
      <c r="D1456" s="3" t="s">
        <v>3874</v>
      </c>
      <c r="E1456" s="3">
        <v>80290.17667999999</v>
      </c>
      <c r="F1456" s="3">
        <v>588</v>
      </c>
      <c r="G1456" s="3">
        <v>19096</v>
      </c>
      <c r="H1456" s="3"/>
      <c r="I1456" s="3"/>
      <c r="J1456" s="3"/>
      <c r="K1456" s="3"/>
    </row>
    <row r="1457" spans="1:11" x14ac:dyDescent="0.2">
      <c r="A1457" s="2">
        <v>1431</v>
      </c>
      <c r="B1457" s="3">
        <v>1274</v>
      </c>
      <c r="C1457" s="3" t="s">
        <v>1437</v>
      </c>
      <c r="D1457" s="3" t="s">
        <v>3875</v>
      </c>
      <c r="E1457" s="3">
        <v>79473.075690000012</v>
      </c>
      <c r="F1457" s="3">
        <v>2292</v>
      </c>
      <c r="G1457" s="3">
        <v>165917</v>
      </c>
      <c r="H1457" s="3"/>
      <c r="I1457" s="3"/>
      <c r="J1457" s="3"/>
      <c r="K1457" s="3"/>
    </row>
    <row r="1458" spans="1:11" x14ac:dyDescent="0.2">
      <c r="A1458" s="2">
        <v>1432</v>
      </c>
      <c r="B1458" s="3">
        <v>420</v>
      </c>
      <c r="C1458" s="3" t="s">
        <v>1438</v>
      </c>
      <c r="D1458" s="3" t="s">
        <v>3876</v>
      </c>
      <c r="E1458" s="3">
        <v>79368.351079999993</v>
      </c>
      <c r="F1458" s="3">
        <v>2683</v>
      </c>
      <c r="G1458" s="3">
        <v>175232</v>
      </c>
      <c r="H1458" s="3"/>
      <c r="I1458" s="3"/>
      <c r="J1458" s="3"/>
      <c r="K1458" s="3"/>
    </row>
    <row r="1459" spans="1:11" x14ac:dyDescent="0.2">
      <c r="A1459" s="2">
        <v>1433</v>
      </c>
      <c r="B1459" s="3">
        <v>277</v>
      </c>
      <c r="C1459" s="3" t="s">
        <v>1439</v>
      </c>
      <c r="D1459" s="3" t="s">
        <v>3877</v>
      </c>
      <c r="E1459" s="3">
        <v>79297.944969999997</v>
      </c>
      <c r="F1459" s="3">
        <v>2097</v>
      </c>
      <c r="G1459" s="3">
        <v>165666</v>
      </c>
      <c r="H1459" s="3"/>
      <c r="I1459" s="3"/>
      <c r="J1459" s="3"/>
      <c r="K1459" s="3"/>
    </row>
    <row r="1460" spans="1:11" x14ac:dyDescent="0.2">
      <c r="A1460" s="2">
        <v>1434</v>
      </c>
      <c r="B1460" s="3">
        <v>1528</v>
      </c>
      <c r="C1460" s="3" t="s">
        <v>1440</v>
      </c>
      <c r="D1460" s="3" t="s">
        <v>3878</v>
      </c>
      <c r="E1460" s="3">
        <v>78676.413990000001</v>
      </c>
      <c r="F1460" s="3">
        <v>19499</v>
      </c>
      <c r="G1460" s="3">
        <v>7956544</v>
      </c>
      <c r="H1460" s="3"/>
      <c r="I1460" s="3"/>
      <c r="J1460" s="3"/>
      <c r="K1460" s="3"/>
    </row>
    <row r="1461" spans="1:11" x14ac:dyDescent="0.2">
      <c r="A1461" s="2">
        <v>1435</v>
      </c>
      <c r="B1461" s="3">
        <v>2044</v>
      </c>
      <c r="C1461" s="3" t="s">
        <v>1441</v>
      </c>
      <c r="D1461" s="3" t="s">
        <v>3879</v>
      </c>
      <c r="E1461" s="3">
        <v>77990.74063</v>
      </c>
      <c r="F1461" s="3">
        <v>997</v>
      </c>
      <c r="G1461" s="3">
        <v>5256</v>
      </c>
      <c r="H1461" s="3"/>
      <c r="I1461" s="3"/>
      <c r="J1461" s="3"/>
      <c r="K1461" s="3"/>
    </row>
    <row r="1462" spans="1:11" x14ac:dyDescent="0.2">
      <c r="A1462" s="2">
        <v>1436</v>
      </c>
      <c r="B1462" s="3">
        <v>1753</v>
      </c>
      <c r="C1462" s="3" t="s">
        <v>1442</v>
      </c>
      <c r="D1462" s="3" t="s">
        <v>3880</v>
      </c>
      <c r="E1462" s="3">
        <v>77967.887159999998</v>
      </c>
      <c r="F1462" s="3">
        <v>19327</v>
      </c>
      <c r="G1462" s="3">
        <v>72330</v>
      </c>
      <c r="H1462" s="3"/>
      <c r="I1462" s="3"/>
      <c r="J1462" s="3"/>
      <c r="K1462" s="3"/>
    </row>
    <row r="1463" spans="1:11" x14ac:dyDescent="0.2">
      <c r="A1463" s="2">
        <v>1437</v>
      </c>
      <c r="B1463" s="3">
        <v>655</v>
      </c>
      <c r="C1463" s="3" t="s">
        <v>1443</v>
      </c>
      <c r="D1463" s="3" t="s">
        <v>3881</v>
      </c>
      <c r="E1463" s="3">
        <v>77664.386829999989</v>
      </c>
      <c r="F1463" s="3">
        <v>224</v>
      </c>
      <c r="G1463" s="3">
        <v>7344</v>
      </c>
      <c r="H1463" s="3"/>
      <c r="I1463" s="3"/>
      <c r="J1463" s="3"/>
      <c r="K1463" s="3"/>
    </row>
    <row r="1464" spans="1:11" x14ac:dyDescent="0.2">
      <c r="A1464" s="2">
        <v>1438</v>
      </c>
      <c r="B1464" s="3">
        <v>2310</v>
      </c>
      <c r="C1464" s="3" t="s">
        <v>1444</v>
      </c>
      <c r="D1464" s="3" t="s">
        <v>3882</v>
      </c>
      <c r="E1464" s="3">
        <v>77622.801460000017</v>
      </c>
      <c r="F1464" s="3">
        <v>544</v>
      </c>
      <c r="G1464" s="3">
        <v>27109</v>
      </c>
      <c r="H1464" s="3"/>
      <c r="I1464" s="3"/>
      <c r="J1464" s="3"/>
      <c r="K1464" s="3"/>
    </row>
    <row r="1465" spans="1:11" x14ac:dyDescent="0.2">
      <c r="A1465" s="2">
        <v>1439</v>
      </c>
      <c r="B1465" s="3">
        <v>359</v>
      </c>
      <c r="C1465" s="3" t="s">
        <v>1445</v>
      </c>
      <c r="D1465" s="3" t="s">
        <v>3883</v>
      </c>
      <c r="E1465" s="3">
        <v>77183.52135000001</v>
      </c>
      <c r="F1465" s="3">
        <v>10673</v>
      </c>
      <c r="G1465" s="3">
        <v>350548</v>
      </c>
      <c r="H1465" s="3"/>
      <c r="I1465" s="3"/>
      <c r="J1465" s="3"/>
      <c r="K1465" s="3"/>
    </row>
    <row r="1466" spans="1:11" x14ac:dyDescent="0.2">
      <c r="A1466" s="2">
        <v>1440</v>
      </c>
      <c r="B1466" s="3">
        <v>2188</v>
      </c>
      <c r="C1466" s="3" t="s">
        <v>1446</v>
      </c>
      <c r="D1466" s="3" t="s">
        <v>3884</v>
      </c>
      <c r="E1466" s="3">
        <v>76812.990949999992</v>
      </c>
      <c r="F1466" s="3">
        <v>1683</v>
      </c>
      <c r="G1466" s="3">
        <v>130453</v>
      </c>
      <c r="H1466" s="3"/>
      <c r="I1466" s="3"/>
      <c r="J1466" s="3"/>
      <c r="K1466" s="3"/>
    </row>
    <row r="1467" spans="1:11" x14ac:dyDescent="0.2">
      <c r="A1467" s="2">
        <v>1441</v>
      </c>
      <c r="B1467" s="3">
        <v>1436</v>
      </c>
      <c r="C1467" s="3" t="s">
        <v>1447</v>
      </c>
      <c r="D1467" s="3" t="s">
        <v>3885</v>
      </c>
      <c r="E1467" s="3">
        <v>76805.19647000001</v>
      </c>
      <c r="F1467" s="3">
        <v>8385</v>
      </c>
      <c r="G1467" s="3">
        <v>48620</v>
      </c>
      <c r="H1467" s="3"/>
      <c r="I1467" s="3"/>
      <c r="J1467" s="3"/>
      <c r="K1467" s="3"/>
    </row>
    <row r="1468" spans="1:11" x14ac:dyDescent="0.2">
      <c r="A1468" s="2">
        <v>1442</v>
      </c>
      <c r="B1468" s="3">
        <v>504</v>
      </c>
      <c r="C1468" s="3" t="s">
        <v>1448</v>
      </c>
      <c r="D1468" s="3" t="s">
        <v>3886</v>
      </c>
      <c r="E1468" s="3">
        <v>76671.038430000015</v>
      </c>
      <c r="F1468" s="3">
        <v>652</v>
      </c>
      <c r="G1468" s="3">
        <v>18502</v>
      </c>
      <c r="H1468" s="3"/>
      <c r="I1468" s="3"/>
      <c r="J1468" s="3"/>
      <c r="K1468" s="3"/>
    </row>
    <row r="1469" spans="1:11" x14ac:dyDescent="0.2">
      <c r="A1469" s="2">
        <v>1443</v>
      </c>
      <c r="B1469" s="3">
        <v>1454</v>
      </c>
      <c r="C1469" s="3" t="s">
        <v>1449</v>
      </c>
      <c r="D1469" s="3" t="s">
        <v>3887</v>
      </c>
      <c r="E1469" s="3">
        <v>76453.552780000027</v>
      </c>
      <c r="F1469" s="3">
        <v>6555</v>
      </c>
      <c r="G1469" s="3">
        <v>52089</v>
      </c>
      <c r="H1469" s="3"/>
      <c r="I1469" s="3"/>
      <c r="J1469" s="3"/>
      <c r="K1469" s="3"/>
    </row>
    <row r="1470" spans="1:11" x14ac:dyDescent="0.2">
      <c r="A1470" s="2">
        <v>1444</v>
      </c>
      <c r="B1470" s="3">
        <v>200</v>
      </c>
      <c r="C1470" s="3" t="s">
        <v>1450</v>
      </c>
      <c r="D1470" s="3" t="s">
        <v>3888</v>
      </c>
      <c r="E1470" s="3">
        <v>76140.471059999996</v>
      </c>
      <c r="F1470" s="3">
        <v>8775</v>
      </c>
      <c r="G1470" s="3">
        <v>308879</v>
      </c>
      <c r="H1470" s="3"/>
      <c r="I1470" s="3"/>
      <c r="J1470" s="3"/>
      <c r="K1470" s="3"/>
    </row>
    <row r="1471" spans="1:11" x14ac:dyDescent="0.2">
      <c r="A1471" s="2">
        <v>1445</v>
      </c>
      <c r="B1471" s="3">
        <v>1979</v>
      </c>
      <c r="C1471" s="3" t="s">
        <v>1451</v>
      </c>
      <c r="D1471" s="3" t="s">
        <v>3889</v>
      </c>
      <c r="E1471" s="3">
        <v>76032.871039999998</v>
      </c>
      <c r="F1471" s="3">
        <v>4343</v>
      </c>
      <c r="G1471" s="3">
        <v>16896</v>
      </c>
      <c r="H1471" s="3"/>
      <c r="I1471" s="3"/>
      <c r="J1471" s="3"/>
      <c r="K1471" s="3"/>
    </row>
    <row r="1472" spans="1:11" x14ac:dyDescent="0.2">
      <c r="A1472" s="2">
        <v>1446</v>
      </c>
      <c r="B1472" s="3">
        <v>1849</v>
      </c>
      <c r="C1472" s="3" t="s">
        <v>1452</v>
      </c>
      <c r="D1472" s="3" t="s">
        <v>3890</v>
      </c>
      <c r="E1472" s="3">
        <v>75749.603920000009</v>
      </c>
      <c r="F1472" s="3">
        <v>1961</v>
      </c>
      <c r="G1472" s="3">
        <v>16937</v>
      </c>
      <c r="H1472" s="3"/>
      <c r="I1472" s="3"/>
      <c r="J1472" s="3"/>
      <c r="K1472" s="3"/>
    </row>
    <row r="1473" spans="1:11" x14ac:dyDescent="0.2">
      <c r="A1473" s="2">
        <v>1447</v>
      </c>
      <c r="B1473" s="3">
        <v>581</v>
      </c>
      <c r="C1473" s="3" t="s">
        <v>1453</v>
      </c>
      <c r="D1473" s="3" t="s">
        <v>3891</v>
      </c>
      <c r="E1473" s="3">
        <v>75649.993549999999</v>
      </c>
      <c r="F1473" s="3">
        <v>297</v>
      </c>
      <c r="G1473" s="3">
        <v>51026</v>
      </c>
      <c r="H1473" s="3"/>
      <c r="I1473" s="3"/>
      <c r="J1473" s="3"/>
      <c r="K1473" s="3"/>
    </row>
    <row r="1474" spans="1:11" x14ac:dyDescent="0.2">
      <c r="A1474" s="2">
        <v>1448</v>
      </c>
      <c r="B1474" s="3">
        <v>1673</v>
      </c>
      <c r="C1474" s="3" t="s">
        <v>1454</v>
      </c>
      <c r="D1474" s="3" t="s">
        <v>3892</v>
      </c>
      <c r="E1474" s="3">
        <v>75329.894379999983</v>
      </c>
      <c r="F1474" s="3">
        <v>7721</v>
      </c>
      <c r="G1474" s="3">
        <v>257245</v>
      </c>
      <c r="H1474" s="3"/>
      <c r="I1474" s="3"/>
      <c r="J1474" s="3"/>
      <c r="K1474" s="3"/>
    </row>
    <row r="1475" spans="1:11" x14ac:dyDescent="0.2">
      <c r="A1475" s="2">
        <v>1449</v>
      </c>
      <c r="B1475" s="3">
        <v>1385</v>
      </c>
      <c r="C1475" s="3" t="s">
        <v>1455</v>
      </c>
      <c r="D1475" s="3" t="s">
        <v>3893</v>
      </c>
      <c r="E1475" s="3">
        <v>75216.801640000005</v>
      </c>
      <c r="F1475" s="3">
        <v>8361</v>
      </c>
      <c r="G1475" s="3">
        <v>84671</v>
      </c>
      <c r="H1475" s="3"/>
      <c r="I1475" s="3"/>
      <c r="J1475" s="3"/>
      <c r="K1475" s="3"/>
    </row>
    <row r="1476" spans="1:11" x14ac:dyDescent="0.2">
      <c r="A1476" s="2">
        <v>1450</v>
      </c>
      <c r="B1476" s="3">
        <v>1282</v>
      </c>
      <c r="C1476" s="3" t="s">
        <v>1456</v>
      </c>
      <c r="D1476" s="3" t="s">
        <v>3894</v>
      </c>
      <c r="E1476" s="3">
        <v>75139.615300000005</v>
      </c>
      <c r="F1476" s="3">
        <v>2020</v>
      </c>
      <c r="G1476" s="3">
        <v>127077</v>
      </c>
      <c r="H1476" s="3"/>
      <c r="I1476" s="3"/>
      <c r="J1476" s="3"/>
      <c r="K1476" s="3"/>
    </row>
    <row r="1477" spans="1:11" x14ac:dyDescent="0.2">
      <c r="A1477" s="2">
        <v>1451</v>
      </c>
      <c r="B1477" s="3">
        <v>474</v>
      </c>
      <c r="C1477" s="3" t="s">
        <v>1457</v>
      </c>
      <c r="D1477" s="3" t="s">
        <v>3895</v>
      </c>
      <c r="E1477" s="3">
        <v>74840.037510000038</v>
      </c>
      <c r="F1477" s="3">
        <v>1521</v>
      </c>
      <c r="G1477" s="3">
        <v>177084</v>
      </c>
      <c r="H1477" s="3"/>
      <c r="I1477" s="3"/>
      <c r="J1477" s="3"/>
      <c r="K1477" s="3"/>
    </row>
    <row r="1478" spans="1:11" x14ac:dyDescent="0.2">
      <c r="A1478" s="2">
        <v>1452</v>
      </c>
      <c r="B1478" s="3">
        <v>1124</v>
      </c>
      <c r="C1478" s="3" t="s">
        <v>1458</v>
      </c>
      <c r="D1478" s="3" t="s">
        <v>3136</v>
      </c>
      <c r="E1478" s="3">
        <v>74493.580249999999</v>
      </c>
      <c r="F1478" s="3">
        <v>914</v>
      </c>
      <c r="G1478" s="3">
        <v>9497</v>
      </c>
      <c r="H1478" s="3"/>
      <c r="I1478" s="3"/>
      <c r="J1478" s="3"/>
      <c r="K1478" s="3"/>
    </row>
    <row r="1479" spans="1:11" x14ac:dyDescent="0.2">
      <c r="A1479" s="2">
        <v>1453</v>
      </c>
      <c r="B1479" s="3">
        <v>99</v>
      </c>
      <c r="C1479" s="3" t="s">
        <v>1459</v>
      </c>
      <c r="D1479" s="3" t="s">
        <v>3896</v>
      </c>
      <c r="E1479" s="3">
        <v>74239.102069999979</v>
      </c>
      <c r="F1479" s="3">
        <v>10413</v>
      </c>
      <c r="G1479" s="3">
        <v>276003</v>
      </c>
      <c r="H1479" s="3"/>
      <c r="I1479" s="3"/>
      <c r="J1479" s="3"/>
      <c r="K1479" s="3"/>
    </row>
    <row r="1480" spans="1:11" x14ac:dyDescent="0.2">
      <c r="A1480" s="2">
        <v>1454</v>
      </c>
      <c r="B1480" s="3">
        <v>1863</v>
      </c>
      <c r="C1480" s="3" t="s">
        <v>1460</v>
      </c>
      <c r="D1480" s="3" t="s">
        <v>3897</v>
      </c>
      <c r="E1480" s="3">
        <v>73346.178480000017</v>
      </c>
      <c r="F1480" s="3">
        <v>2711</v>
      </c>
      <c r="G1480" s="3">
        <v>20447</v>
      </c>
      <c r="H1480" s="3"/>
      <c r="I1480" s="3"/>
      <c r="J1480" s="3"/>
      <c r="K1480" s="3"/>
    </row>
    <row r="1481" spans="1:11" x14ac:dyDescent="0.2">
      <c r="A1481" s="2">
        <v>1455</v>
      </c>
      <c r="B1481" s="3">
        <v>49</v>
      </c>
      <c r="C1481" s="3" t="s">
        <v>1461</v>
      </c>
      <c r="D1481" s="3" t="s">
        <v>3898</v>
      </c>
      <c r="E1481" s="3">
        <v>73128.879819999987</v>
      </c>
      <c r="F1481" s="3">
        <v>3651</v>
      </c>
      <c r="G1481" s="3">
        <v>197130</v>
      </c>
      <c r="H1481" s="3"/>
      <c r="I1481" s="3"/>
      <c r="J1481" s="3"/>
      <c r="K1481" s="3"/>
    </row>
    <row r="1482" spans="1:11" x14ac:dyDescent="0.2">
      <c r="A1482" s="2">
        <v>1456</v>
      </c>
      <c r="B1482" s="3">
        <v>687</v>
      </c>
      <c r="C1482" s="3" t="s">
        <v>1462</v>
      </c>
      <c r="D1482" s="3" t="s">
        <v>3899</v>
      </c>
      <c r="E1482" s="3">
        <v>72734.722840000017</v>
      </c>
      <c r="F1482" s="3">
        <v>1700</v>
      </c>
      <c r="G1482" s="3">
        <v>12612</v>
      </c>
      <c r="H1482" s="3"/>
      <c r="I1482" s="3"/>
      <c r="J1482" s="3"/>
      <c r="K1482" s="3"/>
    </row>
    <row r="1483" spans="1:11" x14ac:dyDescent="0.2">
      <c r="A1483" s="2">
        <v>1457</v>
      </c>
      <c r="B1483" s="3">
        <v>2440</v>
      </c>
      <c r="C1483" s="3" t="s">
        <v>1463</v>
      </c>
      <c r="D1483" s="3" t="s">
        <v>3900</v>
      </c>
      <c r="E1483" s="3">
        <v>72723.142869999996</v>
      </c>
      <c r="F1483" s="3">
        <v>5963</v>
      </c>
      <c r="G1483" s="3">
        <v>108757</v>
      </c>
      <c r="H1483" s="3"/>
      <c r="I1483" s="3"/>
      <c r="J1483" s="3"/>
      <c r="K1483" s="3"/>
    </row>
    <row r="1484" spans="1:11" x14ac:dyDescent="0.2">
      <c r="A1484" s="2">
        <v>1458</v>
      </c>
      <c r="B1484" s="3">
        <v>1167</v>
      </c>
      <c r="C1484" s="3" t="s">
        <v>1464</v>
      </c>
      <c r="D1484" s="3" t="s">
        <v>3901</v>
      </c>
      <c r="E1484" s="3">
        <v>72385.329559999969</v>
      </c>
      <c r="F1484" s="3">
        <v>6616</v>
      </c>
      <c r="G1484" s="3">
        <v>5510004</v>
      </c>
      <c r="H1484" s="3"/>
      <c r="I1484" s="3"/>
      <c r="J1484" s="3"/>
      <c r="K1484" s="3"/>
    </row>
    <row r="1485" spans="1:11" x14ac:dyDescent="0.2">
      <c r="A1485" s="2">
        <v>1459</v>
      </c>
      <c r="B1485" s="3">
        <v>1616</v>
      </c>
      <c r="C1485" s="3" t="s">
        <v>1465</v>
      </c>
      <c r="D1485" s="3" t="s">
        <v>3902</v>
      </c>
      <c r="E1485" s="3">
        <v>71781.740279999998</v>
      </c>
      <c r="F1485" s="3">
        <v>11719</v>
      </c>
      <c r="G1485" s="3">
        <v>74589</v>
      </c>
      <c r="H1485" s="3"/>
      <c r="I1485" s="3"/>
      <c r="J1485" s="3"/>
      <c r="K1485" s="3"/>
    </row>
    <row r="1486" spans="1:11" x14ac:dyDescent="0.2">
      <c r="A1486" s="2">
        <v>1460</v>
      </c>
      <c r="B1486" s="3">
        <v>306</v>
      </c>
      <c r="C1486" s="3" t="s">
        <v>1466</v>
      </c>
      <c r="D1486" s="3" t="s">
        <v>3903</v>
      </c>
      <c r="E1486" s="3">
        <v>71761.244969999985</v>
      </c>
      <c r="F1486" s="3">
        <v>2585</v>
      </c>
      <c r="G1486" s="3">
        <v>2934</v>
      </c>
      <c r="H1486" s="3"/>
      <c r="I1486" s="3"/>
      <c r="J1486" s="3"/>
      <c r="K1486" s="3"/>
    </row>
    <row r="1487" spans="1:11" x14ac:dyDescent="0.2">
      <c r="A1487" s="2">
        <v>1461</v>
      </c>
      <c r="B1487" s="3">
        <v>2123</v>
      </c>
      <c r="C1487" s="3" t="s">
        <v>1467</v>
      </c>
      <c r="D1487" s="3" t="s">
        <v>3904</v>
      </c>
      <c r="E1487" s="3">
        <v>71427.690109999981</v>
      </c>
      <c r="F1487" s="3">
        <v>6227</v>
      </c>
      <c r="G1487" s="3">
        <v>121171</v>
      </c>
      <c r="H1487" s="3"/>
      <c r="I1487" s="3"/>
      <c r="J1487" s="3"/>
      <c r="K1487" s="3"/>
    </row>
    <row r="1488" spans="1:11" x14ac:dyDescent="0.2">
      <c r="A1488" s="2">
        <v>1462</v>
      </c>
      <c r="B1488" s="3">
        <v>5</v>
      </c>
      <c r="C1488" s="3" t="s">
        <v>1468</v>
      </c>
      <c r="D1488" s="3" t="s">
        <v>3905</v>
      </c>
      <c r="E1488" s="3">
        <v>70816.684490000029</v>
      </c>
      <c r="F1488" s="3">
        <v>13593</v>
      </c>
      <c r="G1488" s="3">
        <v>6517901</v>
      </c>
      <c r="H1488" s="3"/>
      <c r="I1488" s="3"/>
      <c r="J1488" s="3"/>
      <c r="K1488" s="3"/>
    </row>
    <row r="1489" spans="1:11" x14ac:dyDescent="0.2">
      <c r="A1489" s="2">
        <v>1463</v>
      </c>
      <c r="B1489" s="3">
        <v>1488</v>
      </c>
      <c r="C1489" s="3" t="s">
        <v>1469</v>
      </c>
      <c r="D1489" s="3" t="s">
        <v>3906</v>
      </c>
      <c r="E1489" s="3">
        <v>70793.541640000039</v>
      </c>
      <c r="F1489" s="3">
        <v>24715</v>
      </c>
      <c r="G1489" s="3">
        <v>432300</v>
      </c>
      <c r="H1489" s="3"/>
      <c r="I1489" s="3"/>
      <c r="J1489" s="3"/>
      <c r="K1489" s="3"/>
    </row>
    <row r="1490" spans="1:11" x14ac:dyDescent="0.2">
      <c r="A1490" s="2">
        <v>1464</v>
      </c>
      <c r="B1490" s="3">
        <v>2508</v>
      </c>
      <c r="C1490" s="3" t="s">
        <v>1470</v>
      </c>
      <c r="D1490" s="3" t="s">
        <v>3907</v>
      </c>
      <c r="E1490" s="3">
        <v>70340.956560000006</v>
      </c>
      <c r="F1490" s="3">
        <v>777</v>
      </c>
      <c r="G1490" s="3">
        <v>26224</v>
      </c>
      <c r="H1490" s="3"/>
      <c r="I1490" s="3"/>
      <c r="J1490" s="3"/>
      <c r="K1490" s="3"/>
    </row>
    <row r="1491" spans="1:11" x14ac:dyDescent="0.2">
      <c r="A1491" s="2">
        <v>1465</v>
      </c>
      <c r="B1491" s="3">
        <v>1291</v>
      </c>
      <c r="C1491" s="3" t="s">
        <v>1471</v>
      </c>
      <c r="D1491" s="3" t="s">
        <v>3908</v>
      </c>
      <c r="E1491" s="3">
        <v>69943.629110000009</v>
      </c>
      <c r="F1491" s="3">
        <v>139</v>
      </c>
      <c r="G1491" s="3">
        <v>7675</v>
      </c>
      <c r="H1491" s="3"/>
      <c r="I1491" s="3"/>
      <c r="J1491" s="3"/>
      <c r="K1491" s="3"/>
    </row>
    <row r="1492" spans="1:11" x14ac:dyDescent="0.2">
      <c r="A1492" s="2">
        <v>1466</v>
      </c>
      <c r="B1492" s="3">
        <v>1163</v>
      </c>
      <c r="C1492" s="3" t="s">
        <v>1472</v>
      </c>
      <c r="D1492" s="3" t="s">
        <v>3909</v>
      </c>
      <c r="E1492" s="3">
        <v>69923.630380000017</v>
      </c>
      <c r="F1492" s="3">
        <v>9649</v>
      </c>
      <c r="G1492" s="3">
        <v>3371260</v>
      </c>
      <c r="H1492" s="3"/>
      <c r="I1492" s="3"/>
      <c r="J1492" s="3"/>
      <c r="K1492" s="3"/>
    </row>
    <row r="1493" spans="1:11" x14ac:dyDescent="0.2">
      <c r="A1493" s="2">
        <v>1467</v>
      </c>
      <c r="B1493" s="3">
        <v>913</v>
      </c>
      <c r="C1493" s="3" t="s">
        <v>1473</v>
      </c>
      <c r="D1493" s="3" t="s">
        <v>3910</v>
      </c>
      <c r="E1493" s="3">
        <v>69921.33094</v>
      </c>
      <c r="F1493" s="3">
        <v>143</v>
      </c>
      <c r="G1493" s="3">
        <v>3081</v>
      </c>
      <c r="H1493" s="3"/>
      <c r="I1493" s="3"/>
      <c r="J1493" s="3"/>
      <c r="K1493" s="3"/>
    </row>
    <row r="1494" spans="1:11" x14ac:dyDescent="0.2">
      <c r="A1494" s="2">
        <v>1468</v>
      </c>
      <c r="B1494" s="3">
        <v>2113</v>
      </c>
      <c r="C1494" s="3" t="s">
        <v>1474</v>
      </c>
      <c r="D1494" s="3" t="s">
        <v>3911</v>
      </c>
      <c r="E1494" s="3">
        <v>69429.068219999986</v>
      </c>
      <c r="F1494" s="3">
        <v>3116</v>
      </c>
      <c r="G1494" s="3">
        <v>33321</v>
      </c>
      <c r="H1494" s="3"/>
      <c r="I1494" s="3"/>
      <c r="J1494" s="3"/>
      <c r="K1494" s="3"/>
    </row>
    <row r="1495" spans="1:11" x14ac:dyDescent="0.2">
      <c r="A1495" s="2">
        <v>1469</v>
      </c>
      <c r="B1495" s="3">
        <v>1790</v>
      </c>
      <c r="C1495" s="3" t="s">
        <v>1475</v>
      </c>
      <c r="D1495" s="3" t="s">
        <v>3912</v>
      </c>
      <c r="E1495" s="3">
        <v>68711.791420000009</v>
      </c>
      <c r="F1495" s="3">
        <v>8806</v>
      </c>
      <c r="G1495" s="3">
        <v>127727</v>
      </c>
      <c r="H1495" s="3"/>
      <c r="I1495" s="3"/>
      <c r="J1495" s="3"/>
      <c r="K1495" s="3"/>
    </row>
    <row r="1496" spans="1:11" x14ac:dyDescent="0.2">
      <c r="A1496" s="2">
        <v>1470</v>
      </c>
      <c r="B1496" s="3">
        <v>794</v>
      </c>
      <c r="C1496" s="3" t="s">
        <v>1476</v>
      </c>
      <c r="D1496" s="3" t="s">
        <v>3292</v>
      </c>
      <c r="E1496" s="3">
        <v>68632.638799999986</v>
      </c>
      <c r="F1496" s="3">
        <v>330</v>
      </c>
      <c r="G1496" s="3">
        <v>2173</v>
      </c>
      <c r="H1496" s="3"/>
      <c r="I1496" s="3"/>
      <c r="J1496" s="3"/>
      <c r="K1496" s="3"/>
    </row>
    <row r="1497" spans="1:11" x14ac:dyDescent="0.2">
      <c r="A1497" s="2">
        <v>1471</v>
      </c>
      <c r="B1497" s="3">
        <v>792</v>
      </c>
      <c r="C1497" s="3" t="s">
        <v>1477</v>
      </c>
      <c r="D1497" s="3" t="s">
        <v>3913</v>
      </c>
      <c r="E1497" s="3">
        <v>68612.533590000006</v>
      </c>
      <c r="F1497" s="3">
        <v>282</v>
      </c>
      <c r="G1497" s="3">
        <v>2863</v>
      </c>
      <c r="H1497" s="3"/>
      <c r="I1497" s="3"/>
      <c r="J1497" s="3"/>
      <c r="K1497" s="3"/>
    </row>
    <row r="1498" spans="1:11" x14ac:dyDescent="0.2">
      <c r="A1498" s="2">
        <v>1472</v>
      </c>
      <c r="B1498" s="3">
        <v>1932</v>
      </c>
      <c r="C1498" s="3" t="s">
        <v>1478</v>
      </c>
      <c r="D1498" s="3" t="s">
        <v>3914</v>
      </c>
      <c r="E1498" s="3">
        <v>68381.327800000028</v>
      </c>
      <c r="F1498" s="3">
        <v>14540</v>
      </c>
      <c r="G1498" s="3">
        <v>15005</v>
      </c>
      <c r="H1498" s="3"/>
      <c r="I1498" s="3"/>
      <c r="J1498" s="3"/>
      <c r="K1498" s="3"/>
    </row>
    <row r="1499" spans="1:11" x14ac:dyDescent="0.2">
      <c r="A1499" s="2">
        <v>1473</v>
      </c>
      <c r="B1499" s="3">
        <v>447</v>
      </c>
      <c r="C1499" s="3" t="s">
        <v>1479</v>
      </c>
      <c r="D1499" s="3" t="s">
        <v>3915</v>
      </c>
      <c r="E1499" s="3">
        <v>67727.587819999986</v>
      </c>
      <c r="F1499" s="3">
        <v>1084</v>
      </c>
      <c r="G1499" s="3">
        <v>42630</v>
      </c>
      <c r="H1499" s="3"/>
      <c r="I1499" s="3"/>
      <c r="J1499" s="3"/>
      <c r="K1499" s="3"/>
    </row>
    <row r="1500" spans="1:11" x14ac:dyDescent="0.2">
      <c r="A1500" s="2">
        <v>1474</v>
      </c>
      <c r="B1500" s="3">
        <v>2454</v>
      </c>
      <c r="C1500" s="3" t="s">
        <v>1480</v>
      </c>
      <c r="D1500" s="3" t="s">
        <v>3916</v>
      </c>
      <c r="E1500" s="3">
        <v>67419.466939999998</v>
      </c>
      <c r="F1500" s="3">
        <v>1109</v>
      </c>
      <c r="G1500" s="3">
        <v>37115</v>
      </c>
      <c r="H1500" s="3"/>
      <c r="I1500" s="3"/>
      <c r="J1500" s="3"/>
      <c r="K1500" s="3"/>
    </row>
    <row r="1501" spans="1:11" x14ac:dyDescent="0.2">
      <c r="A1501" s="2">
        <v>1475</v>
      </c>
      <c r="B1501" s="3">
        <v>1898</v>
      </c>
      <c r="C1501" s="3" t="s">
        <v>1481</v>
      </c>
      <c r="D1501" s="3" t="s">
        <v>3917</v>
      </c>
      <c r="E1501" s="3">
        <v>67285.038269999975</v>
      </c>
      <c r="F1501" s="3">
        <v>43350</v>
      </c>
      <c r="G1501" s="3">
        <v>306990</v>
      </c>
      <c r="H1501" s="3"/>
      <c r="I1501" s="3"/>
      <c r="J1501" s="3"/>
      <c r="K1501" s="3"/>
    </row>
    <row r="1502" spans="1:11" x14ac:dyDescent="0.2">
      <c r="A1502" s="2">
        <v>1476</v>
      </c>
      <c r="B1502" s="3">
        <v>2020</v>
      </c>
      <c r="C1502" s="3" t="s">
        <v>1482</v>
      </c>
      <c r="D1502" s="3" t="s">
        <v>3918</v>
      </c>
      <c r="E1502" s="3">
        <v>67262.113429999983</v>
      </c>
      <c r="F1502" s="3">
        <v>1839</v>
      </c>
      <c r="G1502" s="3">
        <v>4067</v>
      </c>
      <c r="H1502" s="3"/>
      <c r="I1502" s="3"/>
      <c r="J1502" s="3"/>
      <c r="K1502" s="3"/>
    </row>
    <row r="1503" spans="1:11" x14ac:dyDescent="0.2">
      <c r="A1503" s="2">
        <v>1477</v>
      </c>
      <c r="B1503" s="3">
        <v>367</v>
      </c>
      <c r="C1503" s="3" t="s">
        <v>1483</v>
      </c>
      <c r="D1503" s="3" t="s">
        <v>3919</v>
      </c>
      <c r="E1503" s="3">
        <v>67094.680810000005</v>
      </c>
      <c r="F1503" s="3">
        <v>887</v>
      </c>
      <c r="G1503" s="3">
        <v>271751</v>
      </c>
      <c r="H1503" s="3"/>
      <c r="I1503" s="3"/>
      <c r="J1503" s="3"/>
      <c r="K1503" s="3"/>
    </row>
    <row r="1504" spans="1:11" x14ac:dyDescent="0.2">
      <c r="A1504" s="2">
        <v>1478</v>
      </c>
      <c r="B1504" s="3">
        <v>1972</v>
      </c>
      <c r="C1504" s="3" t="s">
        <v>1484</v>
      </c>
      <c r="D1504" s="3" t="s">
        <v>3920</v>
      </c>
      <c r="E1504" s="3">
        <v>66192.532400000011</v>
      </c>
      <c r="F1504" s="3">
        <v>2193</v>
      </c>
      <c r="G1504" s="3">
        <v>5279</v>
      </c>
      <c r="H1504" s="3"/>
      <c r="I1504" s="3"/>
      <c r="J1504" s="3"/>
      <c r="K1504" s="3"/>
    </row>
    <row r="1505" spans="1:11" x14ac:dyDescent="0.2">
      <c r="A1505" s="2">
        <v>1479</v>
      </c>
      <c r="B1505" s="3">
        <v>1229</v>
      </c>
      <c r="C1505" s="3" t="s">
        <v>1485</v>
      </c>
      <c r="D1505" s="3" t="s">
        <v>3921</v>
      </c>
      <c r="E1505" s="3">
        <v>65815.745769999994</v>
      </c>
      <c r="F1505" s="3">
        <v>964</v>
      </c>
      <c r="G1505" s="3">
        <v>20674</v>
      </c>
      <c r="H1505" s="3"/>
      <c r="I1505" s="3"/>
      <c r="J1505" s="3"/>
      <c r="K1505" s="3"/>
    </row>
    <row r="1506" spans="1:11" x14ac:dyDescent="0.2">
      <c r="A1506" s="2">
        <v>1480</v>
      </c>
      <c r="B1506" s="3">
        <v>2244</v>
      </c>
      <c r="C1506" s="3" t="s">
        <v>1486</v>
      </c>
      <c r="D1506" s="3" t="s">
        <v>3922</v>
      </c>
      <c r="E1506" s="3">
        <v>65493.604089999993</v>
      </c>
      <c r="F1506" s="3">
        <v>3401</v>
      </c>
      <c r="G1506" s="3">
        <v>8021</v>
      </c>
      <c r="H1506" s="3"/>
      <c r="I1506" s="3"/>
      <c r="J1506" s="3"/>
      <c r="K1506" s="3"/>
    </row>
    <row r="1507" spans="1:11" x14ac:dyDescent="0.2">
      <c r="A1507" s="2">
        <v>1481</v>
      </c>
      <c r="B1507" s="3">
        <v>1075</v>
      </c>
      <c r="C1507" s="3" t="s">
        <v>1487</v>
      </c>
      <c r="D1507" s="3" t="s">
        <v>3923</v>
      </c>
      <c r="E1507" s="3">
        <v>64590.505870000023</v>
      </c>
      <c r="F1507" s="3">
        <v>1187</v>
      </c>
      <c r="G1507" s="3">
        <v>55161</v>
      </c>
      <c r="H1507" s="3"/>
      <c r="I1507" s="3"/>
      <c r="J1507" s="3"/>
      <c r="K1507" s="3"/>
    </row>
    <row r="1508" spans="1:11" x14ac:dyDescent="0.2">
      <c r="A1508" s="2">
        <v>1482</v>
      </c>
      <c r="B1508" s="3">
        <v>623</v>
      </c>
      <c r="C1508" s="3" t="s">
        <v>1488</v>
      </c>
      <c r="D1508" s="3" t="s">
        <v>3924</v>
      </c>
      <c r="E1508" s="3">
        <v>64411.133219999989</v>
      </c>
      <c r="F1508" s="3">
        <v>3967</v>
      </c>
      <c r="G1508" s="3">
        <v>683797</v>
      </c>
      <c r="H1508" s="3"/>
      <c r="I1508" s="3"/>
      <c r="J1508" s="3"/>
      <c r="K1508" s="3"/>
    </row>
    <row r="1509" spans="1:11" x14ac:dyDescent="0.2">
      <c r="A1509" s="2">
        <v>1483</v>
      </c>
      <c r="B1509" s="3">
        <v>1057</v>
      </c>
      <c r="C1509" s="3" t="s">
        <v>1489</v>
      </c>
      <c r="D1509" s="3" t="s">
        <v>3925</v>
      </c>
      <c r="E1509" s="3">
        <v>64353.87369</v>
      </c>
      <c r="F1509" s="3">
        <v>129</v>
      </c>
      <c r="G1509" s="3">
        <v>21974</v>
      </c>
      <c r="H1509" s="3"/>
      <c r="I1509" s="3"/>
      <c r="J1509" s="3"/>
      <c r="K1509" s="3"/>
    </row>
    <row r="1510" spans="1:11" x14ac:dyDescent="0.2">
      <c r="A1510" s="2">
        <v>1484</v>
      </c>
      <c r="B1510" s="3">
        <v>996</v>
      </c>
      <c r="C1510" s="3" t="s">
        <v>1490</v>
      </c>
      <c r="D1510" s="3" t="s">
        <v>3926</v>
      </c>
      <c r="E1510" s="3">
        <v>64286.400609999997</v>
      </c>
      <c r="F1510" s="3">
        <v>262</v>
      </c>
      <c r="G1510" s="3">
        <v>376309</v>
      </c>
      <c r="H1510" s="3"/>
      <c r="I1510" s="3"/>
      <c r="J1510" s="3"/>
      <c r="K1510" s="3"/>
    </row>
    <row r="1511" spans="1:11" x14ac:dyDescent="0.2">
      <c r="A1511" s="2">
        <v>1485</v>
      </c>
      <c r="B1511" s="3">
        <v>526</v>
      </c>
      <c r="C1511" s="3" t="s">
        <v>1491</v>
      </c>
      <c r="D1511" s="3" t="s">
        <v>3927</v>
      </c>
      <c r="E1511" s="3">
        <v>64240.557869999997</v>
      </c>
      <c r="F1511" s="3">
        <v>5051</v>
      </c>
      <c r="G1511" s="3">
        <v>508500</v>
      </c>
      <c r="H1511" s="3"/>
      <c r="I1511" s="3"/>
      <c r="J1511" s="3"/>
      <c r="K1511" s="3"/>
    </row>
    <row r="1512" spans="1:11" x14ac:dyDescent="0.2">
      <c r="A1512" s="2">
        <v>1486</v>
      </c>
      <c r="B1512" s="3">
        <v>791</v>
      </c>
      <c r="C1512" s="3" t="s">
        <v>1492</v>
      </c>
      <c r="D1512" s="3" t="s">
        <v>3928</v>
      </c>
      <c r="E1512" s="3">
        <v>64211.376579999996</v>
      </c>
      <c r="F1512" s="3">
        <v>384</v>
      </c>
      <c r="G1512" s="3">
        <v>15290</v>
      </c>
      <c r="H1512" s="3"/>
      <c r="I1512" s="3"/>
      <c r="J1512" s="3"/>
      <c r="K1512" s="3"/>
    </row>
    <row r="1513" spans="1:11" x14ac:dyDescent="0.2">
      <c r="A1513" s="2">
        <v>1487</v>
      </c>
      <c r="B1513" s="3">
        <v>475</v>
      </c>
      <c r="C1513" s="3" t="s">
        <v>1493</v>
      </c>
      <c r="D1513" s="3" t="s">
        <v>3929</v>
      </c>
      <c r="E1513" s="3">
        <v>64210.769320000007</v>
      </c>
      <c r="F1513" s="3">
        <v>117</v>
      </c>
      <c r="G1513" s="3">
        <v>11334</v>
      </c>
      <c r="H1513" s="3"/>
      <c r="I1513" s="3"/>
      <c r="J1513" s="3"/>
      <c r="K1513" s="3"/>
    </row>
    <row r="1514" spans="1:11" x14ac:dyDescent="0.2">
      <c r="A1514" s="2">
        <v>1488</v>
      </c>
      <c r="B1514" s="3">
        <v>1172</v>
      </c>
      <c r="C1514" s="3" t="s">
        <v>1494</v>
      </c>
      <c r="D1514" s="3" t="s">
        <v>3930</v>
      </c>
      <c r="E1514" s="3">
        <v>64148.948149999997</v>
      </c>
      <c r="F1514" s="3">
        <v>4491</v>
      </c>
      <c r="G1514" s="3">
        <v>1793458</v>
      </c>
      <c r="H1514" s="3"/>
      <c r="I1514" s="3"/>
      <c r="J1514" s="3"/>
      <c r="K1514" s="3"/>
    </row>
    <row r="1515" spans="1:11" x14ac:dyDescent="0.2">
      <c r="A1515" s="2">
        <v>1489</v>
      </c>
      <c r="B1515" s="3">
        <v>2334</v>
      </c>
      <c r="C1515" s="3" t="s">
        <v>1495</v>
      </c>
      <c r="D1515" s="3" t="s">
        <v>3931</v>
      </c>
      <c r="E1515" s="3">
        <v>64069.728450000031</v>
      </c>
      <c r="F1515" s="3">
        <v>1767</v>
      </c>
      <c r="G1515" s="3">
        <v>608692</v>
      </c>
      <c r="H1515" s="3"/>
      <c r="I1515" s="3"/>
      <c r="J1515" s="3"/>
      <c r="K1515" s="3"/>
    </row>
    <row r="1516" spans="1:11" x14ac:dyDescent="0.2">
      <c r="A1516" s="2">
        <v>1490</v>
      </c>
      <c r="B1516" s="3">
        <v>1151</v>
      </c>
      <c r="C1516" s="3" t="s">
        <v>1496</v>
      </c>
      <c r="D1516" s="3" t="s">
        <v>3932</v>
      </c>
      <c r="E1516" s="3">
        <v>63962.101949999997</v>
      </c>
      <c r="F1516" s="3">
        <v>2508</v>
      </c>
      <c r="G1516" s="3">
        <v>757401</v>
      </c>
      <c r="H1516" s="3"/>
      <c r="I1516" s="3"/>
      <c r="J1516" s="3"/>
      <c r="K1516" s="3"/>
    </row>
    <row r="1517" spans="1:11" x14ac:dyDescent="0.2">
      <c r="A1517" s="2">
        <v>1491</v>
      </c>
      <c r="B1517" s="3">
        <v>1357</v>
      </c>
      <c r="C1517" s="3" t="s">
        <v>1497</v>
      </c>
      <c r="D1517" s="3" t="s">
        <v>3160</v>
      </c>
      <c r="E1517" s="3">
        <v>63278.078139999983</v>
      </c>
      <c r="F1517" s="3">
        <v>26949</v>
      </c>
      <c r="G1517" s="3">
        <v>156250</v>
      </c>
      <c r="H1517" s="3"/>
      <c r="I1517" s="3"/>
      <c r="J1517" s="3"/>
      <c r="K1517" s="3"/>
    </row>
    <row r="1518" spans="1:11" x14ac:dyDescent="0.2">
      <c r="A1518" s="2">
        <v>1492</v>
      </c>
      <c r="B1518" s="3">
        <v>765</v>
      </c>
      <c r="C1518" s="3" t="s">
        <v>1498</v>
      </c>
      <c r="D1518" s="3" t="s">
        <v>3933</v>
      </c>
      <c r="E1518" s="3">
        <v>62577.42194</v>
      </c>
      <c r="F1518" s="3">
        <v>33</v>
      </c>
      <c r="G1518" s="3">
        <v>231</v>
      </c>
      <c r="H1518" s="3"/>
      <c r="I1518" s="3"/>
      <c r="J1518" s="3"/>
      <c r="K1518" s="3"/>
    </row>
    <row r="1519" spans="1:11" x14ac:dyDescent="0.2">
      <c r="A1519" s="2">
        <v>1493</v>
      </c>
      <c r="B1519" s="3">
        <v>2090</v>
      </c>
      <c r="C1519" s="3" t="s">
        <v>1499</v>
      </c>
      <c r="D1519" s="3" t="s">
        <v>3934</v>
      </c>
      <c r="E1519" s="3">
        <v>62125.493900000001</v>
      </c>
      <c r="F1519" s="3">
        <v>3371</v>
      </c>
      <c r="G1519" s="3">
        <v>132662</v>
      </c>
      <c r="H1519" s="3"/>
      <c r="I1519" s="3"/>
      <c r="J1519" s="3"/>
      <c r="K1519" s="3"/>
    </row>
    <row r="1520" spans="1:11" x14ac:dyDescent="0.2">
      <c r="A1520" s="2">
        <v>1494</v>
      </c>
      <c r="B1520" s="3">
        <v>1262</v>
      </c>
      <c r="C1520" s="3" t="s">
        <v>1500</v>
      </c>
      <c r="D1520" s="3" t="s">
        <v>3935</v>
      </c>
      <c r="E1520" s="3">
        <v>61875.079399999981</v>
      </c>
      <c r="F1520" s="3">
        <v>6852</v>
      </c>
      <c r="G1520" s="3">
        <v>413218</v>
      </c>
      <c r="H1520" s="3"/>
      <c r="I1520" s="3"/>
      <c r="J1520" s="3"/>
      <c r="K1520" s="3"/>
    </row>
    <row r="1521" spans="1:11" x14ac:dyDescent="0.2">
      <c r="A1521" s="2">
        <v>1495</v>
      </c>
      <c r="B1521" s="3">
        <v>18</v>
      </c>
      <c r="C1521" s="3" t="s">
        <v>1501</v>
      </c>
      <c r="D1521" s="3" t="s">
        <v>2835</v>
      </c>
      <c r="E1521" s="3">
        <v>61746.762970000018</v>
      </c>
      <c r="F1521" s="3">
        <v>339</v>
      </c>
      <c r="G1521" s="3">
        <v>36598</v>
      </c>
      <c r="H1521" s="3"/>
      <c r="I1521" s="3"/>
      <c r="J1521" s="3"/>
      <c r="K1521" s="3"/>
    </row>
    <row r="1522" spans="1:11" x14ac:dyDescent="0.2">
      <c r="A1522" s="2">
        <v>1496</v>
      </c>
      <c r="B1522" s="3">
        <v>640</v>
      </c>
      <c r="C1522" s="3" t="s">
        <v>1502</v>
      </c>
      <c r="D1522" s="3" t="s">
        <v>3936</v>
      </c>
      <c r="E1522" s="3">
        <v>61474.099690000003</v>
      </c>
      <c r="F1522" s="3">
        <v>1516</v>
      </c>
      <c r="G1522" s="3">
        <v>77311</v>
      </c>
      <c r="H1522" s="3"/>
      <c r="I1522" s="3"/>
      <c r="J1522" s="3"/>
      <c r="K1522" s="3"/>
    </row>
    <row r="1523" spans="1:11" x14ac:dyDescent="0.2">
      <c r="A1523" s="2">
        <v>1497</v>
      </c>
      <c r="B1523" s="3">
        <v>600</v>
      </c>
      <c r="C1523" s="3" t="s">
        <v>1503</v>
      </c>
      <c r="D1523" s="3" t="s">
        <v>3937</v>
      </c>
      <c r="E1523" s="3">
        <v>61287.384539999999</v>
      </c>
      <c r="F1523" s="3">
        <v>713</v>
      </c>
      <c r="G1523" s="3">
        <v>69319</v>
      </c>
      <c r="H1523" s="3"/>
      <c r="I1523" s="3"/>
      <c r="J1523" s="3"/>
      <c r="K1523" s="3"/>
    </row>
    <row r="1524" spans="1:11" x14ac:dyDescent="0.2">
      <c r="A1524" s="2">
        <v>1498</v>
      </c>
      <c r="B1524" s="3">
        <v>2237</v>
      </c>
      <c r="C1524" s="3" t="s">
        <v>1504</v>
      </c>
      <c r="D1524" s="3" t="s">
        <v>3938</v>
      </c>
      <c r="E1524" s="3">
        <v>60941.378600000011</v>
      </c>
      <c r="F1524" s="3">
        <v>4137</v>
      </c>
      <c r="G1524" s="3">
        <v>8138</v>
      </c>
      <c r="H1524" s="3"/>
      <c r="I1524" s="3"/>
      <c r="J1524" s="3"/>
      <c r="K1524" s="3"/>
    </row>
    <row r="1525" spans="1:11" x14ac:dyDescent="0.2">
      <c r="A1525" s="2">
        <v>1499</v>
      </c>
      <c r="B1525" s="3">
        <v>0</v>
      </c>
      <c r="C1525" s="3" t="s">
        <v>1505</v>
      </c>
      <c r="D1525" s="3" t="s">
        <v>3939</v>
      </c>
      <c r="E1525" s="3">
        <v>59966.661650000016</v>
      </c>
      <c r="F1525" s="3">
        <v>5657</v>
      </c>
      <c r="G1525" s="3">
        <v>561344</v>
      </c>
      <c r="H1525" s="3"/>
      <c r="I1525" s="3"/>
      <c r="J1525" s="3"/>
      <c r="K1525" s="3"/>
    </row>
    <row r="1526" spans="1:11" x14ac:dyDescent="0.2">
      <c r="A1526" s="2">
        <v>1500</v>
      </c>
      <c r="B1526" s="3">
        <v>2337</v>
      </c>
      <c r="C1526" s="3" t="s">
        <v>1506</v>
      </c>
      <c r="D1526" s="3" t="s">
        <v>3940</v>
      </c>
      <c r="E1526" s="3">
        <v>59381.901660000003</v>
      </c>
      <c r="F1526" s="3">
        <v>1295</v>
      </c>
      <c r="G1526" s="3">
        <v>190165</v>
      </c>
      <c r="H1526" s="3"/>
      <c r="I1526" s="3"/>
      <c r="J1526" s="3"/>
      <c r="K1526" s="3"/>
    </row>
    <row r="1527" spans="1:11" x14ac:dyDescent="0.2">
      <c r="A1527" s="2">
        <v>1501</v>
      </c>
      <c r="B1527" s="3">
        <v>2469</v>
      </c>
      <c r="C1527" s="3" t="s">
        <v>1507</v>
      </c>
      <c r="D1527" s="3" t="s">
        <v>3941</v>
      </c>
      <c r="E1527" s="3">
        <v>59299.985720000033</v>
      </c>
      <c r="F1527" s="3">
        <v>1245</v>
      </c>
      <c r="G1527" s="3">
        <v>47857</v>
      </c>
      <c r="H1527" s="3"/>
      <c r="I1527" s="3"/>
      <c r="J1527" s="3"/>
      <c r="K1527" s="3"/>
    </row>
    <row r="1528" spans="1:11" x14ac:dyDescent="0.2">
      <c r="A1528" s="2">
        <v>1502</v>
      </c>
      <c r="B1528" s="3">
        <v>725</v>
      </c>
      <c r="C1528" s="3" t="s">
        <v>1508</v>
      </c>
      <c r="D1528" s="3" t="s">
        <v>3020</v>
      </c>
      <c r="E1528" s="3">
        <v>59153.834419999992</v>
      </c>
      <c r="F1528" s="3">
        <v>143</v>
      </c>
      <c r="G1528" s="3">
        <v>7983</v>
      </c>
      <c r="H1528" s="3"/>
      <c r="I1528" s="3"/>
      <c r="J1528" s="3"/>
      <c r="K1528" s="3"/>
    </row>
    <row r="1529" spans="1:11" x14ac:dyDescent="0.2">
      <c r="A1529" s="2">
        <v>1503</v>
      </c>
      <c r="B1529" s="3">
        <v>1443</v>
      </c>
      <c r="C1529" s="3" t="s">
        <v>1509</v>
      </c>
      <c r="D1529" s="3" t="s">
        <v>3942</v>
      </c>
      <c r="E1529" s="3">
        <v>58996.715839999997</v>
      </c>
      <c r="F1529" s="3">
        <v>38</v>
      </c>
      <c r="G1529" s="3">
        <v>3825</v>
      </c>
      <c r="H1529" s="3"/>
      <c r="I1529" s="3"/>
      <c r="J1529" s="3"/>
      <c r="K1529" s="3"/>
    </row>
    <row r="1530" spans="1:11" x14ac:dyDescent="0.2">
      <c r="A1530" s="2">
        <v>1504</v>
      </c>
      <c r="B1530" s="3">
        <v>1718</v>
      </c>
      <c r="C1530" s="3" t="s">
        <v>1510</v>
      </c>
      <c r="D1530" s="3" t="s">
        <v>3943</v>
      </c>
      <c r="E1530" s="3">
        <v>58913.243179999998</v>
      </c>
      <c r="F1530" s="3">
        <v>547</v>
      </c>
      <c r="G1530" s="3">
        <v>734</v>
      </c>
      <c r="H1530" s="3"/>
      <c r="I1530" s="3"/>
      <c r="J1530" s="3"/>
      <c r="K1530" s="3"/>
    </row>
    <row r="1531" spans="1:11" x14ac:dyDescent="0.2">
      <c r="A1531" s="2">
        <v>1505</v>
      </c>
      <c r="B1531" s="3">
        <v>954</v>
      </c>
      <c r="C1531" s="3" t="s">
        <v>1511</v>
      </c>
      <c r="D1531" s="3" t="s">
        <v>3238</v>
      </c>
      <c r="E1531" s="3">
        <v>58259.882550000031</v>
      </c>
      <c r="F1531" s="3">
        <v>13310</v>
      </c>
      <c r="G1531" s="3">
        <v>1097119</v>
      </c>
      <c r="H1531" s="3"/>
      <c r="I1531" s="3"/>
      <c r="J1531" s="3"/>
      <c r="K1531" s="3"/>
    </row>
    <row r="1532" spans="1:11" x14ac:dyDescent="0.2">
      <c r="A1532" s="2">
        <v>1506</v>
      </c>
      <c r="B1532" s="3">
        <v>39</v>
      </c>
      <c r="C1532" s="3" t="s">
        <v>1512</v>
      </c>
      <c r="D1532" s="3" t="s">
        <v>3944</v>
      </c>
      <c r="E1532" s="3">
        <v>58228.143299999989</v>
      </c>
      <c r="F1532" s="3">
        <v>5466</v>
      </c>
      <c r="G1532" s="3">
        <v>372942</v>
      </c>
      <c r="H1532" s="3"/>
      <c r="I1532" s="3"/>
      <c r="J1532" s="3"/>
      <c r="K1532" s="3"/>
    </row>
    <row r="1533" spans="1:11" x14ac:dyDescent="0.2">
      <c r="A1533" s="2">
        <v>1507</v>
      </c>
      <c r="B1533" s="3">
        <v>2067</v>
      </c>
      <c r="C1533" s="3" t="s">
        <v>1513</v>
      </c>
      <c r="D1533" s="3" t="s">
        <v>3945</v>
      </c>
      <c r="E1533" s="3">
        <v>57979.510039999986</v>
      </c>
      <c r="F1533" s="3">
        <v>955</v>
      </c>
      <c r="G1533" s="3">
        <v>22339</v>
      </c>
      <c r="H1533" s="3"/>
      <c r="I1533" s="3"/>
      <c r="J1533" s="3"/>
      <c r="K1533" s="3"/>
    </row>
    <row r="1534" spans="1:11" x14ac:dyDescent="0.2">
      <c r="A1534" s="2">
        <v>1508</v>
      </c>
      <c r="B1534" s="3">
        <v>2239</v>
      </c>
      <c r="C1534" s="3" t="s">
        <v>1514</v>
      </c>
      <c r="D1534" s="3" t="s">
        <v>3946</v>
      </c>
      <c r="E1534" s="3">
        <v>57403.724950000003</v>
      </c>
      <c r="F1534" s="3">
        <v>893</v>
      </c>
      <c r="G1534" s="3">
        <v>1075</v>
      </c>
      <c r="H1534" s="3"/>
      <c r="I1534" s="3"/>
      <c r="J1534" s="3"/>
      <c r="K1534" s="3"/>
    </row>
    <row r="1535" spans="1:11" x14ac:dyDescent="0.2">
      <c r="A1535" s="2">
        <v>1509</v>
      </c>
      <c r="B1535" s="3">
        <v>489</v>
      </c>
      <c r="C1535" s="3" t="s">
        <v>1515</v>
      </c>
      <c r="D1535" s="3" t="s">
        <v>3947</v>
      </c>
      <c r="E1535" s="3">
        <v>57290.490919999997</v>
      </c>
      <c r="F1535" s="3">
        <v>150</v>
      </c>
      <c r="G1535" s="3">
        <v>5962</v>
      </c>
      <c r="H1535" s="3"/>
      <c r="I1535" s="3"/>
      <c r="J1535" s="3"/>
      <c r="K1535" s="3"/>
    </row>
    <row r="1536" spans="1:11" x14ac:dyDescent="0.2">
      <c r="A1536" s="2">
        <v>1510</v>
      </c>
      <c r="B1536" s="3">
        <v>2195</v>
      </c>
      <c r="C1536" s="3" t="s">
        <v>1516</v>
      </c>
      <c r="D1536" s="3" t="s">
        <v>3948</v>
      </c>
      <c r="E1536" s="3">
        <v>56713.314690000007</v>
      </c>
      <c r="F1536" s="3">
        <v>1720</v>
      </c>
      <c r="G1536" s="3">
        <v>3531</v>
      </c>
      <c r="H1536" s="3"/>
      <c r="I1536" s="3"/>
      <c r="J1536" s="3"/>
      <c r="K1536" s="3"/>
    </row>
    <row r="1537" spans="1:11" x14ac:dyDescent="0.2">
      <c r="A1537" s="2">
        <v>1511</v>
      </c>
      <c r="B1537" s="3">
        <v>1971</v>
      </c>
      <c r="C1537" s="3" t="s">
        <v>1517</v>
      </c>
      <c r="D1537" s="3" t="s">
        <v>3949</v>
      </c>
      <c r="E1537" s="3">
        <v>56706.97621999999</v>
      </c>
      <c r="F1537" s="3">
        <v>2594</v>
      </c>
      <c r="G1537" s="3">
        <v>6614</v>
      </c>
      <c r="H1537" s="3"/>
      <c r="I1537" s="3"/>
      <c r="J1537" s="3"/>
      <c r="K1537" s="3"/>
    </row>
    <row r="1538" spans="1:11" x14ac:dyDescent="0.2">
      <c r="A1538" s="2">
        <v>1512</v>
      </c>
      <c r="B1538" s="3">
        <v>656</v>
      </c>
      <c r="C1538" s="3" t="s">
        <v>1518</v>
      </c>
      <c r="D1538" s="3" t="s">
        <v>3950</v>
      </c>
      <c r="E1538" s="3">
        <v>56674.716370000002</v>
      </c>
      <c r="F1538" s="3">
        <v>521</v>
      </c>
      <c r="G1538" s="3">
        <v>1930</v>
      </c>
      <c r="H1538" s="3"/>
      <c r="I1538" s="3"/>
      <c r="J1538" s="3"/>
      <c r="K1538" s="3"/>
    </row>
    <row r="1539" spans="1:11" x14ac:dyDescent="0.2">
      <c r="A1539" s="2">
        <v>1513</v>
      </c>
      <c r="B1539" s="3">
        <v>2092</v>
      </c>
      <c r="C1539" s="3" t="s">
        <v>1519</v>
      </c>
      <c r="D1539" s="3" t="s">
        <v>3951</v>
      </c>
      <c r="E1539" s="3">
        <v>56619.691509999997</v>
      </c>
      <c r="F1539" s="3">
        <v>4337</v>
      </c>
      <c r="G1539" s="3">
        <v>9556</v>
      </c>
      <c r="H1539" s="3"/>
      <c r="I1539" s="3"/>
      <c r="J1539" s="3"/>
      <c r="K1539" s="3"/>
    </row>
    <row r="1540" spans="1:11" x14ac:dyDescent="0.2">
      <c r="A1540" s="2">
        <v>1514</v>
      </c>
      <c r="B1540" s="3">
        <v>1377</v>
      </c>
      <c r="C1540" s="3" t="s">
        <v>1520</v>
      </c>
      <c r="D1540" s="3" t="s">
        <v>3952</v>
      </c>
      <c r="E1540" s="3">
        <v>56012.740709999976</v>
      </c>
      <c r="F1540" s="3">
        <v>15694</v>
      </c>
      <c r="G1540" s="3">
        <v>179610</v>
      </c>
      <c r="H1540" s="3"/>
      <c r="I1540" s="3"/>
      <c r="J1540" s="3"/>
      <c r="K1540" s="3"/>
    </row>
    <row r="1541" spans="1:11" x14ac:dyDescent="0.2">
      <c r="A1541" s="2">
        <v>1515</v>
      </c>
      <c r="B1541" s="3">
        <v>563</v>
      </c>
      <c r="C1541" s="3" t="s">
        <v>1521</v>
      </c>
      <c r="D1541" s="3" t="s">
        <v>3953</v>
      </c>
      <c r="E1541" s="3">
        <v>55915.99495</v>
      </c>
      <c r="F1541" s="3">
        <v>86</v>
      </c>
      <c r="G1541" s="3">
        <v>12614</v>
      </c>
      <c r="H1541" s="3"/>
      <c r="I1541" s="3"/>
      <c r="J1541" s="3"/>
      <c r="K1541" s="3"/>
    </row>
    <row r="1542" spans="1:11" x14ac:dyDescent="0.2">
      <c r="A1542" s="2">
        <v>1516</v>
      </c>
      <c r="B1542" s="3">
        <v>406</v>
      </c>
      <c r="C1542" s="3" t="s">
        <v>1522</v>
      </c>
      <c r="D1542" s="3" t="s">
        <v>3954</v>
      </c>
      <c r="E1542" s="3">
        <v>55871.47171999998</v>
      </c>
      <c r="F1542" s="3">
        <v>512</v>
      </c>
      <c r="G1542" s="3">
        <v>26783</v>
      </c>
      <c r="H1542" s="3"/>
      <c r="I1542" s="3"/>
      <c r="J1542" s="3"/>
      <c r="K1542" s="3"/>
    </row>
    <row r="1543" spans="1:11" x14ac:dyDescent="0.2">
      <c r="A1543" s="2">
        <v>1517</v>
      </c>
      <c r="B1543" s="3">
        <v>1555</v>
      </c>
      <c r="C1543" s="3" t="s">
        <v>1523</v>
      </c>
      <c r="D1543" s="3" t="s">
        <v>3955</v>
      </c>
      <c r="E1543" s="3">
        <v>55812.628750000003</v>
      </c>
      <c r="F1543" s="3">
        <v>182</v>
      </c>
      <c r="G1543" s="3">
        <v>23935</v>
      </c>
      <c r="H1543" s="3"/>
      <c r="I1543" s="3"/>
      <c r="J1543" s="3"/>
      <c r="K1543" s="3"/>
    </row>
    <row r="1544" spans="1:11" x14ac:dyDescent="0.2">
      <c r="A1544" s="2">
        <v>1518</v>
      </c>
      <c r="B1544" s="3">
        <v>1166</v>
      </c>
      <c r="C1544" s="3" t="s">
        <v>1524</v>
      </c>
      <c r="D1544" s="3" t="s">
        <v>3956</v>
      </c>
      <c r="E1544" s="3">
        <v>55758.926780000002</v>
      </c>
      <c r="F1544" s="3">
        <v>4926</v>
      </c>
      <c r="G1544" s="3">
        <v>4912000</v>
      </c>
      <c r="H1544" s="3"/>
      <c r="I1544" s="3"/>
      <c r="J1544" s="3"/>
      <c r="K1544" s="3"/>
    </row>
    <row r="1545" spans="1:11" x14ac:dyDescent="0.2">
      <c r="A1545" s="2">
        <v>1519</v>
      </c>
      <c r="B1545" s="3">
        <v>1922</v>
      </c>
      <c r="C1545" s="3" t="s">
        <v>1525</v>
      </c>
      <c r="D1545" s="3" t="s">
        <v>3957</v>
      </c>
      <c r="E1545" s="3">
        <v>55703.283560000003</v>
      </c>
      <c r="F1545" s="3">
        <v>2926</v>
      </c>
      <c r="G1545" s="3">
        <v>2989</v>
      </c>
      <c r="H1545" s="3"/>
      <c r="I1545" s="3"/>
      <c r="J1545" s="3"/>
      <c r="K1545" s="3"/>
    </row>
    <row r="1546" spans="1:11" x14ac:dyDescent="0.2">
      <c r="A1546" s="2">
        <v>1520</v>
      </c>
      <c r="B1546" s="3">
        <v>4</v>
      </c>
      <c r="C1546" s="3" t="s">
        <v>1526</v>
      </c>
      <c r="D1546" s="3" t="s">
        <v>3958</v>
      </c>
      <c r="E1546" s="3">
        <v>55637.282210000019</v>
      </c>
      <c r="F1546" s="3">
        <v>4333</v>
      </c>
      <c r="G1546" s="3">
        <v>1060455</v>
      </c>
      <c r="H1546" s="3"/>
      <c r="I1546" s="3"/>
      <c r="J1546" s="3"/>
      <c r="K1546" s="3"/>
    </row>
    <row r="1547" spans="1:11" x14ac:dyDescent="0.2">
      <c r="A1547" s="2">
        <v>1521</v>
      </c>
      <c r="B1547" s="3">
        <v>1177</v>
      </c>
      <c r="C1547" s="3" t="s">
        <v>1527</v>
      </c>
      <c r="D1547" s="3" t="s">
        <v>3959</v>
      </c>
      <c r="E1547" s="3">
        <v>54581.909490000013</v>
      </c>
      <c r="F1547" s="3">
        <v>1666</v>
      </c>
      <c r="G1547" s="3">
        <v>95990</v>
      </c>
      <c r="H1547" s="3"/>
      <c r="I1547" s="3"/>
      <c r="J1547" s="3"/>
      <c r="K1547" s="3"/>
    </row>
    <row r="1548" spans="1:11" x14ac:dyDescent="0.2">
      <c r="A1548" s="2">
        <v>1522</v>
      </c>
      <c r="B1548" s="3">
        <v>509</v>
      </c>
      <c r="C1548" s="3" t="s">
        <v>1528</v>
      </c>
      <c r="D1548" s="3" t="s">
        <v>3960</v>
      </c>
      <c r="E1548" s="3">
        <v>54489.66642999999</v>
      </c>
      <c r="F1548" s="3">
        <v>15047</v>
      </c>
      <c r="G1548" s="3">
        <v>1412044</v>
      </c>
      <c r="H1548" s="3"/>
      <c r="I1548" s="3"/>
      <c r="J1548" s="3"/>
      <c r="K1548" s="3"/>
    </row>
    <row r="1549" spans="1:11" x14ac:dyDescent="0.2">
      <c r="A1549" s="2">
        <v>1523</v>
      </c>
      <c r="B1549" s="3">
        <v>429</v>
      </c>
      <c r="C1549" s="3" t="s">
        <v>1529</v>
      </c>
      <c r="D1549" s="3" t="s">
        <v>3961</v>
      </c>
      <c r="E1549" s="3">
        <v>54473.96645</v>
      </c>
      <c r="F1549" s="3">
        <v>3704</v>
      </c>
      <c r="G1549" s="3">
        <v>136772</v>
      </c>
      <c r="H1549" s="3"/>
      <c r="I1549" s="3"/>
      <c r="J1549" s="3"/>
      <c r="K1549" s="3"/>
    </row>
    <row r="1550" spans="1:11" x14ac:dyDescent="0.2">
      <c r="A1550" s="2">
        <v>1524</v>
      </c>
      <c r="B1550" s="3">
        <v>2091</v>
      </c>
      <c r="C1550" s="3" t="s">
        <v>1530</v>
      </c>
      <c r="D1550" s="3" t="s">
        <v>3962</v>
      </c>
      <c r="E1550" s="3">
        <v>54377.680219999987</v>
      </c>
      <c r="F1550" s="3">
        <v>3596</v>
      </c>
      <c r="G1550" s="3">
        <v>121693</v>
      </c>
      <c r="H1550" s="3"/>
      <c r="I1550" s="3"/>
      <c r="J1550" s="3"/>
      <c r="K1550" s="3"/>
    </row>
    <row r="1551" spans="1:11" x14ac:dyDescent="0.2">
      <c r="A1551" s="2">
        <v>1525</v>
      </c>
      <c r="B1551" s="3">
        <v>2260</v>
      </c>
      <c r="C1551" s="3" t="s">
        <v>1531</v>
      </c>
      <c r="D1551" s="3" t="s">
        <v>3963</v>
      </c>
      <c r="E1551" s="3">
        <v>54194.24861000001</v>
      </c>
      <c r="F1551" s="3">
        <v>2709</v>
      </c>
      <c r="G1551" s="3">
        <v>4271</v>
      </c>
      <c r="H1551" s="3"/>
      <c r="I1551" s="3"/>
      <c r="J1551" s="3"/>
      <c r="K1551" s="3"/>
    </row>
    <row r="1552" spans="1:11" x14ac:dyDescent="0.2">
      <c r="A1552" s="2">
        <v>1526</v>
      </c>
      <c r="B1552" s="3">
        <v>1549</v>
      </c>
      <c r="C1552" s="3" t="s">
        <v>1532</v>
      </c>
      <c r="D1552" s="3" t="s">
        <v>3964</v>
      </c>
      <c r="E1552" s="3">
        <v>53990.596819999999</v>
      </c>
      <c r="F1552" s="3">
        <v>3401</v>
      </c>
      <c r="G1552" s="3">
        <v>149100</v>
      </c>
      <c r="H1552" s="3"/>
      <c r="I1552" s="3"/>
      <c r="J1552" s="3"/>
      <c r="K1552" s="3"/>
    </row>
    <row r="1553" spans="1:11" x14ac:dyDescent="0.2">
      <c r="A1553" s="2">
        <v>1527</v>
      </c>
      <c r="B1553" s="3">
        <v>2175</v>
      </c>
      <c r="C1553" s="3" t="s">
        <v>1533</v>
      </c>
      <c r="D1553" s="3" t="s">
        <v>3965</v>
      </c>
      <c r="E1553" s="3">
        <v>53750.110520000031</v>
      </c>
      <c r="F1553" s="3">
        <v>2460</v>
      </c>
      <c r="G1553" s="3">
        <v>4005</v>
      </c>
      <c r="H1553" s="3"/>
      <c r="I1553" s="3"/>
      <c r="J1553" s="3"/>
      <c r="K1553" s="3"/>
    </row>
    <row r="1554" spans="1:11" x14ac:dyDescent="0.2">
      <c r="A1554" s="2">
        <v>1528</v>
      </c>
      <c r="B1554" s="3">
        <v>2033</v>
      </c>
      <c r="C1554" s="3" t="s">
        <v>1534</v>
      </c>
      <c r="D1554" s="3" t="s">
        <v>3966</v>
      </c>
      <c r="E1554" s="3">
        <v>53256.945039999999</v>
      </c>
      <c r="F1554" s="3">
        <v>248</v>
      </c>
      <c r="G1554" s="3">
        <v>11479</v>
      </c>
      <c r="H1554" s="3"/>
      <c r="I1554" s="3"/>
      <c r="J1554" s="3"/>
      <c r="K1554" s="3"/>
    </row>
    <row r="1555" spans="1:11" x14ac:dyDescent="0.2">
      <c r="A1555" s="2">
        <v>1529</v>
      </c>
      <c r="B1555" s="3">
        <v>1765</v>
      </c>
      <c r="C1555" s="3" t="s">
        <v>1535</v>
      </c>
      <c r="D1555" s="3" t="s">
        <v>3967</v>
      </c>
      <c r="E1555" s="3">
        <v>53129.471230000003</v>
      </c>
      <c r="F1555" s="3">
        <v>3277</v>
      </c>
      <c r="G1555" s="3">
        <v>220315</v>
      </c>
      <c r="H1555" s="3"/>
      <c r="I1555" s="3"/>
      <c r="J1555" s="3"/>
      <c r="K1555" s="3"/>
    </row>
    <row r="1556" spans="1:11" x14ac:dyDescent="0.2">
      <c r="A1556" s="2">
        <v>1530</v>
      </c>
      <c r="B1556" s="3">
        <v>646</v>
      </c>
      <c r="C1556" s="3" t="s">
        <v>1536</v>
      </c>
      <c r="D1556" s="3" t="s">
        <v>3968</v>
      </c>
      <c r="E1556" s="3">
        <v>53002.702179999993</v>
      </c>
      <c r="F1556" s="3">
        <v>3785</v>
      </c>
      <c r="G1556" s="3">
        <v>97543</v>
      </c>
      <c r="H1556" s="3"/>
      <c r="I1556" s="3"/>
      <c r="J1556" s="3"/>
      <c r="K1556" s="3"/>
    </row>
    <row r="1557" spans="1:11" x14ac:dyDescent="0.2">
      <c r="A1557" s="2">
        <v>1531</v>
      </c>
      <c r="B1557" s="3">
        <v>2462</v>
      </c>
      <c r="C1557" s="3" t="s">
        <v>1537</v>
      </c>
      <c r="D1557" s="3" t="s">
        <v>3969</v>
      </c>
      <c r="E1557" s="3">
        <v>52211.901570000016</v>
      </c>
      <c r="F1557" s="3">
        <v>869</v>
      </c>
      <c r="G1557" s="3">
        <v>42964</v>
      </c>
      <c r="H1557" s="3"/>
      <c r="I1557" s="3"/>
      <c r="J1557" s="3"/>
      <c r="K1557" s="3"/>
    </row>
    <row r="1558" spans="1:11" x14ac:dyDescent="0.2">
      <c r="A1558" s="2">
        <v>1532</v>
      </c>
      <c r="B1558" s="3">
        <v>105</v>
      </c>
      <c r="C1558" s="3" t="s">
        <v>1538</v>
      </c>
      <c r="D1558" s="3" t="s">
        <v>3970</v>
      </c>
      <c r="E1558" s="3">
        <v>51978.167399999998</v>
      </c>
      <c r="F1558" s="3">
        <v>4</v>
      </c>
      <c r="G1558" s="3">
        <v>400</v>
      </c>
      <c r="H1558" s="3"/>
      <c r="I1558" s="3"/>
      <c r="J1558" s="3"/>
      <c r="K1558" s="3"/>
    </row>
    <row r="1559" spans="1:11" x14ac:dyDescent="0.2">
      <c r="A1559" s="2">
        <v>1533</v>
      </c>
      <c r="B1559" s="3">
        <v>338</v>
      </c>
      <c r="C1559" s="3" t="s">
        <v>1539</v>
      </c>
      <c r="D1559" s="3" t="s">
        <v>3893</v>
      </c>
      <c r="E1559" s="3">
        <v>51822.345579999987</v>
      </c>
      <c r="F1559" s="3">
        <v>6487</v>
      </c>
      <c r="G1559" s="3">
        <v>689561</v>
      </c>
      <c r="H1559" s="3"/>
      <c r="I1559" s="3"/>
      <c r="J1559" s="3"/>
      <c r="K1559" s="3"/>
    </row>
    <row r="1560" spans="1:11" x14ac:dyDescent="0.2">
      <c r="A1560" s="2">
        <v>1534</v>
      </c>
      <c r="B1560" s="3">
        <v>1527</v>
      </c>
      <c r="C1560" s="3" t="s">
        <v>1540</v>
      </c>
      <c r="D1560" s="3" t="s">
        <v>3971</v>
      </c>
      <c r="E1560" s="3">
        <v>51474.129129999987</v>
      </c>
      <c r="F1560" s="3">
        <v>2928</v>
      </c>
      <c r="G1560" s="3">
        <v>1388025</v>
      </c>
      <c r="H1560" s="3"/>
      <c r="I1560" s="3"/>
      <c r="J1560" s="3"/>
      <c r="K1560" s="3"/>
    </row>
    <row r="1561" spans="1:11" x14ac:dyDescent="0.2">
      <c r="A1561" s="2">
        <v>1535</v>
      </c>
      <c r="B1561" s="3">
        <v>1582</v>
      </c>
      <c r="C1561" s="3" t="s">
        <v>1541</v>
      </c>
      <c r="D1561" s="3" t="s">
        <v>3972</v>
      </c>
      <c r="E1561" s="3">
        <v>49872.039839999998</v>
      </c>
      <c r="F1561" s="3">
        <v>6841</v>
      </c>
      <c r="G1561" s="3">
        <v>510636</v>
      </c>
      <c r="H1561" s="3"/>
      <c r="I1561" s="3"/>
      <c r="J1561" s="3"/>
      <c r="K1561" s="3"/>
    </row>
    <row r="1562" spans="1:11" x14ac:dyDescent="0.2">
      <c r="A1562" s="2">
        <v>1536</v>
      </c>
      <c r="B1562" s="3">
        <v>2129</v>
      </c>
      <c r="C1562" s="3" t="s">
        <v>1542</v>
      </c>
      <c r="D1562" s="3" t="s">
        <v>3973</v>
      </c>
      <c r="E1562" s="3">
        <v>49843.203790000007</v>
      </c>
      <c r="F1562" s="3">
        <v>3175</v>
      </c>
      <c r="G1562" s="3">
        <v>65136</v>
      </c>
      <c r="H1562" s="3"/>
      <c r="I1562" s="3"/>
      <c r="J1562" s="3"/>
      <c r="K1562" s="3"/>
    </row>
    <row r="1563" spans="1:11" x14ac:dyDescent="0.2">
      <c r="A1563" s="2">
        <v>1537</v>
      </c>
      <c r="B1563" s="3">
        <v>1783</v>
      </c>
      <c r="C1563" s="3" t="s">
        <v>1543</v>
      </c>
      <c r="D1563" s="3" t="s">
        <v>3974</v>
      </c>
      <c r="E1563" s="3">
        <v>49414.873899999999</v>
      </c>
      <c r="F1563" s="3">
        <v>8941</v>
      </c>
      <c r="G1563" s="3">
        <v>75339885</v>
      </c>
      <c r="H1563" s="3"/>
      <c r="I1563" s="3"/>
      <c r="J1563" s="3"/>
      <c r="K1563" s="3"/>
    </row>
    <row r="1564" spans="1:11" x14ac:dyDescent="0.2">
      <c r="A1564" s="2">
        <v>1538</v>
      </c>
      <c r="B1564" s="3">
        <v>2493</v>
      </c>
      <c r="C1564" s="3" t="s">
        <v>1544</v>
      </c>
      <c r="D1564" s="3" t="s">
        <v>3975</v>
      </c>
      <c r="E1564" s="3">
        <v>49386.148739999997</v>
      </c>
      <c r="F1564" s="3">
        <v>662</v>
      </c>
      <c r="G1564" s="3">
        <v>13323</v>
      </c>
      <c r="H1564" s="3"/>
      <c r="I1564" s="3"/>
      <c r="J1564" s="3"/>
      <c r="K1564" s="3"/>
    </row>
    <row r="1565" spans="1:11" x14ac:dyDescent="0.2">
      <c r="A1565" s="2">
        <v>1539</v>
      </c>
      <c r="B1565" s="3">
        <v>2345</v>
      </c>
      <c r="C1565" s="3" t="s">
        <v>1545</v>
      </c>
      <c r="D1565" s="3" t="s">
        <v>3976</v>
      </c>
      <c r="E1565" s="3">
        <v>49111.411050000002</v>
      </c>
      <c r="F1565" s="3">
        <v>1659</v>
      </c>
      <c r="G1565" s="3">
        <v>155117</v>
      </c>
      <c r="H1565" s="3"/>
      <c r="I1565" s="3"/>
      <c r="J1565" s="3"/>
      <c r="K1565" s="3"/>
    </row>
    <row r="1566" spans="1:11" x14ac:dyDescent="0.2">
      <c r="A1566" s="2">
        <v>1540</v>
      </c>
      <c r="B1566" s="3">
        <v>1566</v>
      </c>
      <c r="C1566" s="3" t="s">
        <v>1546</v>
      </c>
      <c r="D1566" s="3" t="s">
        <v>3977</v>
      </c>
      <c r="E1566" s="3">
        <v>48693.36767</v>
      </c>
      <c r="F1566" s="3">
        <v>9180</v>
      </c>
      <c r="G1566" s="3">
        <v>364020</v>
      </c>
      <c r="H1566" s="3"/>
      <c r="I1566" s="3"/>
      <c r="J1566" s="3"/>
      <c r="K1566" s="3"/>
    </row>
    <row r="1567" spans="1:11" x14ac:dyDescent="0.2">
      <c r="A1567" s="2">
        <v>1541</v>
      </c>
      <c r="B1567" s="3">
        <v>1939</v>
      </c>
      <c r="C1567" s="3" t="s">
        <v>1547</v>
      </c>
      <c r="D1567" s="3" t="s">
        <v>3978</v>
      </c>
      <c r="E1567" s="3">
        <v>48650.854829999997</v>
      </c>
      <c r="F1567" s="3">
        <v>2718</v>
      </c>
      <c r="G1567" s="3">
        <v>17992</v>
      </c>
      <c r="H1567" s="3"/>
      <c r="I1567" s="3"/>
      <c r="J1567" s="3"/>
      <c r="K1567" s="3"/>
    </row>
    <row r="1568" spans="1:11" x14ac:dyDescent="0.2">
      <c r="A1568" s="2">
        <v>1542</v>
      </c>
      <c r="B1568" s="3">
        <v>1553</v>
      </c>
      <c r="C1568" s="3" t="s">
        <v>1548</v>
      </c>
      <c r="D1568" s="3" t="s">
        <v>3478</v>
      </c>
      <c r="E1568" s="3">
        <v>48535.307810000013</v>
      </c>
      <c r="F1568" s="3">
        <v>14881</v>
      </c>
      <c r="G1568" s="3">
        <v>522720</v>
      </c>
      <c r="H1568" s="3"/>
      <c r="I1568" s="3"/>
      <c r="J1568" s="3"/>
      <c r="K1568" s="3"/>
    </row>
    <row r="1569" spans="1:11" x14ac:dyDescent="0.2">
      <c r="A1569" s="2">
        <v>1543</v>
      </c>
      <c r="B1569" s="3">
        <v>883</v>
      </c>
      <c r="C1569" s="3" t="s">
        <v>1549</v>
      </c>
      <c r="D1569" s="3" t="s">
        <v>3979</v>
      </c>
      <c r="E1569" s="3">
        <v>48355.259560000013</v>
      </c>
      <c r="F1569" s="3">
        <v>4078</v>
      </c>
      <c r="G1569" s="3">
        <v>392171</v>
      </c>
      <c r="H1569" s="3"/>
      <c r="I1569" s="3"/>
      <c r="J1569" s="3"/>
      <c r="K1569" s="3"/>
    </row>
    <row r="1570" spans="1:11" x14ac:dyDescent="0.2">
      <c r="A1570" s="2">
        <v>1544</v>
      </c>
      <c r="B1570" s="3">
        <v>916</v>
      </c>
      <c r="C1570" s="3" t="s">
        <v>1550</v>
      </c>
      <c r="D1570" s="3" t="s">
        <v>3980</v>
      </c>
      <c r="E1570" s="3">
        <v>48267.807919999992</v>
      </c>
      <c r="F1570" s="3">
        <v>256</v>
      </c>
      <c r="G1570" s="3">
        <v>362</v>
      </c>
      <c r="H1570" s="3"/>
      <c r="I1570" s="3"/>
      <c r="J1570" s="3"/>
      <c r="K1570" s="3"/>
    </row>
    <row r="1571" spans="1:11" x14ac:dyDescent="0.2">
      <c r="A1571" s="2">
        <v>1545</v>
      </c>
      <c r="B1571" s="3">
        <v>1462</v>
      </c>
      <c r="C1571" s="3" t="s">
        <v>1551</v>
      </c>
      <c r="D1571" s="3" t="s">
        <v>3981</v>
      </c>
      <c r="E1571" s="3">
        <v>48131.084549999992</v>
      </c>
      <c r="F1571" s="3">
        <v>23779</v>
      </c>
      <c r="G1571" s="3">
        <v>276531</v>
      </c>
      <c r="H1571" s="3"/>
      <c r="I1571" s="3"/>
      <c r="J1571" s="3"/>
      <c r="K1571" s="3"/>
    </row>
    <row r="1572" spans="1:11" x14ac:dyDescent="0.2">
      <c r="A1572" s="2">
        <v>1546</v>
      </c>
      <c r="B1572" s="3">
        <v>873</v>
      </c>
      <c r="C1572" s="3" t="s">
        <v>1552</v>
      </c>
      <c r="D1572" s="3" t="s">
        <v>3982</v>
      </c>
      <c r="E1572" s="3">
        <v>47896.166949999992</v>
      </c>
      <c r="F1572" s="3">
        <v>7974</v>
      </c>
      <c r="G1572" s="3">
        <v>29964</v>
      </c>
      <c r="H1572" s="3"/>
      <c r="I1572" s="3"/>
      <c r="J1572" s="3"/>
      <c r="K1572" s="3"/>
    </row>
    <row r="1573" spans="1:11" x14ac:dyDescent="0.2">
      <c r="A1573" s="2">
        <v>1547</v>
      </c>
      <c r="B1573" s="3">
        <v>1537</v>
      </c>
      <c r="C1573" s="3" t="s">
        <v>1553</v>
      </c>
      <c r="D1573" s="3" t="s">
        <v>3528</v>
      </c>
      <c r="E1573" s="3">
        <v>47596.017089999979</v>
      </c>
      <c r="F1573" s="3">
        <v>14350</v>
      </c>
      <c r="G1573" s="3">
        <v>3652325</v>
      </c>
      <c r="H1573" s="3"/>
      <c r="I1573" s="3"/>
      <c r="J1573" s="3"/>
      <c r="K1573" s="3"/>
    </row>
    <row r="1574" spans="1:11" x14ac:dyDescent="0.2">
      <c r="A1574" s="2">
        <v>1548</v>
      </c>
      <c r="B1574" s="3">
        <v>647</v>
      </c>
      <c r="C1574" s="3" t="s">
        <v>1554</v>
      </c>
      <c r="D1574" s="3" t="s">
        <v>3983</v>
      </c>
      <c r="E1574" s="3">
        <v>47318.358829999997</v>
      </c>
      <c r="F1574" s="3">
        <v>1723</v>
      </c>
      <c r="G1574" s="3">
        <v>26818</v>
      </c>
      <c r="H1574" s="3"/>
      <c r="I1574" s="3"/>
      <c r="J1574" s="3"/>
      <c r="K1574" s="3"/>
    </row>
    <row r="1575" spans="1:11" x14ac:dyDescent="0.2">
      <c r="A1575" s="2">
        <v>1549</v>
      </c>
      <c r="B1575" s="3">
        <v>2169</v>
      </c>
      <c r="C1575" s="3" t="s">
        <v>1555</v>
      </c>
      <c r="D1575" s="3" t="s">
        <v>3984</v>
      </c>
      <c r="E1575" s="3">
        <v>47250.047389999992</v>
      </c>
      <c r="F1575" s="3">
        <v>2941</v>
      </c>
      <c r="G1575" s="3">
        <v>10608</v>
      </c>
      <c r="H1575" s="3"/>
      <c r="I1575" s="3"/>
      <c r="J1575" s="3"/>
      <c r="K1575" s="3"/>
    </row>
    <row r="1576" spans="1:11" x14ac:dyDescent="0.2">
      <c r="A1576" s="2">
        <v>1550</v>
      </c>
      <c r="B1576" s="3">
        <v>1730</v>
      </c>
      <c r="C1576" s="3" t="s">
        <v>1556</v>
      </c>
      <c r="D1576" s="3" t="s">
        <v>3985</v>
      </c>
      <c r="E1576" s="3">
        <v>47235.659249999997</v>
      </c>
      <c r="F1576" s="3">
        <v>989</v>
      </c>
      <c r="G1576" s="3">
        <v>1412</v>
      </c>
      <c r="H1576" s="3"/>
      <c r="I1576" s="3"/>
      <c r="J1576" s="3"/>
      <c r="K1576" s="3"/>
    </row>
    <row r="1577" spans="1:11" x14ac:dyDescent="0.2">
      <c r="A1577" s="2">
        <v>1551</v>
      </c>
      <c r="B1577" s="3">
        <v>96</v>
      </c>
      <c r="C1577" s="3" t="s">
        <v>1557</v>
      </c>
      <c r="D1577" s="3" t="s">
        <v>2624</v>
      </c>
      <c r="E1577" s="3">
        <v>46613.635769999993</v>
      </c>
      <c r="F1577" s="3">
        <v>11018</v>
      </c>
      <c r="G1577" s="3">
        <v>475090</v>
      </c>
      <c r="H1577" s="3"/>
      <c r="I1577" s="3"/>
      <c r="J1577" s="3"/>
      <c r="K1577" s="3"/>
    </row>
    <row r="1578" spans="1:11" x14ac:dyDescent="0.2">
      <c r="A1578" s="2">
        <v>1552</v>
      </c>
      <c r="B1578" s="3">
        <v>1102</v>
      </c>
      <c r="C1578" s="3" t="s">
        <v>1558</v>
      </c>
      <c r="D1578" s="3" t="s">
        <v>3986</v>
      </c>
      <c r="E1578" s="3">
        <v>46458.866960000007</v>
      </c>
      <c r="F1578" s="3">
        <v>224</v>
      </c>
      <c r="G1578" s="3">
        <v>25379</v>
      </c>
      <c r="H1578" s="3"/>
      <c r="I1578" s="3"/>
      <c r="J1578" s="3"/>
      <c r="K1578" s="3"/>
    </row>
    <row r="1579" spans="1:11" x14ac:dyDescent="0.2">
      <c r="A1579" s="2">
        <v>1553</v>
      </c>
      <c r="B1579" s="3">
        <v>1710</v>
      </c>
      <c r="C1579" s="3" t="s">
        <v>1559</v>
      </c>
      <c r="D1579" s="3" t="s">
        <v>3987</v>
      </c>
      <c r="E1579" s="3">
        <v>46222.361850000008</v>
      </c>
      <c r="F1579" s="3">
        <v>1204</v>
      </c>
      <c r="G1579" s="3">
        <v>1743</v>
      </c>
      <c r="H1579" s="3"/>
      <c r="I1579" s="3"/>
      <c r="J1579" s="3"/>
      <c r="K1579" s="3"/>
    </row>
    <row r="1580" spans="1:11" x14ac:dyDescent="0.2">
      <c r="A1580" s="2">
        <v>1554</v>
      </c>
      <c r="B1580" s="3">
        <v>2455</v>
      </c>
      <c r="C1580" s="3" t="s">
        <v>1560</v>
      </c>
      <c r="D1580" s="3" t="s">
        <v>3988</v>
      </c>
      <c r="E1580" s="3">
        <v>46116.815880000009</v>
      </c>
      <c r="F1580" s="3">
        <v>733</v>
      </c>
      <c r="G1580" s="3">
        <v>29679</v>
      </c>
      <c r="H1580" s="3"/>
      <c r="I1580" s="3"/>
      <c r="J1580" s="3"/>
      <c r="K1580" s="3"/>
    </row>
    <row r="1581" spans="1:11" x14ac:dyDescent="0.2">
      <c r="A1581" s="2">
        <v>1555</v>
      </c>
      <c r="B1581" s="3">
        <v>2248</v>
      </c>
      <c r="C1581" s="3" t="s">
        <v>1561</v>
      </c>
      <c r="D1581" s="3" t="s">
        <v>3989</v>
      </c>
      <c r="E1581" s="3">
        <v>46059.083599999984</v>
      </c>
      <c r="F1581" s="3">
        <v>1591</v>
      </c>
      <c r="G1581" s="3">
        <v>2724</v>
      </c>
      <c r="H1581" s="3"/>
      <c r="I1581" s="3"/>
      <c r="J1581" s="3"/>
      <c r="K1581" s="3"/>
    </row>
    <row r="1582" spans="1:11" x14ac:dyDescent="0.2">
      <c r="A1582" s="2">
        <v>1556</v>
      </c>
      <c r="B1582" s="3">
        <v>1690</v>
      </c>
      <c r="C1582" s="3" t="s">
        <v>1562</v>
      </c>
      <c r="D1582" s="3" t="s">
        <v>3990</v>
      </c>
      <c r="E1582" s="3">
        <v>45953.207090000004</v>
      </c>
      <c r="F1582" s="3">
        <v>5182</v>
      </c>
      <c r="G1582" s="3">
        <v>1578467</v>
      </c>
      <c r="H1582" s="3"/>
      <c r="I1582" s="3"/>
      <c r="J1582" s="3"/>
      <c r="K1582" s="3"/>
    </row>
    <row r="1583" spans="1:11" x14ac:dyDescent="0.2">
      <c r="A1583" s="2">
        <v>1557</v>
      </c>
      <c r="B1583" s="3">
        <v>1858</v>
      </c>
      <c r="C1583" s="3" t="s">
        <v>1563</v>
      </c>
      <c r="D1583" s="3" t="s">
        <v>3991</v>
      </c>
      <c r="E1583" s="3">
        <v>45656.142210000013</v>
      </c>
      <c r="F1583" s="3">
        <v>2480</v>
      </c>
      <c r="G1583" s="3">
        <v>3256506</v>
      </c>
      <c r="H1583" s="3"/>
      <c r="I1583" s="3"/>
      <c r="J1583" s="3"/>
      <c r="K1583" s="3"/>
    </row>
    <row r="1584" spans="1:11" x14ac:dyDescent="0.2">
      <c r="A1584" s="2">
        <v>1558</v>
      </c>
      <c r="B1584" s="3">
        <v>1112</v>
      </c>
      <c r="C1584" s="3" t="s">
        <v>1564</v>
      </c>
      <c r="D1584" s="3" t="s">
        <v>3992</v>
      </c>
      <c r="E1584" s="3">
        <v>45561.195359999998</v>
      </c>
      <c r="F1584" s="3">
        <v>130</v>
      </c>
      <c r="G1584" s="3">
        <v>932</v>
      </c>
      <c r="H1584" s="3"/>
      <c r="I1584" s="3"/>
      <c r="J1584" s="3"/>
      <c r="K1584" s="3"/>
    </row>
    <row r="1585" spans="1:11" x14ac:dyDescent="0.2">
      <c r="A1585" s="2">
        <v>1559</v>
      </c>
      <c r="B1585" s="3">
        <v>1154</v>
      </c>
      <c r="C1585" s="3" t="s">
        <v>1565</v>
      </c>
      <c r="D1585" s="3" t="s">
        <v>3993</v>
      </c>
      <c r="E1585" s="3">
        <v>45408.782740000002</v>
      </c>
      <c r="F1585" s="3">
        <v>2918</v>
      </c>
      <c r="G1585" s="3">
        <v>2116875</v>
      </c>
      <c r="H1585" s="3"/>
      <c r="I1585" s="3"/>
      <c r="J1585" s="3"/>
      <c r="K1585" s="3"/>
    </row>
    <row r="1586" spans="1:11" x14ac:dyDescent="0.2">
      <c r="A1586" s="2">
        <v>1560</v>
      </c>
      <c r="B1586" s="3">
        <v>1782</v>
      </c>
      <c r="C1586" s="3" t="s">
        <v>1566</v>
      </c>
      <c r="D1586" s="3" t="s">
        <v>3994</v>
      </c>
      <c r="E1586" s="3">
        <v>45279.116499999982</v>
      </c>
      <c r="F1586" s="3">
        <v>1256</v>
      </c>
      <c r="G1586" s="3">
        <v>29158</v>
      </c>
      <c r="H1586" s="3"/>
      <c r="I1586" s="3"/>
      <c r="J1586" s="3"/>
      <c r="K1586" s="3"/>
    </row>
    <row r="1587" spans="1:11" x14ac:dyDescent="0.2">
      <c r="A1587" s="2">
        <v>1561</v>
      </c>
      <c r="B1587" s="3">
        <v>1242</v>
      </c>
      <c r="C1587" s="3" t="s">
        <v>1567</v>
      </c>
      <c r="D1587" s="3" t="s">
        <v>3995</v>
      </c>
      <c r="E1587" s="3">
        <v>45014.735330000003</v>
      </c>
      <c r="F1587" s="3">
        <v>680</v>
      </c>
      <c r="G1587" s="3">
        <v>59116</v>
      </c>
      <c r="H1587" s="3"/>
      <c r="I1587" s="3"/>
      <c r="J1587" s="3"/>
      <c r="K1587" s="3"/>
    </row>
    <row r="1588" spans="1:11" x14ac:dyDescent="0.2">
      <c r="A1588" s="2">
        <v>1562</v>
      </c>
      <c r="B1588" s="3">
        <v>1289</v>
      </c>
      <c r="C1588" s="3" t="s">
        <v>1568</v>
      </c>
      <c r="D1588" s="3" t="s">
        <v>3996</v>
      </c>
      <c r="E1588" s="3">
        <v>44996.581959999981</v>
      </c>
      <c r="F1588" s="3">
        <v>2784</v>
      </c>
      <c r="G1588" s="3">
        <v>4041</v>
      </c>
      <c r="H1588" s="3"/>
      <c r="I1588" s="3"/>
      <c r="J1588" s="3"/>
      <c r="K1588" s="3"/>
    </row>
    <row r="1589" spans="1:11" x14ac:dyDescent="0.2">
      <c r="A1589" s="2">
        <v>1563</v>
      </c>
      <c r="B1589" s="3">
        <v>1164</v>
      </c>
      <c r="C1589" s="3" t="s">
        <v>1569</v>
      </c>
      <c r="D1589" s="3" t="s">
        <v>3997</v>
      </c>
      <c r="E1589" s="3">
        <v>44567.605469999988</v>
      </c>
      <c r="F1589" s="3">
        <v>5708</v>
      </c>
      <c r="G1589" s="3">
        <v>5483000</v>
      </c>
      <c r="H1589" s="3"/>
      <c r="I1589" s="3"/>
      <c r="J1589" s="3"/>
      <c r="K1589" s="3"/>
    </row>
    <row r="1590" spans="1:11" x14ac:dyDescent="0.2">
      <c r="A1590" s="2">
        <v>1564</v>
      </c>
      <c r="B1590" s="3">
        <v>682</v>
      </c>
      <c r="C1590" s="3" t="s">
        <v>1570</v>
      </c>
      <c r="D1590" s="3" t="s">
        <v>3044</v>
      </c>
      <c r="E1590" s="3">
        <v>44326.050040000002</v>
      </c>
      <c r="F1590" s="3">
        <v>91</v>
      </c>
      <c r="G1590" s="3">
        <v>7592</v>
      </c>
      <c r="H1590" s="3"/>
      <c r="I1590" s="3"/>
      <c r="J1590" s="3"/>
      <c r="K1590" s="3"/>
    </row>
    <row r="1591" spans="1:11" x14ac:dyDescent="0.2">
      <c r="A1591" s="2">
        <v>1565</v>
      </c>
      <c r="B1591" s="3">
        <v>2391</v>
      </c>
      <c r="C1591" s="3" t="s">
        <v>1571</v>
      </c>
      <c r="D1591" s="3" t="s">
        <v>3998</v>
      </c>
      <c r="E1591" s="3">
        <v>44212.803809999998</v>
      </c>
      <c r="F1591" s="3">
        <v>412</v>
      </c>
      <c r="G1591" s="3">
        <v>17422</v>
      </c>
      <c r="H1591" s="3"/>
      <c r="I1591" s="3"/>
      <c r="J1591" s="3"/>
      <c r="K1591" s="3"/>
    </row>
    <row r="1592" spans="1:11" x14ac:dyDescent="0.2">
      <c r="A1592" s="2">
        <v>1566</v>
      </c>
      <c r="B1592" s="3">
        <v>2399</v>
      </c>
      <c r="C1592" s="3" t="s">
        <v>1572</v>
      </c>
      <c r="D1592" s="3" t="s">
        <v>3999</v>
      </c>
      <c r="E1592" s="3">
        <v>44104.301800000001</v>
      </c>
      <c r="F1592" s="3">
        <v>2286</v>
      </c>
      <c r="G1592" s="3">
        <v>15611</v>
      </c>
      <c r="H1592" s="3"/>
      <c r="I1592" s="3"/>
      <c r="J1592" s="3"/>
      <c r="K1592" s="3"/>
    </row>
    <row r="1593" spans="1:11" x14ac:dyDescent="0.2">
      <c r="A1593" s="2">
        <v>1567</v>
      </c>
      <c r="B1593" s="3">
        <v>2468</v>
      </c>
      <c r="C1593" s="3" t="s">
        <v>1573</v>
      </c>
      <c r="D1593" s="3" t="s">
        <v>4000</v>
      </c>
      <c r="E1593" s="3">
        <v>43800.110070000002</v>
      </c>
      <c r="F1593" s="3">
        <v>492</v>
      </c>
      <c r="G1593" s="3">
        <v>35060</v>
      </c>
      <c r="H1593" s="3"/>
      <c r="I1593" s="3"/>
      <c r="J1593" s="3"/>
      <c r="K1593" s="3"/>
    </row>
    <row r="1594" spans="1:11" x14ac:dyDescent="0.2">
      <c r="A1594" s="2">
        <v>1568</v>
      </c>
      <c r="B1594" s="3">
        <v>952</v>
      </c>
      <c r="C1594" s="3" t="s">
        <v>1574</v>
      </c>
      <c r="D1594" s="3" t="s">
        <v>4001</v>
      </c>
      <c r="E1594" s="3">
        <v>43624.18137000002</v>
      </c>
      <c r="F1594" s="3">
        <v>8476</v>
      </c>
      <c r="G1594" s="3">
        <v>111441</v>
      </c>
      <c r="H1594" s="3"/>
      <c r="I1594" s="3"/>
      <c r="J1594" s="3"/>
      <c r="K1594" s="3"/>
    </row>
    <row r="1595" spans="1:11" x14ac:dyDescent="0.2">
      <c r="A1595" s="2">
        <v>1569</v>
      </c>
      <c r="B1595" s="3">
        <v>1293</v>
      </c>
      <c r="C1595" s="3" t="s">
        <v>1575</v>
      </c>
      <c r="D1595" s="3" t="s">
        <v>4002</v>
      </c>
      <c r="E1595" s="3">
        <v>43228.414629999999</v>
      </c>
      <c r="F1595" s="3">
        <v>53</v>
      </c>
      <c r="G1595" s="3">
        <v>1619</v>
      </c>
      <c r="H1595" s="3"/>
      <c r="I1595" s="3"/>
      <c r="J1595" s="3"/>
      <c r="K1595" s="3"/>
    </row>
    <row r="1596" spans="1:11" x14ac:dyDescent="0.2">
      <c r="A1596" s="2">
        <v>1570</v>
      </c>
      <c r="B1596" s="3">
        <v>705</v>
      </c>
      <c r="C1596" s="3" t="s">
        <v>1576</v>
      </c>
      <c r="D1596" s="3" t="s">
        <v>4003</v>
      </c>
      <c r="E1596" s="3">
        <v>42576.674150000013</v>
      </c>
      <c r="F1596" s="3">
        <v>1882</v>
      </c>
      <c r="G1596" s="3">
        <v>115890</v>
      </c>
      <c r="H1596" s="3"/>
      <c r="I1596" s="3"/>
      <c r="J1596" s="3"/>
      <c r="K1596" s="3"/>
    </row>
    <row r="1597" spans="1:11" x14ac:dyDescent="0.2">
      <c r="A1597" s="2">
        <v>1571</v>
      </c>
      <c r="B1597" s="3">
        <v>941</v>
      </c>
      <c r="C1597" s="3" t="s">
        <v>1577</v>
      </c>
      <c r="D1597" s="3" t="s">
        <v>4004</v>
      </c>
      <c r="E1597" s="3">
        <v>41403.759230000003</v>
      </c>
      <c r="F1597" s="3">
        <v>665</v>
      </c>
      <c r="G1597" s="3">
        <v>851</v>
      </c>
      <c r="H1597" s="3"/>
      <c r="I1597" s="3"/>
      <c r="J1597" s="3"/>
      <c r="K1597" s="3"/>
    </row>
    <row r="1598" spans="1:11" x14ac:dyDescent="0.2">
      <c r="A1598" s="2">
        <v>1572</v>
      </c>
      <c r="B1598" s="3">
        <v>1206</v>
      </c>
      <c r="C1598" s="3" t="s">
        <v>1578</v>
      </c>
      <c r="D1598" s="3" t="s">
        <v>4005</v>
      </c>
      <c r="E1598" s="3">
        <v>41372.480709999989</v>
      </c>
      <c r="F1598" s="3">
        <v>13571</v>
      </c>
      <c r="G1598" s="3">
        <v>662961</v>
      </c>
      <c r="H1598" s="3"/>
      <c r="I1598" s="3"/>
      <c r="J1598" s="3"/>
      <c r="K1598" s="3"/>
    </row>
    <row r="1599" spans="1:11" x14ac:dyDescent="0.2">
      <c r="A1599" s="2">
        <v>1573</v>
      </c>
      <c r="B1599" s="3">
        <v>428</v>
      </c>
      <c r="C1599" s="3" t="s">
        <v>1579</v>
      </c>
      <c r="D1599" s="3" t="s">
        <v>4006</v>
      </c>
      <c r="E1599" s="3">
        <v>41346.203820000002</v>
      </c>
      <c r="F1599" s="3">
        <v>330</v>
      </c>
      <c r="G1599" s="3">
        <v>19952</v>
      </c>
      <c r="H1599" s="3"/>
      <c r="I1599" s="3"/>
      <c r="J1599" s="3"/>
      <c r="K1599" s="3"/>
    </row>
    <row r="1600" spans="1:11" x14ac:dyDescent="0.2">
      <c r="A1600" s="2">
        <v>1574</v>
      </c>
      <c r="B1600" s="3">
        <v>2521</v>
      </c>
      <c r="C1600" s="3" t="s">
        <v>1580</v>
      </c>
      <c r="D1600" s="3" t="s">
        <v>4007</v>
      </c>
      <c r="E1600" s="3">
        <v>41291.686210000007</v>
      </c>
      <c r="F1600" s="3">
        <v>162</v>
      </c>
      <c r="G1600" s="3">
        <v>8434</v>
      </c>
      <c r="H1600" s="3"/>
      <c r="I1600" s="3"/>
      <c r="J1600" s="3"/>
      <c r="K1600" s="3"/>
    </row>
    <row r="1601" spans="1:11" x14ac:dyDescent="0.2">
      <c r="A1601" s="2">
        <v>1575</v>
      </c>
      <c r="B1601" s="3">
        <v>2187</v>
      </c>
      <c r="C1601" s="3" t="s">
        <v>1581</v>
      </c>
      <c r="D1601" s="3" t="s">
        <v>4008</v>
      </c>
      <c r="E1601" s="3">
        <v>41275.629709999987</v>
      </c>
      <c r="F1601" s="3">
        <v>628</v>
      </c>
      <c r="G1601" s="3">
        <v>67476</v>
      </c>
      <c r="H1601" s="3"/>
      <c r="I1601" s="3"/>
      <c r="J1601" s="3"/>
      <c r="K1601" s="3"/>
    </row>
    <row r="1602" spans="1:11" x14ac:dyDescent="0.2">
      <c r="A1602" s="2">
        <v>1576</v>
      </c>
      <c r="B1602" s="3">
        <v>999</v>
      </c>
      <c r="C1602" s="3" t="s">
        <v>1582</v>
      </c>
      <c r="D1602" s="3" t="s">
        <v>4009</v>
      </c>
      <c r="E1602" s="3">
        <v>40779.530409999992</v>
      </c>
      <c r="F1602" s="3">
        <v>1063</v>
      </c>
      <c r="G1602" s="3">
        <v>12756</v>
      </c>
      <c r="H1602" s="3"/>
      <c r="I1602" s="3"/>
      <c r="J1602" s="3"/>
      <c r="K1602" s="3"/>
    </row>
    <row r="1603" spans="1:11" x14ac:dyDescent="0.2">
      <c r="A1603" s="2">
        <v>1577</v>
      </c>
      <c r="B1603" s="3">
        <v>1243</v>
      </c>
      <c r="C1603" s="3" t="s">
        <v>1583</v>
      </c>
      <c r="D1603" s="3" t="s">
        <v>4010</v>
      </c>
      <c r="E1603" s="3">
        <v>40643.390079999997</v>
      </c>
      <c r="F1603" s="3">
        <v>31</v>
      </c>
      <c r="G1603" s="3">
        <v>8220</v>
      </c>
      <c r="H1603" s="3"/>
      <c r="I1603" s="3"/>
      <c r="J1603" s="3"/>
      <c r="K1603" s="3"/>
    </row>
    <row r="1604" spans="1:11" x14ac:dyDescent="0.2">
      <c r="A1604" s="2">
        <v>1578</v>
      </c>
      <c r="B1604" s="3">
        <v>187</v>
      </c>
      <c r="C1604" s="3" t="s">
        <v>1584</v>
      </c>
      <c r="D1604" s="3" t="s">
        <v>4011</v>
      </c>
      <c r="E1604" s="3">
        <v>40073.069250000022</v>
      </c>
      <c r="F1604" s="3">
        <v>3636</v>
      </c>
      <c r="G1604" s="3">
        <v>167161</v>
      </c>
      <c r="H1604" s="3"/>
      <c r="I1604" s="3"/>
      <c r="J1604" s="3"/>
      <c r="K1604" s="3"/>
    </row>
    <row r="1605" spans="1:11" x14ac:dyDescent="0.2">
      <c r="A1605" s="2">
        <v>1579</v>
      </c>
      <c r="B1605" s="3">
        <v>2161</v>
      </c>
      <c r="C1605" s="3" t="s">
        <v>1585</v>
      </c>
      <c r="D1605" s="3" t="s">
        <v>4012</v>
      </c>
      <c r="E1605" s="3">
        <v>40031.785580000003</v>
      </c>
      <c r="F1605" s="3">
        <v>3070</v>
      </c>
      <c r="G1605" s="3">
        <v>27703</v>
      </c>
      <c r="H1605" s="3"/>
      <c r="I1605" s="3"/>
      <c r="J1605" s="3"/>
      <c r="K1605" s="3"/>
    </row>
    <row r="1606" spans="1:11" x14ac:dyDescent="0.2">
      <c r="A1606" s="2">
        <v>1580</v>
      </c>
      <c r="B1606" s="3">
        <v>195</v>
      </c>
      <c r="C1606" s="3" t="s">
        <v>1586</v>
      </c>
      <c r="D1606" s="3" t="s">
        <v>4013</v>
      </c>
      <c r="E1606" s="3">
        <v>39993.808449999997</v>
      </c>
      <c r="F1606" s="3">
        <v>2172</v>
      </c>
      <c r="G1606" s="3">
        <v>102618</v>
      </c>
      <c r="H1606" s="3"/>
      <c r="I1606" s="3"/>
      <c r="J1606" s="3"/>
      <c r="K1606" s="3"/>
    </row>
    <row r="1607" spans="1:11" x14ac:dyDescent="0.2">
      <c r="A1607" s="2">
        <v>1581</v>
      </c>
      <c r="B1607" s="3">
        <v>1754</v>
      </c>
      <c r="C1607" s="3" t="s">
        <v>1587</v>
      </c>
      <c r="D1607" s="3" t="s">
        <v>4014</v>
      </c>
      <c r="E1607" s="3">
        <v>39862.442960000008</v>
      </c>
      <c r="F1607" s="3">
        <v>17643</v>
      </c>
      <c r="G1607" s="3">
        <v>27774</v>
      </c>
      <c r="H1607" s="3"/>
      <c r="I1607" s="3"/>
      <c r="J1607" s="3"/>
      <c r="K1607" s="3"/>
    </row>
    <row r="1608" spans="1:11" x14ac:dyDescent="0.2">
      <c r="A1608" s="2">
        <v>1582</v>
      </c>
      <c r="B1608" s="3">
        <v>169</v>
      </c>
      <c r="C1608" s="3" t="s">
        <v>1588</v>
      </c>
      <c r="D1608" s="3" t="s">
        <v>4015</v>
      </c>
      <c r="E1608" s="3">
        <v>39792.105510000001</v>
      </c>
      <c r="F1608" s="3">
        <v>24</v>
      </c>
      <c r="G1608" s="3">
        <v>1596</v>
      </c>
      <c r="H1608" s="3"/>
      <c r="I1608" s="3"/>
      <c r="J1608" s="3"/>
      <c r="K1608" s="3"/>
    </row>
    <row r="1609" spans="1:11" x14ac:dyDescent="0.2">
      <c r="A1609" s="2">
        <v>1583</v>
      </c>
      <c r="B1609" s="3">
        <v>1707</v>
      </c>
      <c r="C1609" s="3" t="s">
        <v>1589</v>
      </c>
      <c r="D1609" s="3" t="s">
        <v>4016</v>
      </c>
      <c r="E1609" s="3">
        <v>39601.060729999997</v>
      </c>
      <c r="F1609" s="3">
        <v>1290</v>
      </c>
      <c r="G1609" s="3">
        <v>388414</v>
      </c>
      <c r="H1609" s="3"/>
      <c r="I1609" s="3"/>
      <c r="J1609" s="3"/>
      <c r="K1609" s="3"/>
    </row>
    <row r="1610" spans="1:11" x14ac:dyDescent="0.2">
      <c r="A1610" s="2">
        <v>1584</v>
      </c>
      <c r="B1610" s="3">
        <v>1774</v>
      </c>
      <c r="C1610" s="3" t="s">
        <v>1590</v>
      </c>
      <c r="D1610" s="3" t="s">
        <v>4017</v>
      </c>
      <c r="E1610" s="3">
        <v>39564.876300000011</v>
      </c>
      <c r="F1610" s="3">
        <v>1365</v>
      </c>
      <c r="G1610" s="3">
        <v>521936</v>
      </c>
      <c r="H1610" s="3"/>
      <c r="I1610" s="3"/>
      <c r="J1610" s="3"/>
      <c r="K1610" s="3"/>
    </row>
    <row r="1611" spans="1:11" x14ac:dyDescent="0.2">
      <c r="A1611" s="2">
        <v>1585</v>
      </c>
      <c r="B1611" s="3">
        <v>1604</v>
      </c>
      <c r="C1611" s="3" t="s">
        <v>1591</v>
      </c>
      <c r="D1611" s="3" t="s">
        <v>4018</v>
      </c>
      <c r="E1611" s="3">
        <v>39206.225260000007</v>
      </c>
      <c r="F1611" s="3">
        <v>140</v>
      </c>
      <c r="G1611" s="3">
        <v>33065</v>
      </c>
      <c r="H1611" s="3"/>
      <c r="I1611" s="3"/>
      <c r="J1611" s="3"/>
      <c r="K1611" s="3"/>
    </row>
    <row r="1612" spans="1:11" x14ac:dyDescent="0.2">
      <c r="A1612" s="2">
        <v>1586</v>
      </c>
      <c r="B1612" s="3">
        <v>2509</v>
      </c>
      <c r="C1612" s="3" t="s">
        <v>1592</v>
      </c>
      <c r="D1612" s="3" t="s">
        <v>4019</v>
      </c>
      <c r="E1612" s="3">
        <v>38991.545489999997</v>
      </c>
      <c r="F1612" s="3">
        <v>611</v>
      </c>
      <c r="G1612" s="3">
        <v>22707</v>
      </c>
      <c r="H1612" s="3"/>
      <c r="I1612" s="3"/>
      <c r="J1612" s="3"/>
      <c r="K1612" s="3"/>
    </row>
    <row r="1613" spans="1:11" x14ac:dyDescent="0.2">
      <c r="A1613" s="2">
        <v>1587</v>
      </c>
      <c r="B1613" s="3">
        <v>133</v>
      </c>
      <c r="C1613" s="3" t="s">
        <v>1593</v>
      </c>
      <c r="D1613" s="3" t="s">
        <v>4020</v>
      </c>
      <c r="E1613" s="3">
        <v>38800.959280000003</v>
      </c>
      <c r="F1613" s="3">
        <v>4136</v>
      </c>
      <c r="G1613" s="3">
        <v>146376</v>
      </c>
      <c r="H1613" s="3"/>
      <c r="I1613" s="3"/>
      <c r="J1613" s="3"/>
      <c r="K1613" s="3"/>
    </row>
    <row r="1614" spans="1:11" x14ac:dyDescent="0.2">
      <c r="A1614" s="2">
        <v>1588</v>
      </c>
      <c r="B1614" s="3">
        <v>379</v>
      </c>
      <c r="C1614" s="3" t="s">
        <v>1594</v>
      </c>
      <c r="D1614" s="3" t="s">
        <v>3409</v>
      </c>
      <c r="E1614" s="3">
        <v>38573.86479</v>
      </c>
      <c r="F1614" s="3">
        <v>916</v>
      </c>
      <c r="G1614" s="3">
        <v>37753</v>
      </c>
      <c r="H1614" s="3"/>
      <c r="I1614" s="3"/>
      <c r="J1614" s="3"/>
      <c r="K1614" s="3"/>
    </row>
    <row r="1615" spans="1:11" x14ac:dyDescent="0.2">
      <c r="A1615" s="2">
        <v>1589</v>
      </c>
      <c r="B1615" s="3">
        <v>2012</v>
      </c>
      <c r="C1615" s="3" t="s">
        <v>1595</v>
      </c>
      <c r="D1615" s="3" t="s">
        <v>4021</v>
      </c>
      <c r="E1615" s="3">
        <v>38414.553649999987</v>
      </c>
      <c r="F1615" s="3">
        <v>575</v>
      </c>
      <c r="G1615" s="3">
        <v>1247</v>
      </c>
      <c r="H1615" s="3"/>
      <c r="I1615" s="3"/>
      <c r="J1615" s="3"/>
      <c r="K1615" s="3"/>
    </row>
    <row r="1616" spans="1:11" x14ac:dyDescent="0.2">
      <c r="A1616" s="2">
        <v>1590</v>
      </c>
      <c r="B1616" s="3">
        <v>2325</v>
      </c>
      <c r="C1616" s="3" t="s">
        <v>1596</v>
      </c>
      <c r="D1616" s="3" t="s">
        <v>4022</v>
      </c>
      <c r="E1616" s="3">
        <v>37905.72845000001</v>
      </c>
      <c r="F1616" s="3">
        <v>4290</v>
      </c>
      <c r="G1616" s="3">
        <v>353782</v>
      </c>
      <c r="H1616" s="3"/>
      <c r="I1616" s="3"/>
      <c r="J1616" s="3"/>
      <c r="K1616" s="3"/>
    </row>
    <row r="1617" spans="1:11" x14ac:dyDescent="0.2">
      <c r="A1617" s="2">
        <v>1591</v>
      </c>
      <c r="B1617" s="3">
        <v>1594</v>
      </c>
      <c r="C1617" s="3" t="s">
        <v>1597</v>
      </c>
      <c r="D1617" s="3" t="s">
        <v>4023</v>
      </c>
      <c r="E1617" s="3">
        <v>37850.651440000001</v>
      </c>
      <c r="F1617" s="3">
        <v>19</v>
      </c>
      <c r="G1617" s="3">
        <v>19</v>
      </c>
      <c r="H1617" s="3"/>
      <c r="I1617" s="3"/>
      <c r="J1617" s="3"/>
      <c r="K1617" s="3"/>
    </row>
    <row r="1618" spans="1:11" x14ac:dyDescent="0.2">
      <c r="A1618" s="2">
        <v>1592</v>
      </c>
      <c r="B1618" s="3">
        <v>1771</v>
      </c>
      <c r="C1618" s="3" t="s">
        <v>1598</v>
      </c>
      <c r="D1618" s="3" t="s">
        <v>4024</v>
      </c>
      <c r="E1618" s="3">
        <v>37659.805550000012</v>
      </c>
      <c r="F1618" s="3">
        <v>2796</v>
      </c>
      <c r="G1618" s="3">
        <v>2595097</v>
      </c>
      <c r="H1618" s="3"/>
      <c r="I1618" s="3"/>
      <c r="J1618" s="3"/>
      <c r="K1618" s="3"/>
    </row>
    <row r="1619" spans="1:11" x14ac:dyDescent="0.2">
      <c r="A1619" s="2">
        <v>1593</v>
      </c>
      <c r="B1619" s="3">
        <v>2527</v>
      </c>
      <c r="C1619" s="3" t="s">
        <v>1599</v>
      </c>
      <c r="D1619" s="3" t="s">
        <v>4025</v>
      </c>
      <c r="E1619" s="3">
        <v>37349.013720000003</v>
      </c>
      <c r="F1619" s="3">
        <v>281</v>
      </c>
      <c r="G1619" s="3">
        <v>7190</v>
      </c>
      <c r="H1619" s="3"/>
      <c r="I1619" s="3"/>
      <c r="J1619" s="3"/>
      <c r="K1619" s="3"/>
    </row>
    <row r="1620" spans="1:11" x14ac:dyDescent="0.2">
      <c r="A1620" s="2">
        <v>1594</v>
      </c>
      <c r="B1620" s="3">
        <v>1891</v>
      </c>
      <c r="C1620" s="3" t="s">
        <v>1600</v>
      </c>
      <c r="D1620" s="3" t="s">
        <v>4026</v>
      </c>
      <c r="E1620" s="3">
        <v>37319.705070000011</v>
      </c>
      <c r="F1620" s="3">
        <v>13245</v>
      </c>
      <c r="G1620" s="3">
        <v>31418</v>
      </c>
      <c r="H1620" s="3"/>
      <c r="I1620" s="3"/>
      <c r="J1620" s="3"/>
      <c r="K1620" s="3"/>
    </row>
    <row r="1621" spans="1:11" x14ac:dyDescent="0.2">
      <c r="A1621" s="2">
        <v>1595</v>
      </c>
      <c r="B1621" s="3">
        <v>867</v>
      </c>
      <c r="C1621" s="3" t="s">
        <v>1601</v>
      </c>
      <c r="D1621" s="3" t="s">
        <v>4027</v>
      </c>
      <c r="E1621" s="3">
        <v>37071.764799999997</v>
      </c>
      <c r="F1621" s="3">
        <v>92</v>
      </c>
      <c r="G1621" s="3">
        <v>7408</v>
      </c>
      <c r="H1621" s="3"/>
      <c r="I1621" s="3"/>
      <c r="J1621" s="3"/>
      <c r="K1621" s="3"/>
    </row>
    <row r="1622" spans="1:11" x14ac:dyDescent="0.2">
      <c r="A1622" s="2">
        <v>1596</v>
      </c>
      <c r="B1622" s="3">
        <v>1923</v>
      </c>
      <c r="C1622" s="3" t="s">
        <v>1602</v>
      </c>
      <c r="D1622" s="3" t="s">
        <v>4028</v>
      </c>
      <c r="E1622" s="3">
        <v>37057.981610000003</v>
      </c>
      <c r="F1622" s="3">
        <v>1862</v>
      </c>
      <c r="G1622" s="3">
        <v>1902</v>
      </c>
      <c r="H1622" s="3"/>
      <c r="I1622" s="3"/>
      <c r="J1622" s="3"/>
      <c r="K1622" s="3"/>
    </row>
    <row r="1623" spans="1:11" x14ac:dyDescent="0.2">
      <c r="A1623" s="2">
        <v>1597</v>
      </c>
      <c r="B1623" s="3">
        <v>874</v>
      </c>
      <c r="C1623" s="3" t="s">
        <v>1603</v>
      </c>
      <c r="D1623" s="3" t="s">
        <v>4029</v>
      </c>
      <c r="E1623" s="3">
        <v>36645.995609999998</v>
      </c>
      <c r="F1623" s="3">
        <v>8738</v>
      </c>
      <c r="G1623" s="3">
        <v>38286</v>
      </c>
      <c r="H1623" s="3"/>
      <c r="I1623" s="3"/>
      <c r="J1623" s="3"/>
      <c r="K1623" s="3"/>
    </row>
    <row r="1624" spans="1:11" x14ac:dyDescent="0.2">
      <c r="A1624" s="2">
        <v>1598</v>
      </c>
      <c r="B1624" s="3">
        <v>793</v>
      </c>
      <c r="C1624" s="3" t="s">
        <v>1604</v>
      </c>
      <c r="D1624" s="3" t="s">
        <v>4030</v>
      </c>
      <c r="E1624" s="3">
        <v>36621.910259999997</v>
      </c>
      <c r="F1624" s="3">
        <v>157</v>
      </c>
      <c r="G1624" s="3">
        <v>756</v>
      </c>
      <c r="H1624" s="3"/>
      <c r="I1624" s="3"/>
      <c r="J1624" s="3"/>
      <c r="K1624" s="3"/>
    </row>
    <row r="1625" spans="1:11" x14ac:dyDescent="0.2">
      <c r="A1625" s="2">
        <v>1599</v>
      </c>
      <c r="B1625" s="3">
        <v>2019</v>
      </c>
      <c r="C1625" s="3" t="s">
        <v>1605</v>
      </c>
      <c r="D1625" s="3" t="s">
        <v>4031</v>
      </c>
      <c r="E1625" s="3">
        <v>36499.545030000008</v>
      </c>
      <c r="F1625" s="3">
        <v>679</v>
      </c>
      <c r="G1625" s="3">
        <v>1494</v>
      </c>
      <c r="H1625" s="3"/>
      <c r="I1625" s="3"/>
      <c r="J1625" s="3"/>
      <c r="K1625" s="3"/>
    </row>
    <row r="1626" spans="1:11" x14ac:dyDescent="0.2">
      <c r="A1626" s="2">
        <v>1600</v>
      </c>
      <c r="B1626" s="3">
        <v>144</v>
      </c>
      <c r="C1626" s="3" t="s">
        <v>1606</v>
      </c>
      <c r="D1626" s="3" t="s">
        <v>4032</v>
      </c>
      <c r="E1626" s="3">
        <v>36482.788430000022</v>
      </c>
      <c r="F1626" s="3">
        <v>119</v>
      </c>
      <c r="G1626" s="3">
        <v>19170</v>
      </c>
      <c r="H1626" s="3"/>
      <c r="I1626" s="3"/>
      <c r="J1626" s="3"/>
      <c r="K1626" s="3"/>
    </row>
    <row r="1627" spans="1:11" x14ac:dyDescent="0.2">
      <c r="A1627" s="2">
        <v>1601</v>
      </c>
      <c r="B1627" s="3">
        <v>1791</v>
      </c>
      <c r="C1627" s="3" t="s">
        <v>1607</v>
      </c>
      <c r="D1627" s="3" t="s">
        <v>4033</v>
      </c>
      <c r="E1627" s="3">
        <v>36386.250550000012</v>
      </c>
      <c r="F1627" s="3">
        <v>835</v>
      </c>
      <c r="G1627" s="3">
        <v>11457</v>
      </c>
      <c r="H1627" s="3"/>
      <c r="I1627" s="3"/>
      <c r="J1627" s="3"/>
      <c r="K1627" s="3"/>
    </row>
    <row r="1628" spans="1:11" x14ac:dyDescent="0.2">
      <c r="A1628" s="2">
        <v>1602</v>
      </c>
      <c r="B1628" s="3">
        <v>907</v>
      </c>
      <c r="C1628" s="3" t="s">
        <v>1608</v>
      </c>
      <c r="D1628" s="3" t="s">
        <v>4034</v>
      </c>
      <c r="E1628" s="3">
        <v>36342.267679999997</v>
      </c>
      <c r="F1628" s="3">
        <v>230</v>
      </c>
      <c r="G1628" s="3">
        <v>16509</v>
      </c>
      <c r="H1628" s="3"/>
      <c r="I1628" s="3"/>
      <c r="J1628" s="3"/>
      <c r="K1628" s="3"/>
    </row>
    <row r="1629" spans="1:11" x14ac:dyDescent="0.2">
      <c r="A1629" s="2">
        <v>1603</v>
      </c>
      <c r="B1629" s="3">
        <v>1904</v>
      </c>
      <c r="C1629" s="3" t="s">
        <v>1609</v>
      </c>
      <c r="D1629" s="3" t="s">
        <v>4035</v>
      </c>
      <c r="E1629" s="3">
        <v>36222.727650000008</v>
      </c>
      <c r="F1629" s="3">
        <v>904</v>
      </c>
      <c r="G1629" s="3">
        <v>2732</v>
      </c>
      <c r="H1629" s="3"/>
      <c r="I1629" s="3"/>
      <c r="J1629" s="3"/>
      <c r="K1629" s="3"/>
    </row>
    <row r="1630" spans="1:11" x14ac:dyDescent="0.2">
      <c r="A1630" s="2">
        <v>1604</v>
      </c>
      <c r="B1630" s="3">
        <v>1962</v>
      </c>
      <c r="C1630" s="3" t="s">
        <v>1610</v>
      </c>
      <c r="D1630" s="3" t="s">
        <v>4036</v>
      </c>
      <c r="E1630" s="3">
        <v>35896.855539999997</v>
      </c>
      <c r="F1630" s="3">
        <v>1424</v>
      </c>
      <c r="G1630" s="3">
        <v>1499</v>
      </c>
      <c r="H1630" s="3"/>
      <c r="I1630" s="3"/>
      <c r="J1630" s="3"/>
      <c r="K1630" s="3"/>
    </row>
    <row r="1631" spans="1:11" x14ac:dyDescent="0.2">
      <c r="A1631" s="2">
        <v>1605</v>
      </c>
      <c r="B1631" s="3">
        <v>877</v>
      </c>
      <c r="C1631" s="3" t="s">
        <v>1611</v>
      </c>
      <c r="D1631" s="3" t="s">
        <v>4037</v>
      </c>
      <c r="E1631" s="3">
        <v>35811.520669999998</v>
      </c>
      <c r="F1631" s="3">
        <v>870</v>
      </c>
      <c r="G1631" s="3">
        <v>42787</v>
      </c>
      <c r="H1631" s="3"/>
      <c r="I1631" s="3"/>
      <c r="J1631" s="3"/>
      <c r="K1631" s="3"/>
    </row>
    <row r="1632" spans="1:11" x14ac:dyDescent="0.2">
      <c r="A1632" s="2">
        <v>1606</v>
      </c>
      <c r="B1632" s="3">
        <v>2068</v>
      </c>
      <c r="C1632" s="3" t="s">
        <v>1612</v>
      </c>
      <c r="D1632" s="3" t="s">
        <v>4038</v>
      </c>
      <c r="E1632" s="3">
        <v>35483.669329999982</v>
      </c>
      <c r="F1632" s="3">
        <v>1055</v>
      </c>
      <c r="G1632" s="3">
        <v>22012</v>
      </c>
      <c r="H1632" s="3"/>
      <c r="I1632" s="3"/>
      <c r="J1632" s="3"/>
      <c r="K1632" s="3"/>
    </row>
    <row r="1633" spans="1:11" x14ac:dyDescent="0.2">
      <c r="A1633" s="2">
        <v>1607</v>
      </c>
      <c r="B1633" s="3">
        <v>1716</v>
      </c>
      <c r="C1633" s="3" t="s">
        <v>1613</v>
      </c>
      <c r="D1633" s="3" t="s">
        <v>4039</v>
      </c>
      <c r="E1633" s="3">
        <v>35322.07097999999</v>
      </c>
      <c r="F1633" s="3">
        <v>984</v>
      </c>
      <c r="G1633" s="3">
        <v>1008</v>
      </c>
      <c r="H1633" s="3"/>
      <c r="I1633" s="3"/>
      <c r="J1633" s="3"/>
      <c r="K1633" s="3"/>
    </row>
    <row r="1634" spans="1:11" x14ac:dyDescent="0.2">
      <c r="A1634" s="2">
        <v>1608</v>
      </c>
      <c r="B1634" s="3">
        <v>2047</v>
      </c>
      <c r="C1634" s="3" t="s">
        <v>1614</v>
      </c>
      <c r="D1634" s="3" t="s">
        <v>4040</v>
      </c>
      <c r="E1634" s="3">
        <v>35195.758139999998</v>
      </c>
      <c r="F1634" s="3">
        <v>749</v>
      </c>
      <c r="G1634" s="3">
        <v>1039</v>
      </c>
      <c r="H1634" s="3"/>
      <c r="I1634" s="3"/>
      <c r="J1634" s="3"/>
      <c r="K1634" s="3"/>
    </row>
    <row r="1635" spans="1:11" x14ac:dyDescent="0.2">
      <c r="A1635" s="2">
        <v>1609</v>
      </c>
      <c r="B1635" s="3">
        <v>2472</v>
      </c>
      <c r="C1635" s="3" t="s">
        <v>1615</v>
      </c>
      <c r="D1635" s="3" t="s">
        <v>4041</v>
      </c>
      <c r="E1635" s="3">
        <v>34975.604620000013</v>
      </c>
      <c r="F1635" s="3">
        <v>1139</v>
      </c>
      <c r="G1635" s="3">
        <v>17177</v>
      </c>
      <c r="H1635" s="3"/>
      <c r="I1635" s="3"/>
      <c r="J1635" s="3"/>
      <c r="K1635" s="3"/>
    </row>
    <row r="1636" spans="1:11" x14ac:dyDescent="0.2">
      <c r="A1636" s="2">
        <v>1610</v>
      </c>
      <c r="B1636" s="3">
        <v>642</v>
      </c>
      <c r="C1636" s="3" t="s">
        <v>1616</v>
      </c>
      <c r="D1636" s="3" t="s">
        <v>4042</v>
      </c>
      <c r="E1636" s="3">
        <v>34731.59837</v>
      </c>
      <c r="F1636" s="3">
        <v>11471</v>
      </c>
      <c r="G1636" s="3">
        <v>491600</v>
      </c>
      <c r="H1636" s="3"/>
      <c r="I1636" s="3"/>
      <c r="J1636" s="3"/>
      <c r="K1636" s="3"/>
    </row>
    <row r="1637" spans="1:11" x14ac:dyDescent="0.2">
      <c r="A1637" s="2">
        <v>1611</v>
      </c>
      <c r="B1637" s="3">
        <v>14</v>
      </c>
      <c r="C1637" s="3" t="s">
        <v>1617</v>
      </c>
      <c r="D1637" s="3" t="s">
        <v>4043</v>
      </c>
      <c r="E1637" s="3">
        <v>33436.003799999999</v>
      </c>
      <c r="F1637" s="3">
        <v>4201</v>
      </c>
      <c r="G1637" s="3">
        <v>626848</v>
      </c>
      <c r="H1637" s="3"/>
      <c r="I1637" s="3"/>
      <c r="J1637" s="3"/>
      <c r="K1637" s="3"/>
    </row>
    <row r="1638" spans="1:11" x14ac:dyDescent="0.2">
      <c r="A1638" s="2">
        <v>1612</v>
      </c>
      <c r="B1638" s="3">
        <v>343</v>
      </c>
      <c r="C1638" s="3" t="s">
        <v>1618</v>
      </c>
      <c r="D1638" s="3" t="s">
        <v>4044</v>
      </c>
      <c r="E1638" s="3">
        <v>33297.092019999996</v>
      </c>
      <c r="F1638" s="3">
        <v>5010</v>
      </c>
      <c r="G1638" s="3">
        <v>322797</v>
      </c>
      <c r="H1638" s="3"/>
      <c r="I1638" s="3"/>
      <c r="J1638" s="3"/>
      <c r="K1638" s="3"/>
    </row>
    <row r="1639" spans="1:11" x14ac:dyDescent="0.2">
      <c r="A1639" s="2">
        <v>1613</v>
      </c>
      <c r="B1639" s="3">
        <v>252</v>
      </c>
      <c r="C1639" s="3" t="s">
        <v>1619</v>
      </c>
      <c r="D1639" s="3" t="s">
        <v>4045</v>
      </c>
      <c r="E1639" s="3">
        <v>33271.456990000013</v>
      </c>
      <c r="F1639" s="3">
        <v>294</v>
      </c>
      <c r="G1639" s="3">
        <v>8180</v>
      </c>
      <c r="H1639" s="3"/>
      <c r="I1639" s="3"/>
      <c r="J1639" s="3"/>
      <c r="K1639" s="3"/>
    </row>
    <row r="1640" spans="1:11" x14ac:dyDescent="0.2">
      <c r="A1640" s="2">
        <v>1614</v>
      </c>
      <c r="B1640" s="3">
        <v>1116</v>
      </c>
      <c r="C1640" s="3" t="s">
        <v>1620</v>
      </c>
      <c r="D1640" s="3" t="s">
        <v>4046</v>
      </c>
      <c r="E1640" s="3">
        <v>33109.140079999997</v>
      </c>
      <c r="F1640" s="3">
        <v>200</v>
      </c>
      <c r="G1640" s="3">
        <v>199456</v>
      </c>
      <c r="H1640" s="3"/>
      <c r="I1640" s="3"/>
      <c r="J1640" s="3"/>
      <c r="K1640" s="3"/>
    </row>
    <row r="1641" spans="1:11" x14ac:dyDescent="0.2">
      <c r="A1641" s="2">
        <v>1615</v>
      </c>
      <c r="B1641" s="3">
        <v>719</v>
      </c>
      <c r="C1641" s="3" t="s">
        <v>1621</v>
      </c>
      <c r="D1641" s="3" t="s">
        <v>4047</v>
      </c>
      <c r="E1641" s="3">
        <v>32851.064810000003</v>
      </c>
      <c r="F1641" s="3">
        <v>76</v>
      </c>
      <c r="G1641" s="3">
        <v>2900</v>
      </c>
      <c r="H1641" s="3"/>
      <c r="I1641" s="3"/>
      <c r="J1641" s="3"/>
      <c r="K1641" s="3"/>
    </row>
    <row r="1642" spans="1:11" x14ac:dyDescent="0.2">
      <c r="A1642" s="2">
        <v>1616</v>
      </c>
      <c r="B1642" s="3">
        <v>2154</v>
      </c>
      <c r="C1642" s="3" t="s">
        <v>1622</v>
      </c>
      <c r="D1642" s="3" t="s">
        <v>4048</v>
      </c>
      <c r="E1642" s="3">
        <v>32803.135329999997</v>
      </c>
      <c r="F1642" s="3">
        <v>4639</v>
      </c>
      <c r="G1642" s="3">
        <v>17827</v>
      </c>
      <c r="H1642" s="3"/>
      <c r="I1642" s="3"/>
      <c r="J1642" s="3"/>
      <c r="K1642" s="3"/>
    </row>
    <row r="1643" spans="1:11" x14ac:dyDescent="0.2">
      <c r="A1643" s="2">
        <v>1617</v>
      </c>
      <c r="B1643" s="3">
        <v>1588</v>
      </c>
      <c r="C1643" s="3" t="s">
        <v>1623</v>
      </c>
      <c r="D1643" s="3" t="s">
        <v>4049</v>
      </c>
      <c r="E1643" s="3">
        <v>32551.34823</v>
      </c>
      <c r="F1643" s="3">
        <v>1669</v>
      </c>
      <c r="G1643" s="3">
        <v>73050</v>
      </c>
      <c r="H1643" s="3"/>
      <c r="I1643" s="3"/>
      <c r="J1643" s="3"/>
      <c r="K1643" s="3"/>
    </row>
    <row r="1644" spans="1:11" x14ac:dyDescent="0.2">
      <c r="A1644" s="2">
        <v>1618</v>
      </c>
      <c r="B1644" s="3">
        <v>910</v>
      </c>
      <c r="C1644" s="3" t="s">
        <v>1624</v>
      </c>
      <c r="D1644" s="3" t="s">
        <v>4050</v>
      </c>
      <c r="E1644" s="3">
        <v>32337.321449999999</v>
      </c>
      <c r="F1644" s="3">
        <v>3947</v>
      </c>
      <c r="G1644" s="3">
        <v>102246</v>
      </c>
      <c r="H1644" s="3"/>
      <c r="I1644" s="3"/>
      <c r="J1644" s="3"/>
      <c r="K1644" s="3"/>
    </row>
    <row r="1645" spans="1:11" x14ac:dyDescent="0.2">
      <c r="A1645" s="2">
        <v>1619</v>
      </c>
      <c r="B1645" s="3">
        <v>703</v>
      </c>
      <c r="C1645" s="3" t="s">
        <v>1625</v>
      </c>
      <c r="D1645" s="3" t="s">
        <v>4051</v>
      </c>
      <c r="E1645" s="3">
        <v>32287.551479999998</v>
      </c>
      <c r="F1645" s="3">
        <v>224</v>
      </c>
      <c r="G1645" s="3">
        <v>11545</v>
      </c>
      <c r="H1645" s="3"/>
      <c r="I1645" s="3"/>
      <c r="J1645" s="3"/>
      <c r="K1645" s="3"/>
    </row>
    <row r="1646" spans="1:11" x14ac:dyDescent="0.2">
      <c r="A1646" s="2">
        <v>1620</v>
      </c>
      <c r="B1646" s="3">
        <v>2316</v>
      </c>
      <c r="C1646" s="3" t="s">
        <v>1626</v>
      </c>
      <c r="D1646" s="3" t="s">
        <v>4052</v>
      </c>
      <c r="E1646" s="3">
        <v>32285.970140000001</v>
      </c>
      <c r="F1646" s="3">
        <v>2327</v>
      </c>
      <c r="G1646" s="3">
        <v>5823</v>
      </c>
      <c r="H1646" s="3"/>
      <c r="I1646" s="3"/>
      <c r="J1646" s="3"/>
      <c r="K1646" s="3"/>
    </row>
    <row r="1647" spans="1:11" x14ac:dyDescent="0.2">
      <c r="A1647" s="2">
        <v>1621</v>
      </c>
      <c r="B1647" s="3">
        <v>1159</v>
      </c>
      <c r="C1647" s="3" t="s">
        <v>1627</v>
      </c>
      <c r="D1647" s="3" t="s">
        <v>4053</v>
      </c>
      <c r="E1647" s="3">
        <v>32200.422070000001</v>
      </c>
      <c r="F1647" s="3">
        <v>2196</v>
      </c>
      <c r="G1647" s="3">
        <v>1272124</v>
      </c>
      <c r="H1647" s="3"/>
      <c r="I1647" s="3"/>
      <c r="J1647" s="3"/>
      <c r="K1647" s="3"/>
    </row>
    <row r="1648" spans="1:11" x14ac:dyDescent="0.2">
      <c r="A1648" s="2">
        <v>1622</v>
      </c>
      <c r="B1648" s="3">
        <v>1026</v>
      </c>
      <c r="C1648" s="3" t="s">
        <v>1628</v>
      </c>
      <c r="D1648" s="3" t="s">
        <v>4054</v>
      </c>
      <c r="E1648" s="3">
        <v>32100.836810000001</v>
      </c>
      <c r="F1648" s="3">
        <v>75</v>
      </c>
      <c r="G1648" s="3">
        <v>2474</v>
      </c>
      <c r="H1648" s="3"/>
      <c r="I1648" s="3"/>
      <c r="J1648" s="3"/>
      <c r="K1648" s="3"/>
    </row>
    <row r="1649" spans="1:11" x14ac:dyDescent="0.2">
      <c r="A1649" s="2">
        <v>1623</v>
      </c>
      <c r="B1649" s="3">
        <v>2225</v>
      </c>
      <c r="C1649" s="3" t="s">
        <v>1629</v>
      </c>
      <c r="D1649" s="3" t="s">
        <v>4055</v>
      </c>
      <c r="E1649" s="3">
        <v>32083.452870000001</v>
      </c>
      <c r="F1649" s="3">
        <v>1038</v>
      </c>
      <c r="G1649" s="3">
        <v>3467</v>
      </c>
      <c r="H1649" s="3"/>
      <c r="I1649" s="3"/>
      <c r="J1649" s="3"/>
      <c r="K1649" s="3"/>
    </row>
    <row r="1650" spans="1:11" x14ac:dyDescent="0.2">
      <c r="A1650" s="2">
        <v>1624</v>
      </c>
      <c r="B1650" s="3">
        <v>2470</v>
      </c>
      <c r="C1650" s="3" t="s">
        <v>1630</v>
      </c>
      <c r="D1650" s="3" t="s">
        <v>4056</v>
      </c>
      <c r="E1650" s="3">
        <v>32029.210439999999</v>
      </c>
      <c r="F1650" s="3">
        <v>399</v>
      </c>
      <c r="G1650" s="3">
        <v>26691</v>
      </c>
      <c r="H1650" s="3"/>
      <c r="I1650" s="3"/>
      <c r="J1650" s="3"/>
      <c r="K1650" s="3"/>
    </row>
    <row r="1651" spans="1:11" x14ac:dyDescent="0.2">
      <c r="A1651" s="2">
        <v>1625</v>
      </c>
      <c r="B1651" s="3">
        <v>437</v>
      </c>
      <c r="C1651" s="3" t="s">
        <v>1631</v>
      </c>
      <c r="D1651" s="3" t="s">
        <v>4057</v>
      </c>
      <c r="E1651" s="3">
        <v>32008.54407</v>
      </c>
      <c r="F1651" s="3">
        <v>88</v>
      </c>
      <c r="G1651" s="3">
        <v>156</v>
      </c>
      <c r="H1651" s="3"/>
      <c r="I1651" s="3"/>
      <c r="J1651" s="3"/>
      <c r="K1651" s="3"/>
    </row>
    <row r="1652" spans="1:11" x14ac:dyDescent="0.2">
      <c r="A1652" s="2">
        <v>1626</v>
      </c>
      <c r="B1652" s="3">
        <v>1308</v>
      </c>
      <c r="C1652" s="3" t="s">
        <v>1632</v>
      </c>
      <c r="D1652" s="3" t="s">
        <v>4058</v>
      </c>
      <c r="E1652" s="3">
        <v>31877.300800000019</v>
      </c>
      <c r="F1652" s="3">
        <v>335</v>
      </c>
      <c r="G1652" s="3">
        <v>9408</v>
      </c>
      <c r="H1652" s="3"/>
      <c r="I1652" s="3"/>
      <c r="J1652" s="3"/>
      <c r="K1652" s="3"/>
    </row>
    <row r="1653" spans="1:11" x14ac:dyDescent="0.2">
      <c r="A1653" s="2">
        <v>1627</v>
      </c>
      <c r="B1653" s="3">
        <v>1234</v>
      </c>
      <c r="C1653" s="3" t="s">
        <v>1633</v>
      </c>
      <c r="D1653" s="3" t="s">
        <v>4059</v>
      </c>
      <c r="E1653" s="3">
        <v>31812.349920000001</v>
      </c>
      <c r="F1653" s="3">
        <v>161</v>
      </c>
      <c r="G1653" s="3">
        <v>12296</v>
      </c>
      <c r="H1653" s="3"/>
      <c r="I1653" s="3"/>
      <c r="J1653" s="3"/>
      <c r="K1653" s="3"/>
    </row>
    <row r="1654" spans="1:11" x14ac:dyDescent="0.2">
      <c r="A1654" s="2">
        <v>1628</v>
      </c>
      <c r="B1654" s="3">
        <v>917</v>
      </c>
      <c r="C1654" s="3" t="s">
        <v>1634</v>
      </c>
      <c r="D1654" s="3" t="s">
        <v>4060</v>
      </c>
      <c r="E1654" s="3">
        <v>31710.162179999999</v>
      </c>
      <c r="F1654" s="3">
        <v>186</v>
      </c>
      <c r="G1654" s="3">
        <v>1089</v>
      </c>
      <c r="H1654" s="3"/>
      <c r="I1654" s="3"/>
      <c r="J1654" s="3"/>
      <c r="K1654" s="3"/>
    </row>
    <row r="1655" spans="1:11" x14ac:dyDescent="0.2">
      <c r="A1655" s="2">
        <v>1629</v>
      </c>
      <c r="B1655" s="3">
        <v>1860</v>
      </c>
      <c r="C1655" s="3" t="s">
        <v>1635</v>
      </c>
      <c r="D1655" s="3" t="s">
        <v>4061</v>
      </c>
      <c r="E1655" s="3">
        <v>31649.288530000002</v>
      </c>
      <c r="F1655" s="3">
        <v>2238</v>
      </c>
      <c r="G1655" s="3">
        <v>19384</v>
      </c>
      <c r="H1655" s="3"/>
      <c r="I1655" s="3"/>
      <c r="J1655" s="3"/>
      <c r="K1655" s="3"/>
    </row>
    <row r="1656" spans="1:11" x14ac:dyDescent="0.2">
      <c r="A1656" s="2">
        <v>1630</v>
      </c>
      <c r="B1656" s="3">
        <v>2205</v>
      </c>
      <c r="C1656" s="3" t="s">
        <v>1636</v>
      </c>
      <c r="D1656" s="3" t="s">
        <v>4062</v>
      </c>
      <c r="E1656" s="3">
        <v>31518.33394</v>
      </c>
      <c r="F1656" s="3">
        <v>2100</v>
      </c>
      <c r="G1656" s="3">
        <v>30703</v>
      </c>
      <c r="H1656" s="3"/>
      <c r="I1656" s="3"/>
      <c r="J1656" s="3"/>
      <c r="K1656" s="3"/>
    </row>
    <row r="1657" spans="1:11" x14ac:dyDescent="0.2">
      <c r="A1657" s="2">
        <v>1631</v>
      </c>
      <c r="B1657" s="3">
        <v>1490</v>
      </c>
      <c r="C1657" s="3" t="s">
        <v>1637</v>
      </c>
      <c r="D1657" s="3" t="s">
        <v>2624</v>
      </c>
      <c r="E1657" s="3">
        <v>31275.91505</v>
      </c>
      <c r="F1657" s="3">
        <v>11805</v>
      </c>
      <c r="G1657" s="3">
        <v>162595</v>
      </c>
      <c r="H1657" s="3"/>
      <c r="I1657" s="3"/>
      <c r="J1657" s="3"/>
      <c r="K1657" s="3"/>
    </row>
    <row r="1658" spans="1:11" x14ac:dyDescent="0.2">
      <c r="A1658" s="2">
        <v>1632</v>
      </c>
      <c r="B1658" s="3">
        <v>1768</v>
      </c>
      <c r="C1658" s="3" t="s">
        <v>1638</v>
      </c>
      <c r="D1658" s="3" t="s">
        <v>3272</v>
      </c>
      <c r="E1658" s="3">
        <v>31144.358469999999</v>
      </c>
      <c r="F1658" s="3">
        <v>428</v>
      </c>
      <c r="G1658" s="3">
        <v>15386</v>
      </c>
      <c r="H1658" s="3"/>
      <c r="I1658" s="3"/>
      <c r="J1658" s="3"/>
      <c r="K1658" s="3"/>
    </row>
    <row r="1659" spans="1:11" x14ac:dyDescent="0.2">
      <c r="A1659" s="2">
        <v>1633</v>
      </c>
      <c r="B1659" s="3">
        <v>2405</v>
      </c>
      <c r="C1659" s="3" t="s">
        <v>1639</v>
      </c>
      <c r="D1659" s="3" t="s">
        <v>4063</v>
      </c>
      <c r="E1659" s="3">
        <v>31039.75169999999</v>
      </c>
      <c r="F1659" s="3">
        <v>682</v>
      </c>
      <c r="G1659" s="3">
        <v>3498</v>
      </c>
      <c r="H1659" s="3"/>
      <c r="I1659" s="3"/>
      <c r="J1659" s="3"/>
      <c r="K1659" s="3"/>
    </row>
    <row r="1660" spans="1:11" x14ac:dyDescent="0.2">
      <c r="A1660" s="2">
        <v>1634</v>
      </c>
      <c r="B1660" s="3">
        <v>346</v>
      </c>
      <c r="C1660" s="3" t="s">
        <v>1640</v>
      </c>
      <c r="D1660" s="3" t="s">
        <v>4064</v>
      </c>
      <c r="E1660" s="3">
        <v>31000.303650000002</v>
      </c>
      <c r="F1660" s="3">
        <v>2935</v>
      </c>
      <c r="G1660" s="3">
        <v>166556</v>
      </c>
      <c r="H1660" s="3"/>
      <c r="I1660" s="3"/>
      <c r="J1660" s="3"/>
      <c r="K1660" s="3"/>
    </row>
    <row r="1661" spans="1:11" x14ac:dyDescent="0.2">
      <c r="A1661" s="2">
        <v>1635</v>
      </c>
      <c r="B1661" s="3">
        <v>1742</v>
      </c>
      <c r="C1661" s="3" t="s">
        <v>1641</v>
      </c>
      <c r="D1661" s="3" t="s">
        <v>4065</v>
      </c>
      <c r="E1661" s="3">
        <v>30857.94068</v>
      </c>
      <c r="F1661" s="3">
        <v>399</v>
      </c>
      <c r="G1661" s="3">
        <v>599</v>
      </c>
      <c r="H1661" s="3"/>
      <c r="I1661" s="3"/>
      <c r="J1661" s="3"/>
      <c r="K1661" s="3"/>
    </row>
    <row r="1662" spans="1:11" x14ac:dyDescent="0.2">
      <c r="A1662" s="2">
        <v>1636</v>
      </c>
      <c r="B1662" s="3">
        <v>2223</v>
      </c>
      <c r="C1662" s="3" t="s">
        <v>1642</v>
      </c>
      <c r="D1662" s="3" t="s">
        <v>4066</v>
      </c>
      <c r="E1662" s="3">
        <v>30742.687979999999</v>
      </c>
      <c r="F1662" s="3">
        <v>3526</v>
      </c>
      <c r="G1662" s="3">
        <v>161336</v>
      </c>
      <c r="H1662" s="3"/>
      <c r="I1662" s="3"/>
      <c r="J1662" s="3"/>
      <c r="K1662" s="3"/>
    </row>
    <row r="1663" spans="1:11" x14ac:dyDescent="0.2">
      <c r="A1663" s="2">
        <v>1637</v>
      </c>
      <c r="B1663" s="3">
        <v>2144</v>
      </c>
      <c r="C1663" s="3" t="s">
        <v>1643</v>
      </c>
      <c r="D1663" s="3" t="s">
        <v>4067</v>
      </c>
      <c r="E1663" s="3">
        <v>30605.55356</v>
      </c>
      <c r="F1663" s="3">
        <v>3265</v>
      </c>
      <c r="G1663" s="3">
        <v>20264</v>
      </c>
      <c r="H1663" s="3"/>
      <c r="I1663" s="3"/>
      <c r="J1663" s="3"/>
      <c r="K1663" s="3"/>
    </row>
    <row r="1664" spans="1:11" x14ac:dyDescent="0.2">
      <c r="A1664" s="2">
        <v>1638</v>
      </c>
      <c r="B1664" s="3">
        <v>1157</v>
      </c>
      <c r="C1664" s="3" t="s">
        <v>1644</v>
      </c>
      <c r="D1664" s="3" t="s">
        <v>4068</v>
      </c>
      <c r="E1664" s="3">
        <v>30077.593290000001</v>
      </c>
      <c r="F1664" s="3">
        <v>2702</v>
      </c>
      <c r="G1664" s="3">
        <v>1080600</v>
      </c>
      <c r="H1664" s="3"/>
      <c r="I1664" s="3"/>
      <c r="J1664" s="3"/>
      <c r="K1664" s="3"/>
    </row>
    <row r="1665" spans="1:11" x14ac:dyDescent="0.2">
      <c r="A1665" s="2">
        <v>1639</v>
      </c>
      <c r="B1665" s="3">
        <v>906</v>
      </c>
      <c r="C1665" s="3" t="s">
        <v>1645</v>
      </c>
      <c r="D1665" s="3" t="s">
        <v>4069</v>
      </c>
      <c r="E1665" s="3">
        <v>29770.154849999981</v>
      </c>
      <c r="F1665" s="3">
        <v>32</v>
      </c>
      <c r="G1665" s="3">
        <v>2279</v>
      </c>
      <c r="H1665" s="3"/>
      <c r="I1665" s="3"/>
      <c r="J1665" s="3"/>
      <c r="K1665" s="3"/>
    </row>
    <row r="1666" spans="1:11" x14ac:dyDescent="0.2">
      <c r="A1666" s="2">
        <v>1640</v>
      </c>
      <c r="B1666" s="3">
        <v>2193</v>
      </c>
      <c r="C1666" s="3" t="s">
        <v>1646</v>
      </c>
      <c r="D1666" s="3" t="s">
        <v>4070</v>
      </c>
      <c r="E1666" s="3">
        <v>29647.723549999999</v>
      </c>
      <c r="F1666" s="3">
        <v>571</v>
      </c>
      <c r="G1666" s="3">
        <v>68201</v>
      </c>
      <c r="H1666" s="3"/>
      <c r="I1666" s="3"/>
      <c r="J1666" s="3"/>
      <c r="K1666" s="3"/>
    </row>
    <row r="1667" spans="1:11" x14ac:dyDescent="0.2">
      <c r="A1667" s="2">
        <v>1641</v>
      </c>
      <c r="B1667" s="3">
        <v>433</v>
      </c>
      <c r="C1667" s="3" t="s">
        <v>1647</v>
      </c>
      <c r="D1667" s="3" t="s">
        <v>4071</v>
      </c>
      <c r="E1667" s="3">
        <v>29330.805660000009</v>
      </c>
      <c r="F1667" s="3">
        <v>251</v>
      </c>
      <c r="G1667" s="3">
        <v>22054</v>
      </c>
      <c r="H1667" s="3"/>
      <c r="I1667" s="3"/>
      <c r="J1667" s="3"/>
      <c r="K1667" s="3"/>
    </row>
    <row r="1668" spans="1:11" x14ac:dyDescent="0.2">
      <c r="A1668" s="2">
        <v>1642</v>
      </c>
      <c r="B1668" s="3">
        <v>733</v>
      </c>
      <c r="C1668" s="3" t="s">
        <v>1648</v>
      </c>
      <c r="D1668" s="3" t="s">
        <v>4072</v>
      </c>
      <c r="E1668" s="3">
        <v>29220.804319999999</v>
      </c>
      <c r="F1668" s="3">
        <v>107</v>
      </c>
      <c r="G1668" s="3">
        <v>2703</v>
      </c>
      <c r="H1668" s="3"/>
      <c r="I1668" s="3"/>
      <c r="J1668" s="3"/>
      <c r="K1668" s="3"/>
    </row>
    <row r="1669" spans="1:11" x14ac:dyDescent="0.2">
      <c r="A1669" s="2">
        <v>1643</v>
      </c>
      <c r="B1669" s="3">
        <v>1880</v>
      </c>
      <c r="C1669" s="3" t="s">
        <v>1649</v>
      </c>
      <c r="D1669" s="3" t="s">
        <v>4073</v>
      </c>
      <c r="E1669" s="3">
        <v>29080.491659999989</v>
      </c>
      <c r="F1669" s="3">
        <v>3646</v>
      </c>
      <c r="G1669" s="3">
        <v>8266</v>
      </c>
      <c r="H1669" s="3"/>
      <c r="I1669" s="3"/>
      <c r="J1669" s="3"/>
      <c r="K1669" s="3"/>
    </row>
    <row r="1670" spans="1:11" x14ac:dyDescent="0.2">
      <c r="A1670" s="2">
        <v>1644</v>
      </c>
      <c r="B1670" s="3">
        <v>1875</v>
      </c>
      <c r="C1670" s="3" t="s">
        <v>1650</v>
      </c>
      <c r="D1670" s="3" t="s">
        <v>4074</v>
      </c>
      <c r="E1670" s="3">
        <v>28819.367300000002</v>
      </c>
      <c r="F1670" s="3">
        <v>3069</v>
      </c>
      <c r="G1670" s="3">
        <v>7855</v>
      </c>
      <c r="H1670" s="3"/>
      <c r="I1670" s="3"/>
      <c r="J1670" s="3"/>
      <c r="K1670" s="3"/>
    </row>
    <row r="1671" spans="1:11" x14ac:dyDescent="0.2">
      <c r="A1671" s="2">
        <v>1645</v>
      </c>
      <c r="B1671" s="3">
        <v>1152</v>
      </c>
      <c r="C1671" s="3" t="s">
        <v>1651</v>
      </c>
      <c r="D1671" s="3" t="s">
        <v>4075</v>
      </c>
      <c r="E1671" s="3">
        <v>28807.055670000002</v>
      </c>
      <c r="F1671" s="3">
        <v>2081</v>
      </c>
      <c r="G1671" s="3">
        <v>783474</v>
      </c>
      <c r="H1671" s="3"/>
      <c r="I1671" s="3"/>
      <c r="J1671" s="3"/>
      <c r="K1671" s="3"/>
    </row>
    <row r="1672" spans="1:11" x14ac:dyDescent="0.2">
      <c r="A1672" s="2">
        <v>1646</v>
      </c>
      <c r="B1672" s="3">
        <v>1304</v>
      </c>
      <c r="C1672" s="3" t="s">
        <v>1652</v>
      </c>
      <c r="D1672" s="3" t="s">
        <v>4076</v>
      </c>
      <c r="E1672" s="3">
        <v>28685.784110000001</v>
      </c>
      <c r="F1672" s="3">
        <v>20</v>
      </c>
      <c r="G1672" s="3">
        <v>102</v>
      </c>
      <c r="H1672" s="3"/>
      <c r="I1672" s="3"/>
      <c r="J1672" s="3"/>
      <c r="K1672" s="3"/>
    </row>
    <row r="1673" spans="1:11" x14ac:dyDescent="0.2">
      <c r="A1673" s="2">
        <v>1647</v>
      </c>
      <c r="B1673" s="3">
        <v>2032</v>
      </c>
      <c r="C1673" s="3" t="s">
        <v>1653</v>
      </c>
      <c r="D1673" s="3" t="s">
        <v>4077</v>
      </c>
      <c r="E1673" s="3">
        <v>28547.42458000001</v>
      </c>
      <c r="F1673" s="3">
        <v>2875</v>
      </c>
      <c r="G1673" s="3">
        <v>3299</v>
      </c>
      <c r="H1673" s="3"/>
      <c r="I1673" s="3"/>
      <c r="J1673" s="3"/>
      <c r="K1673" s="3"/>
    </row>
    <row r="1674" spans="1:11" x14ac:dyDescent="0.2">
      <c r="A1674" s="2">
        <v>1648</v>
      </c>
      <c r="B1674" s="3">
        <v>1641</v>
      </c>
      <c r="C1674" s="3" t="s">
        <v>1654</v>
      </c>
      <c r="D1674" s="3" t="s">
        <v>3255</v>
      </c>
      <c r="E1674" s="3">
        <v>28459.14723999998</v>
      </c>
      <c r="F1674" s="3">
        <v>110</v>
      </c>
      <c r="G1674" s="3">
        <v>1771</v>
      </c>
      <c r="H1674" s="3"/>
      <c r="I1674" s="3"/>
      <c r="J1674" s="3"/>
      <c r="K1674" s="3"/>
    </row>
    <row r="1675" spans="1:11" x14ac:dyDescent="0.2">
      <c r="A1675" s="2">
        <v>1649</v>
      </c>
      <c r="B1675" s="3">
        <v>922</v>
      </c>
      <c r="C1675" s="3" t="s">
        <v>1655</v>
      </c>
      <c r="D1675" s="3" t="s">
        <v>4078</v>
      </c>
      <c r="E1675" s="3">
        <v>28426.349160000009</v>
      </c>
      <c r="F1675" s="3">
        <v>110</v>
      </c>
      <c r="G1675" s="3">
        <v>858</v>
      </c>
      <c r="H1675" s="3"/>
      <c r="I1675" s="3"/>
      <c r="J1675" s="3"/>
      <c r="K1675" s="3"/>
    </row>
    <row r="1676" spans="1:11" x14ac:dyDescent="0.2">
      <c r="A1676" s="2">
        <v>1650</v>
      </c>
      <c r="B1676" s="3">
        <v>185</v>
      </c>
      <c r="C1676" s="3" t="s">
        <v>1656</v>
      </c>
      <c r="D1676" s="3" t="s">
        <v>4079</v>
      </c>
      <c r="E1676" s="3">
        <v>27948.31753</v>
      </c>
      <c r="F1676" s="3">
        <v>451</v>
      </c>
      <c r="G1676" s="3">
        <v>16277</v>
      </c>
      <c r="H1676" s="3"/>
      <c r="I1676" s="3"/>
      <c r="J1676" s="3"/>
      <c r="K1676" s="3"/>
    </row>
    <row r="1677" spans="1:11" x14ac:dyDescent="0.2">
      <c r="A1677" s="2">
        <v>1651</v>
      </c>
      <c r="B1677" s="3">
        <v>1885</v>
      </c>
      <c r="C1677" s="3" t="s">
        <v>1657</v>
      </c>
      <c r="D1677" s="3" t="s">
        <v>4080</v>
      </c>
      <c r="E1677" s="3">
        <v>27868.942930000001</v>
      </c>
      <c r="F1677" s="3">
        <v>370</v>
      </c>
      <c r="G1677" s="3">
        <v>978</v>
      </c>
      <c r="H1677" s="3"/>
      <c r="I1677" s="3"/>
      <c r="J1677" s="3"/>
      <c r="K1677" s="3"/>
    </row>
    <row r="1678" spans="1:11" x14ac:dyDescent="0.2">
      <c r="A1678" s="2">
        <v>1652</v>
      </c>
      <c r="B1678" s="3">
        <v>520</v>
      </c>
      <c r="C1678" s="3" t="s">
        <v>1658</v>
      </c>
      <c r="D1678" s="3" t="s">
        <v>4081</v>
      </c>
      <c r="E1678" s="3">
        <v>27790.11559999999</v>
      </c>
      <c r="F1678" s="3">
        <v>333</v>
      </c>
      <c r="G1678" s="3">
        <v>32586</v>
      </c>
      <c r="H1678" s="3"/>
      <c r="I1678" s="3"/>
      <c r="J1678" s="3"/>
      <c r="K1678" s="3"/>
    </row>
    <row r="1679" spans="1:11" x14ac:dyDescent="0.2">
      <c r="A1679" s="2">
        <v>1653</v>
      </c>
      <c r="B1679" s="3">
        <v>2170</v>
      </c>
      <c r="C1679" s="3" t="s">
        <v>1659</v>
      </c>
      <c r="D1679" s="3" t="s">
        <v>4082</v>
      </c>
      <c r="E1679" s="3">
        <v>27653.836940000001</v>
      </c>
      <c r="F1679" s="3">
        <v>173</v>
      </c>
      <c r="G1679" s="3">
        <v>2381</v>
      </c>
      <c r="H1679" s="3"/>
      <c r="I1679" s="3"/>
      <c r="J1679" s="3"/>
      <c r="K1679" s="3"/>
    </row>
    <row r="1680" spans="1:11" x14ac:dyDescent="0.2">
      <c r="A1680" s="2">
        <v>1654</v>
      </c>
      <c r="B1680" s="3">
        <v>2386</v>
      </c>
      <c r="C1680" s="3" t="s">
        <v>1660</v>
      </c>
      <c r="D1680" s="3" t="s">
        <v>4083</v>
      </c>
      <c r="E1680" s="3">
        <v>27628.245340000001</v>
      </c>
      <c r="F1680" s="3">
        <v>194</v>
      </c>
      <c r="G1680" s="3">
        <v>13063</v>
      </c>
      <c r="H1680" s="3"/>
      <c r="I1680" s="3"/>
      <c r="J1680" s="3"/>
      <c r="K1680" s="3"/>
    </row>
    <row r="1681" spans="1:11" x14ac:dyDescent="0.2">
      <c r="A1681" s="2">
        <v>1655</v>
      </c>
      <c r="B1681" s="3">
        <v>20</v>
      </c>
      <c r="C1681" s="3" t="s">
        <v>1661</v>
      </c>
      <c r="D1681" s="3" t="s">
        <v>4084</v>
      </c>
      <c r="E1681" s="3">
        <v>27386.267380000001</v>
      </c>
      <c r="F1681" s="3">
        <v>350</v>
      </c>
      <c r="G1681" s="3">
        <v>18732</v>
      </c>
      <c r="H1681" s="3"/>
      <c r="I1681" s="3"/>
      <c r="J1681" s="3"/>
      <c r="K1681" s="3"/>
    </row>
    <row r="1682" spans="1:11" x14ac:dyDescent="0.2">
      <c r="A1682" s="2">
        <v>1656</v>
      </c>
      <c r="B1682" s="3">
        <v>1514</v>
      </c>
      <c r="C1682" s="3" t="s">
        <v>1662</v>
      </c>
      <c r="D1682" s="3" t="s">
        <v>4085</v>
      </c>
      <c r="E1682" s="3">
        <v>27296.85042000001</v>
      </c>
      <c r="F1682" s="3">
        <v>9202</v>
      </c>
      <c r="G1682" s="3">
        <v>1082625</v>
      </c>
      <c r="H1682" s="3"/>
      <c r="I1682" s="3"/>
      <c r="J1682" s="3"/>
      <c r="K1682" s="3"/>
    </row>
    <row r="1683" spans="1:11" x14ac:dyDescent="0.2">
      <c r="A1683" s="2">
        <v>1657</v>
      </c>
      <c r="B1683" s="3">
        <v>1188</v>
      </c>
      <c r="C1683" s="3" t="s">
        <v>1663</v>
      </c>
      <c r="D1683" s="3" t="s">
        <v>4086</v>
      </c>
      <c r="E1683" s="3">
        <v>27185.928329999999</v>
      </c>
      <c r="F1683" s="3">
        <v>76</v>
      </c>
      <c r="G1683" s="3">
        <v>21035</v>
      </c>
      <c r="H1683" s="3"/>
      <c r="I1683" s="3"/>
      <c r="J1683" s="3"/>
      <c r="K1683" s="3"/>
    </row>
    <row r="1684" spans="1:11" x14ac:dyDescent="0.2">
      <c r="A1684" s="2">
        <v>1658</v>
      </c>
      <c r="B1684" s="3">
        <v>980</v>
      </c>
      <c r="C1684" s="3" t="s">
        <v>1664</v>
      </c>
      <c r="D1684" s="3" t="s">
        <v>4087</v>
      </c>
      <c r="E1684" s="3">
        <v>27145.96143000001</v>
      </c>
      <c r="F1684" s="3">
        <v>129</v>
      </c>
      <c r="G1684" s="3">
        <v>6566</v>
      </c>
      <c r="H1684" s="3"/>
      <c r="I1684" s="3"/>
      <c r="J1684" s="3"/>
      <c r="K1684" s="3"/>
    </row>
    <row r="1685" spans="1:11" x14ac:dyDescent="0.2">
      <c r="A1685" s="2">
        <v>1659</v>
      </c>
      <c r="B1685" s="3">
        <v>230</v>
      </c>
      <c r="C1685" s="3" t="s">
        <v>1665</v>
      </c>
      <c r="D1685" s="3" t="s">
        <v>4088</v>
      </c>
      <c r="E1685" s="3">
        <v>26975.853340000001</v>
      </c>
      <c r="F1685" s="3">
        <v>820</v>
      </c>
      <c r="G1685" s="3">
        <v>72487</v>
      </c>
      <c r="H1685" s="3"/>
      <c r="I1685" s="3"/>
      <c r="J1685" s="3"/>
      <c r="K1685" s="3"/>
    </row>
    <row r="1686" spans="1:11" x14ac:dyDescent="0.2">
      <c r="A1686" s="2">
        <v>1660</v>
      </c>
      <c r="B1686" s="3">
        <v>696</v>
      </c>
      <c r="C1686" s="3" t="s">
        <v>1666</v>
      </c>
      <c r="D1686" s="3" t="s">
        <v>4089</v>
      </c>
      <c r="E1686" s="3">
        <v>26795.47552</v>
      </c>
      <c r="F1686" s="3">
        <v>21</v>
      </c>
      <c r="G1686" s="3">
        <v>2316</v>
      </c>
      <c r="H1686" s="3"/>
      <c r="I1686" s="3"/>
      <c r="J1686" s="3"/>
      <c r="K1686" s="3"/>
    </row>
    <row r="1687" spans="1:11" x14ac:dyDescent="0.2">
      <c r="A1687" s="2">
        <v>1661</v>
      </c>
      <c r="B1687" s="3">
        <v>2137</v>
      </c>
      <c r="C1687" s="3" t="s">
        <v>1667</v>
      </c>
      <c r="D1687" s="3" t="s">
        <v>4090</v>
      </c>
      <c r="E1687" s="3">
        <v>26645.344209999999</v>
      </c>
      <c r="F1687" s="3">
        <v>3607</v>
      </c>
      <c r="G1687" s="3">
        <v>88777</v>
      </c>
      <c r="H1687" s="3"/>
      <c r="I1687" s="3"/>
      <c r="J1687" s="3"/>
      <c r="K1687" s="3"/>
    </row>
    <row r="1688" spans="1:11" x14ac:dyDescent="0.2">
      <c r="A1688" s="2">
        <v>1662</v>
      </c>
      <c r="B1688" s="3">
        <v>1299</v>
      </c>
      <c r="C1688" s="3" t="s">
        <v>1668</v>
      </c>
      <c r="D1688" s="3" t="s">
        <v>4091</v>
      </c>
      <c r="E1688" s="3">
        <v>26599.751990000001</v>
      </c>
      <c r="F1688" s="3">
        <v>32</v>
      </c>
      <c r="G1688" s="3">
        <v>5920</v>
      </c>
      <c r="H1688" s="3"/>
      <c r="I1688" s="3"/>
      <c r="J1688" s="3"/>
      <c r="K1688" s="3"/>
    </row>
    <row r="1689" spans="1:11" x14ac:dyDescent="0.2">
      <c r="A1689" s="2">
        <v>1663</v>
      </c>
      <c r="B1689" s="3">
        <v>495</v>
      </c>
      <c r="C1689" s="3" t="s">
        <v>1669</v>
      </c>
      <c r="D1689" s="3" t="s">
        <v>4092</v>
      </c>
      <c r="E1689" s="3">
        <v>26397.058980000009</v>
      </c>
      <c r="F1689" s="3">
        <v>179</v>
      </c>
      <c r="G1689" s="3">
        <v>3196</v>
      </c>
      <c r="H1689" s="3"/>
      <c r="I1689" s="3"/>
      <c r="J1689" s="3"/>
      <c r="K1689" s="3"/>
    </row>
    <row r="1690" spans="1:11" x14ac:dyDescent="0.2">
      <c r="A1690" s="2">
        <v>1664</v>
      </c>
      <c r="B1690" s="3">
        <v>1859</v>
      </c>
      <c r="C1690" s="3" t="s">
        <v>1670</v>
      </c>
      <c r="D1690" s="3" t="s">
        <v>4093</v>
      </c>
      <c r="E1690" s="3">
        <v>26278.07273</v>
      </c>
      <c r="F1690" s="3">
        <v>1848</v>
      </c>
      <c r="G1690" s="3">
        <v>2567500</v>
      </c>
      <c r="H1690" s="3"/>
      <c r="I1690" s="3"/>
      <c r="J1690" s="3"/>
      <c r="K1690" s="3"/>
    </row>
    <row r="1691" spans="1:11" x14ac:dyDescent="0.2">
      <c r="A1691" s="2">
        <v>1665</v>
      </c>
      <c r="B1691" s="3">
        <v>227</v>
      </c>
      <c r="C1691" s="3" t="s">
        <v>1671</v>
      </c>
      <c r="D1691" s="3" t="s">
        <v>4094</v>
      </c>
      <c r="E1691" s="3">
        <v>26131.699000000001</v>
      </c>
      <c r="F1691" s="3">
        <v>132</v>
      </c>
      <c r="G1691" s="3">
        <v>12880</v>
      </c>
      <c r="H1691" s="3"/>
      <c r="I1691" s="3"/>
      <c r="J1691" s="3"/>
      <c r="K1691" s="3"/>
    </row>
    <row r="1692" spans="1:11" x14ac:dyDescent="0.2">
      <c r="A1692" s="2">
        <v>1666</v>
      </c>
      <c r="B1692" s="3">
        <v>1735</v>
      </c>
      <c r="C1692" s="3" t="s">
        <v>1672</v>
      </c>
      <c r="D1692" s="3" t="s">
        <v>4095</v>
      </c>
      <c r="E1692" s="3">
        <v>25944.467949999991</v>
      </c>
      <c r="F1692" s="3">
        <v>40</v>
      </c>
      <c r="G1692" s="3">
        <v>161</v>
      </c>
      <c r="H1692" s="3"/>
      <c r="I1692" s="3"/>
      <c r="J1692" s="3"/>
      <c r="K1692" s="3"/>
    </row>
    <row r="1693" spans="1:11" x14ac:dyDescent="0.2">
      <c r="A1693" s="2">
        <v>1667</v>
      </c>
      <c r="B1693" s="3">
        <v>2385</v>
      </c>
      <c r="C1693" s="3" t="s">
        <v>1673</v>
      </c>
      <c r="D1693" s="3" t="s">
        <v>4096</v>
      </c>
      <c r="E1693" s="3">
        <v>25878.435320000001</v>
      </c>
      <c r="F1693" s="3">
        <v>186</v>
      </c>
      <c r="G1693" s="3">
        <v>9870</v>
      </c>
      <c r="H1693" s="3"/>
      <c r="I1693" s="3"/>
      <c r="J1693" s="3"/>
      <c r="K1693" s="3"/>
    </row>
    <row r="1694" spans="1:11" x14ac:dyDescent="0.2">
      <c r="A1694" s="2">
        <v>1668</v>
      </c>
      <c r="B1694" s="3">
        <v>1137</v>
      </c>
      <c r="C1694" s="3" t="s">
        <v>1674</v>
      </c>
      <c r="D1694" s="3" t="s">
        <v>4097</v>
      </c>
      <c r="E1694" s="3">
        <v>25709.251700000001</v>
      </c>
      <c r="F1694" s="3">
        <v>4031</v>
      </c>
      <c r="G1694" s="3">
        <v>4670602</v>
      </c>
      <c r="H1694" s="3"/>
      <c r="I1694" s="3"/>
      <c r="J1694" s="3"/>
      <c r="K1694" s="3"/>
    </row>
    <row r="1695" spans="1:11" x14ac:dyDescent="0.2">
      <c r="A1695" s="2">
        <v>1669</v>
      </c>
      <c r="B1695" s="3">
        <v>643</v>
      </c>
      <c r="C1695" s="3" t="s">
        <v>1675</v>
      </c>
      <c r="D1695" s="3" t="s">
        <v>4098</v>
      </c>
      <c r="E1695" s="3">
        <v>25667.171149999998</v>
      </c>
      <c r="F1695" s="3">
        <v>102</v>
      </c>
      <c r="G1695" s="3">
        <v>2005</v>
      </c>
      <c r="H1695" s="3"/>
      <c r="I1695" s="3"/>
      <c r="J1695" s="3"/>
      <c r="K1695" s="3"/>
    </row>
    <row r="1696" spans="1:11" x14ac:dyDescent="0.2">
      <c r="A1696" s="2">
        <v>1670</v>
      </c>
      <c r="B1696" s="3">
        <v>736</v>
      </c>
      <c r="C1696" s="3" t="s">
        <v>1676</v>
      </c>
      <c r="D1696" s="3" t="s">
        <v>4099</v>
      </c>
      <c r="E1696" s="3">
        <v>25656.79856000001</v>
      </c>
      <c r="F1696" s="3">
        <v>86</v>
      </c>
      <c r="G1696" s="3">
        <v>3516</v>
      </c>
      <c r="H1696" s="3"/>
      <c r="I1696" s="3"/>
      <c r="J1696" s="3"/>
      <c r="K1696" s="3"/>
    </row>
    <row r="1697" spans="1:11" x14ac:dyDescent="0.2">
      <c r="A1697" s="2">
        <v>1671</v>
      </c>
      <c r="B1697" s="3">
        <v>1113</v>
      </c>
      <c r="C1697" s="3" t="s">
        <v>1677</v>
      </c>
      <c r="D1697" s="3" t="s">
        <v>4100</v>
      </c>
      <c r="E1697" s="3">
        <v>25492.897069999999</v>
      </c>
      <c r="F1697" s="3">
        <v>76</v>
      </c>
      <c r="G1697" s="3">
        <v>538</v>
      </c>
      <c r="H1697" s="3"/>
      <c r="I1697" s="3"/>
      <c r="J1697" s="3"/>
      <c r="K1697" s="3"/>
    </row>
    <row r="1698" spans="1:11" x14ac:dyDescent="0.2">
      <c r="A1698" s="2">
        <v>1672</v>
      </c>
      <c r="B1698" s="3">
        <v>336</v>
      </c>
      <c r="C1698" s="3" t="s">
        <v>1678</v>
      </c>
      <c r="D1698" s="3" t="s">
        <v>4101</v>
      </c>
      <c r="E1698" s="3">
        <v>25430.720829999998</v>
      </c>
      <c r="F1698" s="3">
        <v>544</v>
      </c>
      <c r="G1698" s="3">
        <v>27228</v>
      </c>
      <c r="H1698" s="3"/>
      <c r="I1698" s="3"/>
      <c r="J1698" s="3"/>
      <c r="K1698" s="3"/>
    </row>
    <row r="1699" spans="1:11" x14ac:dyDescent="0.2">
      <c r="A1699" s="2">
        <v>1673</v>
      </c>
      <c r="B1699" s="3">
        <v>1755</v>
      </c>
      <c r="C1699" s="3" t="s">
        <v>1679</v>
      </c>
      <c r="D1699" s="3" t="s">
        <v>4102</v>
      </c>
      <c r="E1699" s="3">
        <v>25422.825140000001</v>
      </c>
      <c r="F1699" s="3">
        <v>53</v>
      </c>
      <c r="G1699" s="3">
        <v>29394</v>
      </c>
      <c r="H1699" s="3"/>
      <c r="I1699" s="3"/>
      <c r="J1699" s="3"/>
      <c r="K1699" s="3"/>
    </row>
    <row r="1700" spans="1:11" x14ac:dyDescent="0.2">
      <c r="A1700" s="2">
        <v>1674</v>
      </c>
      <c r="B1700" s="3">
        <v>1441</v>
      </c>
      <c r="C1700" s="3" t="s">
        <v>1680</v>
      </c>
      <c r="D1700" s="3" t="s">
        <v>4103</v>
      </c>
      <c r="E1700" s="3">
        <v>24884.94474000001</v>
      </c>
      <c r="F1700" s="3">
        <v>2109</v>
      </c>
      <c r="G1700" s="3">
        <v>13670</v>
      </c>
      <c r="H1700" s="3"/>
      <c r="I1700" s="3"/>
      <c r="J1700" s="3"/>
      <c r="K1700" s="3"/>
    </row>
    <row r="1701" spans="1:11" x14ac:dyDescent="0.2">
      <c r="A1701" s="2">
        <v>1675</v>
      </c>
      <c r="B1701" s="3">
        <v>1573</v>
      </c>
      <c r="C1701" s="3" t="s">
        <v>1681</v>
      </c>
      <c r="D1701" s="3" t="s">
        <v>4104</v>
      </c>
      <c r="E1701" s="3">
        <v>24829.00448</v>
      </c>
      <c r="F1701" s="3">
        <v>1420</v>
      </c>
      <c r="G1701" s="3">
        <v>496093</v>
      </c>
      <c r="H1701" s="3"/>
      <c r="I1701" s="3"/>
      <c r="J1701" s="3"/>
      <c r="K1701" s="3"/>
    </row>
    <row r="1702" spans="1:11" x14ac:dyDescent="0.2">
      <c r="A1702" s="2">
        <v>1676</v>
      </c>
      <c r="B1702" s="3">
        <v>1605</v>
      </c>
      <c r="C1702" s="3" t="s">
        <v>1682</v>
      </c>
      <c r="D1702" s="3" t="s">
        <v>4105</v>
      </c>
      <c r="E1702" s="3">
        <v>24714.927250000001</v>
      </c>
      <c r="F1702" s="3">
        <v>97</v>
      </c>
      <c r="G1702" s="3">
        <v>4685</v>
      </c>
      <c r="H1702" s="3"/>
      <c r="I1702" s="3"/>
      <c r="J1702" s="3"/>
      <c r="K1702" s="3"/>
    </row>
    <row r="1703" spans="1:11" x14ac:dyDescent="0.2">
      <c r="A1703" s="2">
        <v>1677</v>
      </c>
      <c r="B1703" s="3">
        <v>57</v>
      </c>
      <c r="C1703" s="3" t="s">
        <v>1683</v>
      </c>
      <c r="D1703" s="3" t="s">
        <v>2596</v>
      </c>
      <c r="E1703" s="3">
        <v>24707.643520000001</v>
      </c>
      <c r="F1703" s="3">
        <v>31</v>
      </c>
      <c r="G1703" s="3">
        <v>423</v>
      </c>
      <c r="H1703" s="3"/>
      <c r="I1703" s="3"/>
      <c r="J1703" s="3"/>
      <c r="K1703" s="3"/>
    </row>
    <row r="1704" spans="1:11" x14ac:dyDescent="0.2">
      <c r="A1704" s="2">
        <v>1678</v>
      </c>
      <c r="B1704" s="3">
        <v>1829</v>
      </c>
      <c r="C1704" s="3" t="s">
        <v>1684</v>
      </c>
      <c r="D1704" s="3" t="s">
        <v>4106</v>
      </c>
      <c r="E1704" s="3">
        <v>24615.389719999999</v>
      </c>
      <c r="F1704" s="3">
        <v>408</v>
      </c>
      <c r="G1704" s="3">
        <v>4798</v>
      </c>
      <c r="H1704" s="3"/>
      <c r="I1704" s="3"/>
      <c r="J1704" s="3"/>
      <c r="K1704" s="3"/>
    </row>
    <row r="1705" spans="1:11" x14ac:dyDescent="0.2">
      <c r="A1705" s="2">
        <v>1679</v>
      </c>
      <c r="B1705" s="3">
        <v>1062</v>
      </c>
      <c r="C1705" s="3" t="s">
        <v>1685</v>
      </c>
      <c r="D1705" s="3" t="s">
        <v>4107</v>
      </c>
      <c r="E1705" s="3">
        <v>24597.075290000001</v>
      </c>
      <c r="F1705" s="3">
        <v>10</v>
      </c>
      <c r="G1705" s="3">
        <v>130</v>
      </c>
      <c r="H1705" s="3"/>
      <c r="I1705" s="3"/>
      <c r="J1705" s="3"/>
      <c r="K1705" s="3"/>
    </row>
    <row r="1706" spans="1:11" x14ac:dyDescent="0.2">
      <c r="A1706" s="2">
        <v>1680</v>
      </c>
      <c r="B1706" s="3">
        <v>2263</v>
      </c>
      <c r="C1706" s="3" t="s">
        <v>1686</v>
      </c>
      <c r="D1706" s="3" t="s">
        <v>4108</v>
      </c>
      <c r="E1706" s="3">
        <v>24389.86573999999</v>
      </c>
      <c r="F1706" s="3">
        <v>434</v>
      </c>
      <c r="G1706" s="3">
        <v>557</v>
      </c>
      <c r="H1706" s="3"/>
      <c r="I1706" s="3"/>
      <c r="J1706" s="3"/>
      <c r="K1706" s="3"/>
    </row>
    <row r="1707" spans="1:11" x14ac:dyDescent="0.2">
      <c r="A1707" s="2">
        <v>1681</v>
      </c>
      <c r="B1707" s="3">
        <v>1603</v>
      </c>
      <c r="C1707" s="3" t="s">
        <v>1687</v>
      </c>
      <c r="D1707" s="3" t="s">
        <v>3628</v>
      </c>
      <c r="E1707" s="3">
        <v>24079.782609999991</v>
      </c>
      <c r="F1707" s="3">
        <v>3331</v>
      </c>
      <c r="G1707" s="3">
        <v>179435</v>
      </c>
      <c r="H1707" s="3"/>
      <c r="I1707" s="3"/>
      <c r="J1707" s="3"/>
      <c r="K1707" s="3"/>
    </row>
    <row r="1708" spans="1:11" x14ac:dyDescent="0.2">
      <c r="A1708" s="2">
        <v>1682</v>
      </c>
      <c r="B1708" s="3">
        <v>1659</v>
      </c>
      <c r="C1708" s="3" t="s">
        <v>1688</v>
      </c>
      <c r="D1708" s="3" t="s">
        <v>3139</v>
      </c>
      <c r="E1708" s="3">
        <v>23992.044620000001</v>
      </c>
      <c r="F1708" s="3">
        <v>4137</v>
      </c>
      <c r="G1708" s="3">
        <v>144284</v>
      </c>
      <c r="H1708" s="3"/>
      <c r="I1708" s="3"/>
      <c r="J1708" s="3"/>
      <c r="K1708" s="3"/>
    </row>
    <row r="1709" spans="1:11" x14ac:dyDescent="0.2">
      <c r="A1709" s="2">
        <v>1683</v>
      </c>
      <c r="B1709" s="3">
        <v>1314</v>
      </c>
      <c r="C1709" s="3" t="s">
        <v>1689</v>
      </c>
      <c r="D1709" s="3" t="s">
        <v>4109</v>
      </c>
      <c r="E1709" s="3">
        <v>23932.07749</v>
      </c>
      <c r="F1709" s="3">
        <v>1170</v>
      </c>
      <c r="G1709" s="3">
        <v>64722</v>
      </c>
      <c r="H1709" s="3"/>
      <c r="I1709" s="3"/>
      <c r="J1709" s="3"/>
      <c r="K1709" s="3"/>
    </row>
    <row r="1710" spans="1:11" x14ac:dyDescent="0.2">
      <c r="A1710" s="2">
        <v>1684</v>
      </c>
      <c r="B1710" s="3">
        <v>1094</v>
      </c>
      <c r="C1710" s="3" t="s">
        <v>1690</v>
      </c>
      <c r="D1710" s="3" t="s">
        <v>4110</v>
      </c>
      <c r="E1710" s="3">
        <v>23929.242170000001</v>
      </c>
      <c r="F1710" s="3">
        <v>920</v>
      </c>
      <c r="G1710" s="3">
        <v>2939</v>
      </c>
      <c r="H1710" s="3"/>
      <c r="I1710" s="3"/>
      <c r="J1710" s="3"/>
      <c r="K1710" s="3"/>
    </row>
    <row r="1711" spans="1:11" x14ac:dyDescent="0.2">
      <c r="A1711" s="2">
        <v>1685</v>
      </c>
      <c r="B1711" s="3">
        <v>1145</v>
      </c>
      <c r="C1711" s="3" t="s">
        <v>1691</v>
      </c>
      <c r="D1711" s="3" t="s">
        <v>4111</v>
      </c>
      <c r="E1711" s="3">
        <v>23892.537359999998</v>
      </c>
      <c r="F1711" s="3">
        <v>1350</v>
      </c>
      <c r="G1711" s="3">
        <v>349670</v>
      </c>
      <c r="H1711" s="3"/>
      <c r="I1711" s="3"/>
      <c r="J1711" s="3"/>
      <c r="K1711" s="3"/>
    </row>
    <row r="1712" spans="1:11" x14ac:dyDescent="0.2">
      <c r="A1712" s="2">
        <v>1686</v>
      </c>
      <c r="B1712" s="3">
        <v>1105</v>
      </c>
      <c r="C1712" s="3" t="s">
        <v>1692</v>
      </c>
      <c r="D1712" s="3" t="s">
        <v>4112</v>
      </c>
      <c r="E1712" s="3">
        <v>23879.147990000001</v>
      </c>
      <c r="F1712" s="3">
        <v>133</v>
      </c>
      <c r="G1712" s="3">
        <v>183</v>
      </c>
      <c r="H1712" s="3"/>
      <c r="I1712" s="3"/>
      <c r="J1712" s="3"/>
      <c r="K1712" s="3"/>
    </row>
    <row r="1713" spans="1:11" x14ac:dyDescent="0.2">
      <c r="A1713" s="2">
        <v>1687</v>
      </c>
      <c r="B1713" s="3">
        <v>22</v>
      </c>
      <c r="C1713" s="3" t="s">
        <v>1693</v>
      </c>
      <c r="D1713" s="3" t="s">
        <v>4113</v>
      </c>
      <c r="E1713" s="3">
        <v>23839.339230000001</v>
      </c>
      <c r="F1713" s="3">
        <v>1691</v>
      </c>
      <c r="G1713" s="3">
        <v>11693</v>
      </c>
      <c r="H1713" s="3"/>
      <c r="I1713" s="3"/>
      <c r="J1713" s="3"/>
      <c r="K1713" s="3"/>
    </row>
    <row r="1714" spans="1:11" x14ac:dyDescent="0.2">
      <c r="A1714" s="2">
        <v>1688</v>
      </c>
      <c r="B1714" s="3">
        <v>2076</v>
      </c>
      <c r="C1714" s="3" t="s">
        <v>1694</v>
      </c>
      <c r="D1714" s="3" t="s">
        <v>4114</v>
      </c>
      <c r="E1714" s="3">
        <v>23722.43823</v>
      </c>
      <c r="F1714" s="3">
        <v>451</v>
      </c>
      <c r="G1714" s="3">
        <v>16382</v>
      </c>
      <c r="H1714" s="3"/>
      <c r="I1714" s="3"/>
      <c r="J1714" s="3"/>
      <c r="K1714" s="3"/>
    </row>
    <row r="1715" spans="1:11" x14ac:dyDescent="0.2">
      <c r="A1715" s="2">
        <v>1689</v>
      </c>
      <c r="B1715" s="3">
        <v>778</v>
      </c>
      <c r="C1715" s="3" t="s">
        <v>1695</v>
      </c>
      <c r="D1715" s="3" t="s">
        <v>4115</v>
      </c>
      <c r="E1715" s="3">
        <v>23485.310229999999</v>
      </c>
      <c r="F1715" s="3">
        <v>1281</v>
      </c>
      <c r="G1715" s="3">
        <v>13879</v>
      </c>
      <c r="H1715" s="3"/>
      <c r="I1715" s="3"/>
      <c r="J1715" s="3"/>
      <c r="K1715" s="3"/>
    </row>
    <row r="1716" spans="1:11" x14ac:dyDescent="0.2">
      <c r="A1716" s="2">
        <v>1690</v>
      </c>
      <c r="B1716" s="3">
        <v>802</v>
      </c>
      <c r="C1716" s="3" t="s">
        <v>1696</v>
      </c>
      <c r="D1716" s="3" t="s">
        <v>4116</v>
      </c>
      <c r="E1716" s="3">
        <v>23354.958599999991</v>
      </c>
      <c r="F1716" s="3">
        <v>262</v>
      </c>
      <c r="G1716" s="3">
        <v>908</v>
      </c>
      <c r="H1716" s="3"/>
      <c r="I1716" s="3"/>
      <c r="J1716" s="3"/>
      <c r="K1716" s="3"/>
    </row>
    <row r="1717" spans="1:11" x14ac:dyDescent="0.2">
      <c r="A1717" s="2">
        <v>1691</v>
      </c>
      <c r="B1717" s="3">
        <v>762</v>
      </c>
      <c r="C1717" s="3" t="s">
        <v>1697</v>
      </c>
      <c r="D1717" s="3" t="s">
        <v>4117</v>
      </c>
      <c r="E1717" s="3">
        <v>23269.348620000012</v>
      </c>
      <c r="F1717" s="3">
        <v>88</v>
      </c>
      <c r="G1717" s="3">
        <v>2970</v>
      </c>
      <c r="H1717" s="3"/>
      <c r="I1717" s="3"/>
      <c r="J1717" s="3"/>
      <c r="K1717" s="3"/>
    </row>
    <row r="1718" spans="1:11" x14ac:dyDescent="0.2">
      <c r="A1718" s="2">
        <v>1692</v>
      </c>
      <c r="B1718" s="3">
        <v>284</v>
      </c>
      <c r="C1718" s="3" t="s">
        <v>1698</v>
      </c>
      <c r="D1718" s="3" t="s">
        <v>4118</v>
      </c>
      <c r="E1718" s="3">
        <v>23223.72927</v>
      </c>
      <c r="F1718" s="3">
        <v>81</v>
      </c>
      <c r="G1718" s="3">
        <v>149</v>
      </c>
      <c r="H1718" s="3"/>
      <c r="I1718" s="3"/>
      <c r="J1718" s="3"/>
      <c r="K1718" s="3"/>
    </row>
    <row r="1719" spans="1:11" x14ac:dyDescent="0.2">
      <c r="A1719" s="2">
        <v>1693</v>
      </c>
      <c r="B1719" s="3">
        <v>1169</v>
      </c>
      <c r="C1719" s="3" t="s">
        <v>1699</v>
      </c>
      <c r="D1719" s="3" t="s">
        <v>4119</v>
      </c>
      <c r="E1719" s="3">
        <v>23211.57099</v>
      </c>
      <c r="F1719" s="3">
        <v>1932</v>
      </c>
      <c r="G1719" s="3">
        <v>1263737</v>
      </c>
      <c r="H1719" s="3"/>
      <c r="I1719" s="3"/>
      <c r="J1719" s="3"/>
      <c r="K1719" s="3"/>
    </row>
    <row r="1720" spans="1:11" x14ac:dyDescent="0.2">
      <c r="A1720" s="2">
        <v>1694</v>
      </c>
      <c r="B1720" s="3">
        <v>1264</v>
      </c>
      <c r="C1720" s="3" t="s">
        <v>1700</v>
      </c>
      <c r="D1720" s="3" t="s">
        <v>4120</v>
      </c>
      <c r="E1720" s="3">
        <v>23164.14602</v>
      </c>
      <c r="F1720" s="3">
        <v>1981</v>
      </c>
      <c r="G1720" s="3">
        <v>96498</v>
      </c>
      <c r="H1720" s="3"/>
      <c r="I1720" s="3"/>
      <c r="J1720" s="3"/>
      <c r="K1720" s="3"/>
    </row>
    <row r="1721" spans="1:11" x14ac:dyDescent="0.2">
      <c r="A1721" s="2">
        <v>1695</v>
      </c>
      <c r="B1721" s="3">
        <v>1375</v>
      </c>
      <c r="C1721" s="3" t="s">
        <v>1701</v>
      </c>
      <c r="D1721" s="3" t="s">
        <v>4121</v>
      </c>
      <c r="E1721" s="3">
        <v>23084.590670000001</v>
      </c>
      <c r="F1721" s="3">
        <v>2152</v>
      </c>
      <c r="G1721" s="3">
        <v>12555</v>
      </c>
      <c r="H1721" s="3"/>
      <c r="I1721" s="3"/>
      <c r="J1721" s="3"/>
      <c r="K1721" s="3"/>
    </row>
    <row r="1722" spans="1:11" x14ac:dyDescent="0.2">
      <c r="A1722" s="2">
        <v>1696</v>
      </c>
      <c r="B1722" s="3">
        <v>1951</v>
      </c>
      <c r="C1722" s="3" t="s">
        <v>1702</v>
      </c>
      <c r="D1722" s="3" t="s">
        <v>4122</v>
      </c>
      <c r="E1722" s="3">
        <v>22894.775720000001</v>
      </c>
      <c r="F1722" s="3">
        <v>2273</v>
      </c>
      <c r="G1722" s="3">
        <v>14363</v>
      </c>
      <c r="H1722" s="3"/>
      <c r="I1722" s="3"/>
      <c r="J1722" s="3"/>
      <c r="K1722" s="3"/>
    </row>
    <row r="1723" spans="1:11" x14ac:dyDescent="0.2">
      <c r="A1723" s="2">
        <v>1697</v>
      </c>
      <c r="B1723" s="3">
        <v>1339</v>
      </c>
      <c r="C1723" s="3" t="s">
        <v>1703</v>
      </c>
      <c r="D1723" s="3" t="s">
        <v>4123</v>
      </c>
      <c r="E1723" s="3">
        <v>22661.520069999999</v>
      </c>
      <c r="F1723" s="3">
        <v>7096</v>
      </c>
      <c r="G1723" s="3">
        <v>555120</v>
      </c>
      <c r="H1723" s="3"/>
      <c r="I1723" s="3"/>
      <c r="J1723" s="3"/>
      <c r="K1723" s="3"/>
    </row>
    <row r="1724" spans="1:11" x14ac:dyDescent="0.2">
      <c r="A1724" s="2">
        <v>1698</v>
      </c>
      <c r="B1724" s="3">
        <v>2371</v>
      </c>
      <c r="C1724" s="3" t="s">
        <v>1704</v>
      </c>
      <c r="D1724" s="3" t="s">
        <v>4124</v>
      </c>
      <c r="E1724" s="3">
        <v>22635.848529999999</v>
      </c>
      <c r="F1724" s="3">
        <v>147</v>
      </c>
      <c r="G1724" s="3">
        <v>996</v>
      </c>
      <c r="H1724" s="3"/>
      <c r="I1724" s="3"/>
      <c r="J1724" s="3"/>
      <c r="K1724" s="3"/>
    </row>
    <row r="1725" spans="1:11" x14ac:dyDescent="0.2">
      <c r="A1725" s="2">
        <v>1699</v>
      </c>
      <c r="B1725" s="3">
        <v>147</v>
      </c>
      <c r="C1725" s="3" t="s">
        <v>1705</v>
      </c>
      <c r="D1725" s="3" t="s">
        <v>4125</v>
      </c>
      <c r="E1725" s="3">
        <v>22565.6983</v>
      </c>
      <c r="F1725" s="3">
        <v>246</v>
      </c>
      <c r="G1725" s="3">
        <v>11582</v>
      </c>
      <c r="H1725" s="3"/>
      <c r="I1725" s="3"/>
      <c r="J1725" s="3"/>
      <c r="K1725" s="3"/>
    </row>
    <row r="1726" spans="1:11" x14ac:dyDescent="0.2">
      <c r="A1726" s="2">
        <v>1700</v>
      </c>
      <c r="B1726" s="3">
        <v>588</v>
      </c>
      <c r="C1726" s="3" t="s">
        <v>1706</v>
      </c>
      <c r="D1726" s="3" t="s">
        <v>2685</v>
      </c>
      <c r="E1726" s="3">
        <v>22410.575809999998</v>
      </c>
      <c r="F1726" s="3">
        <v>196</v>
      </c>
      <c r="G1726" s="3">
        <v>2140</v>
      </c>
      <c r="H1726" s="3"/>
      <c r="I1726" s="3"/>
      <c r="J1726" s="3"/>
      <c r="K1726" s="3"/>
    </row>
    <row r="1727" spans="1:11" x14ac:dyDescent="0.2">
      <c r="A1727" s="2">
        <v>1701</v>
      </c>
      <c r="B1727" s="3">
        <v>1968</v>
      </c>
      <c r="C1727" s="3" t="s">
        <v>1707</v>
      </c>
      <c r="D1727" s="3" t="s">
        <v>4126</v>
      </c>
      <c r="E1727" s="3">
        <v>22397.916079999999</v>
      </c>
      <c r="F1727" s="3">
        <v>1040</v>
      </c>
      <c r="G1727" s="3">
        <v>2554</v>
      </c>
      <c r="H1727" s="3"/>
      <c r="I1727" s="3"/>
      <c r="J1727" s="3"/>
      <c r="K1727" s="3"/>
    </row>
    <row r="1728" spans="1:11" x14ac:dyDescent="0.2">
      <c r="A1728" s="2">
        <v>1702</v>
      </c>
      <c r="B1728" s="3">
        <v>731</v>
      </c>
      <c r="C1728" s="3" t="s">
        <v>1708</v>
      </c>
      <c r="D1728" s="3" t="s">
        <v>4127</v>
      </c>
      <c r="E1728" s="3">
        <v>22334.384389999999</v>
      </c>
      <c r="F1728" s="3">
        <v>40</v>
      </c>
      <c r="G1728" s="3">
        <v>932</v>
      </c>
      <c r="H1728" s="3"/>
      <c r="I1728" s="3"/>
      <c r="J1728" s="3"/>
      <c r="K1728" s="3"/>
    </row>
    <row r="1729" spans="1:11" x14ac:dyDescent="0.2">
      <c r="A1729" s="2">
        <v>1703</v>
      </c>
      <c r="B1729" s="3">
        <v>1933</v>
      </c>
      <c r="C1729" s="3" t="s">
        <v>1709</v>
      </c>
      <c r="D1729" s="3" t="s">
        <v>4128</v>
      </c>
      <c r="E1729" s="3">
        <v>22160.194769999998</v>
      </c>
      <c r="F1729" s="3">
        <v>3287</v>
      </c>
      <c r="G1729" s="3">
        <v>269884</v>
      </c>
      <c r="H1729" s="3"/>
      <c r="I1729" s="3"/>
      <c r="J1729" s="3"/>
      <c r="K1729" s="3"/>
    </row>
    <row r="1730" spans="1:11" x14ac:dyDescent="0.2">
      <c r="A1730" s="2">
        <v>1704</v>
      </c>
      <c r="B1730" s="3">
        <v>609</v>
      </c>
      <c r="C1730" s="3" t="s">
        <v>1710</v>
      </c>
      <c r="D1730" s="3" t="s">
        <v>4129</v>
      </c>
      <c r="E1730" s="3">
        <v>22138.327669999999</v>
      </c>
      <c r="F1730" s="3">
        <v>327</v>
      </c>
      <c r="G1730" s="3">
        <v>9213</v>
      </c>
      <c r="H1730" s="3"/>
      <c r="I1730" s="3"/>
      <c r="J1730" s="3"/>
      <c r="K1730" s="3"/>
    </row>
    <row r="1731" spans="1:11" x14ac:dyDescent="0.2">
      <c r="A1731" s="2">
        <v>1705</v>
      </c>
      <c r="B1731" s="3">
        <v>2157</v>
      </c>
      <c r="C1731" s="3" t="s">
        <v>1711</v>
      </c>
      <c r="D1731" s="3" t="s">
        <v>4130</v>
      </c>
      <c r="E1731" s="3">
        <v>21999.71375000001</v>
      </c>
      <c r="F1731" s="3">
        <v>1569</v>
      </c>
      <c r="G1731" s="3">
        <v>8198</v>
      </c>
      <c r="H1731" s="3"/>
      <c r="I1731" s="3"/>
      <c r="J1731" s="3"/>
      <c r="K1731" s="3"/>
    </row>
    <row r="1732" spans="1:11" x14ac:dyDescent="0.2">
      <c r="A1732" s="2">
        <v>1706</v>
      </c>
      <c r="B1732" s="3">
        <v>2099</v>
      </c>
      <c r="C1732" s="3" t="s">
        <v>1712</v>
      </c>
      <c r="D1732" s="3" t="s">
        <v>4131</v>
      </c>
      <c r="E1732" s="3">
        <v>21945.242460000001</v>
      </c>
      <c r="F1732" s="3">
        <v>647</v>
      </c>
      <c r="G1732" s="3">
        <v>7731</v>
      </c>
      <c r="H1732" s="3"/>
      <c r="I1732" s="3"/>
      <c r="J1732" s="3"/>
      <c r="K1732" s="3"/>
    </row>
    <row r="1733" spans="1:11" x14ac:dyDescent="0.2">
      <c r="A1733" s="2">
        <v>1707</v>
      </c>
      <c r="B1733" s="3">
        <v>1852</v>
      </c>
      <c r="C1733" s="3" t="s">
        <v>1713</v>
      </c>
      <c r="D1733" s="3" t="s">
        <v>4132</v>
      </c>
      <c r="E1733" s="3">
        <v>21922.65988000001</v>
      </c>
      <c r="F1733" s="3">
        <v>165</v>
      </c>
      <c r="G1733" s="3">
        <v>189</v>
      </c>
      <c r="H1733" s="3"/>
      <c r="I1733" s="3"/>
      <c r="J1733" s="3"/>
      <c r="K1733" s="3"/>
    </row>
    <row r="1734" spans="1:11" x14ac:dyDescent="0.2">
      <c r="A1734" s="2">
        <v>1708</v>
      </c>
      <c r="B1734" s="3">
        <v>2444</v>
      </c>
      <c r="C1734" s="3" t="s">
        <v>1714</v>
      </c>
      <c r="D1734" s="3" t="s">
        <v>4133</v>
      </c>
      <c r="E1734" s="3">
        <v>21723.80327</v>
      </c>
      <c r="F1734" s="3">
        <v>1481</v>
      </c>
      <c r="G1734" s="3">
        <v>20754</v>
      </c>
      <c r="H1734" s="3"/>
      <c r="I1734" s="3"/>
      <c r="J1734" s="3"/>
      <c r="K1734" s="3"/>
    </row>
    <row r="1735" spans="1:11" x14ac:dyDescent="0.2">
      <c r="A1735" s="2">
        <v>1709</v>
      </c>
      <c r="B1735" s="3">
        <v>2062</v>
      </c>
      <c r="C1735" s="3" t="s">
        <v>1715</v>
      </c>
      <c r="D1735" s="3" t="s">
        <v>4134</v>
      </c>
      <c r="E1735" s="3">
        <v>21710.171139999999</v>
      </c>
      <c r="F1735" s="3">
        <v>1706</v>
      </c>
      <c r="G1735" s="3">
        <v>11385</v>
      </c>
      <c r="H1735" s="3"/>
      <c r="I1735" s="3"/>
      <c r="J1735" s="3"/>
      <c r="K1735" s="3"/>
    </row>
    <row r="1736" spans="1:11" x14ac:dyDescent="0.2">
      <c r="A1736" s="2">
        <v>1710</v>
      </c>
      <c r="B1736" s="3">
        <v>1622</v>
      </c>
      <c r="C1736" s="3" t="s">
        <v>1716</v>
      </c>
      <c r="D1736" s="3" t="s">
        <v>4135</v>
      </c>
      <c r="E1736" s="3">
        <v>21631.58023</v>
      </c>
      <c r="F1736" s="3">
        <v>246</v>
      </c>
      <c r="G1736" s="3">
        <v>27450</v>
      </c>
      <c r="H1736" s="3"/>
      <c r="I1736" s="3"/>
      <c r="J1736" s="3"/>
      <c r="K1736" s="3"/>
    </row>
    <row r="1737" spans="1:11" x14ac:dyDescent="0.2">
      <c r="A1737" s="2">
        <v>1711</v>
      </c>
      <c r="B1737" s="3">
        <v>2064</v>
      </c>
      <c r="C1737" s="3" t="s">
        <v>1717</v>
      </c>
      <c r="D1737" s="3" t="s">
        <v>4136</v>
      </c>
      <c r="E1737" s="3">
        <v>21496.757549999998</v>
      </c>
      <c r="F1737" s="3">
        <v>1717</v>
      </c>
      <c r="G1737" s="3">
        <v>10539</v>
      </c>
      <c r="H1737" s="3"/>
      <c r="I1737" s="3"/>
      <c r="J1737" s="3"/>
      <c r="K1737" s="3"/>
    </row>
    <row r="1738" spans="1:11" x14ac:dyDescent="0.2">
      <c r="A1738" s="2">
        <v>1712</v>
      </c>
      <c r="B1738" s="3">
        <v>1133</v>
      </c>
      <c r="C1738" s="3" t="s">
        <v>1718</v>
      </c>
      <c r="D1738" s="3" t="s">
        <v>4137</v>
      </c>
      <c r="E1738" s="3">
        <v>21421.542959999999</v>
      </c>
      <c r="F1738" s="3">
        <v>1558</v>
      </c>
      <c r="G1738" s="3">
        <v>1243000</v>
      </c>
      <c r="H1738" s="3"/>
      <c r="I1738" s="3"/>
      <c r="J1738" s="3"/>
      <c r="K1738" s="3"/>
    </row>
    <row r="1739" spans="1:11" x14ac:dyDescent="0.2">
      <c r="A1739" s="2">
        <v>1713</v>
      </c>
      <c r="B1739" s="3">
        <v>613</v>
      </c>
      <c r="C1739" s="3" t="s">
        <v>1719</v>
      </c>
      <c r="D1739" s="3" t="s">
        <v>4138</v>
      </c>
      <c r="E1739" s="3">
        <v>21266.623530000001</v>
      </c>
      <c r="F1739" s="3">
        <v>114</v>
      </c>
      <c r="G1739" s="3">
        <v>147</v>
      </c>
      <c r="H1739" s="3"/>
      <c r="I1739" s="3"/>
      <c r="J1739" s="3"/>
      <c r="K1739" s="3"/>
    </row>
    <row r="1740" spans="1:11" x14ac:dyDescent="0.2">
      <c r="A1740" s="2">
        <v>1714</v>
      </c>
      <c r="B1740" s="3">
        <v>2406</v>
      </c>
      <c r="C1740" s="3" t="s">
        <v>1720</v>
      </c>
      <c r="D1740" s="3" t="s">
        <v>4139</v>
      </c>
      <c r="E1740" s="3">
        <v>21224.542949999999</v>
      </c>
      <c r="F1740" s="3">
        <v>586</v>
      </c>
      <c r="G1740" s="3">
        <v>21661</v>
      </c>
      <c r="H1740" s="3"/>
      <c r="I1740" s="3"/>
      <c r="J1740" s="3"/>
      <c r="K1740" s="3"/>
    </row>
    <row r="1741" spans="1:11" x14ac:dyDescent="0.2">
      <c r="A1741" s="2">
        <v>1715</v>
      </c>
      <c r="B1741" s="3">
        <v>551</v>
      </c>
      <c r="C1741" s="3" t="s">
        <v>1721</v>
      </c>
      <c r="D1741" s="3" t="s">
        <v>4140</v>
      </c>
      <c r="E1741" s="3">
        <v>21013.023649999999</v>
      </c>
      <c r="F1741" s="3">
        <v>1135</v>
      </c>
      <c r="G1741" s="3">
        <v>42405</v>
      </c>
      <c r="H1741" s="3"/>
      <c r="I1741" s="3"/>
      <c r="J1741" s="3"/>
      <c r="K1741" s="3"/>
    </row>
    <row r="1742" spans="1:11" x14ac:dyDescent="0.2">
      <c r="A1742" s="2">
        <v>1716</v>
      </c>
      <c r="B1742" s="3">
        <v>2434</v>
      </c>
      <c r="C1742" s="3" t="s">
        <v>1722</v>
      </c>
      <c r="D1742" s="3" t="s">
        <v>4141</v>
      </c>
      <c r="E1742" s="3">
        <v>20949.34348</v>
      </c>
      <c r="F1742" s="3">
        <v>2334</v>
      </c>
      <c r="G1742" s="3">
        <v>69048</v>
      </c>
      <c r="H1742" s="3"/>
      <c r="I1742" s="3"/>
      <c r="J1742" s="3"/>
      <c r="K1742" s="3"/>
    </row>
    <row r="1743" spans="1:11" x14ac:dyDescent="0.2">
      <c r="A1743" s="2">
        <v>1717</v>
      </c>
      <c r="B1743" s="3">
        <v>1957</v>
      </c>
      <c r="C1743" s="3" t="s">
        <v>1723</v>
      </c>
      <c r="D1743" s="3" t="s">
        <v>4142</v>
      </c>
      <c r="E1743" s="3">
        <v>20724.434219999999</v>
      </c>
      <c r="F1743" s="3">
        <v>600</v>
      </c>
      <c r="G1743" s="3">
        <v>610</v>
      </c>
      <c r="H1743" s="3"/>
      <c r="I1743" s="3"/>
      <c r="J1743" s="3"/>
      <c r="K1743" s="3"/>
    </row>
    <row r="1744" spans="1:11" x14ac:dyDescent="0.2">
      <c r="A1744" s="2">
        <v>1718</v>
      </c>
      <c r="B1744" s="3">
        <v>975</v>
      </c>
      <c r="C1744" s="3" t="s">
        <v>1724</v>
      </c>
      <c r="D1744" s="3" t="s">
        <v>4143</v>
      </c>
      <c r="E1744" s="3">
        <v>20684.200860000001</v>
      </c>
      <c r="F1744" s="3">
        <v>1690</v>
      </c>
      <c r="G1744" s="3">
        <v>162712</v>
      </c>
      <c r="H1744" s="3"/>
      <c r="I1744" s="3"/>
      <c r="J1744" s="3"/>
      <c r="K1744" s="3"/>
    </row>
    <row r="1745" spans="1:11" x14ac:dyDescent="0.2">
      <c r="A1745" s="2">
        <v>1719</v>
      </c>
      <c r="B1745" s="3">
        <v>2146</v>
      </c>
      <c r="C1745" s="3" t="s">
        <v>1725</v>
      </c>
      <c r="D1745" s="3" t="s">
        <v>4144</v>
      </c>
      <c r="E1745" s="3">
        <v>20665.408759999998</v>
      </c>
      <c r="F1745" s="3">
        <v>1457</v>
      </c>
      <c r="G1745" s="3">
        <v>1804</v>
      </c>
      <c r="H1745" s="3"/>
      <c r="I1745" s="3"/>
      <c r="J1745" s="3"/>
      <c r="K1745" s="3"/>
    </row>
    <row r="1746" spans="1:11" x14ac:dyDescent="0.2">
      <c r="A1746" s="2">
        <v>1720</v>
      </c>
      <c r="B1746" s="3">
        <v>1283</v>
      </c>
      <c r="C1746" s="3" t="s">
        <v>1726</v>
      </c>
      <c r="D1746" s="3" t="s">
        <v>4145</v>
      </c>
      <c r="E1746" s="3">
        <v>20580.274560000009</v>
      </c>
      <c r="F1746" s="3">
        <v>1373</v>
      </c>
      <c r="G1746" s="3">
        <v>82926</v>
      </c>
      <c r="H1746" s="3"/>
      <c r="I1746" s="3"/>
      <c r="J1746" s="3"/>
      <c r="K1746" s="3"/>
    </row>
    <row r="1747" spans="1:11" x14ac:dyDescent="0.2">
      <c r="A1747" s="2">
        <v>1721</v>
      </c>
      <c r="B1747" s="3">
        <v>1991</v>
      </c>
      <c r="C1747" s="3" t="s">
        <v>1727</v>
      </c>
      <c r="D1747" s="3" t="s">
        <v>4146</v>
      </c>
      <c r="E1747" s="3">
        <v>20479.74104999999</v>
      </c>
      <c r="F1747" s="3">
        <v>5931</v>
      </c>
      <c r="G1747" s="3">
        <v>7285</v>
      </c>
      <c r="H1747" s="3"/>
      <c r="I1747" s="3"/>
      <c r="J1747" s="3"/>
      <c r="K1747" s="3"/>
    </row>
    <row r="1748" spans="1:11" x14ac:dyDescent="0.2">
      <c r="A1748" s="2">
        <v>1722</v>
      </c>
      <c r="B1748" s="3">
        <v>1733</v>
      </c>
      <c r="C1748" s="3" t="s">
        <v>1728</v>
      </c>
      <c r="D1748" s="3" t="s">
        <v>4147</v>
      </c>
      <c r="E1748" s="3">
        <v>20430.633330000001</v>
      </c>
      <c r="F1748" s="3">
        <v>2253</v>
      </c>
      <c r="G1748" s="3">
        <v>2388</v>
      </c>
      <c r="H1748" s="3"/>
      <c r="I1748" s="3"/>
      <c r="J1748" s="3"/>
      <c r="K1748" s="3"/>
    </row>
    <row r="1749" spans="1:11" x14ac:dyDescent="0.2">
      <c r="A1749" s="2">
        <v>1723</v>
      </c>
      <c r="B1749" s="3">
        <v>1054</v>
      </c>
      <c r="C1749" s="3" t="s">
        <v>1729</v>
      </c>
      <c r="D1749" s="3" t="s">
        <v>4148</v>
      </c>
      <c r="E1749" s="3">
        <v>20262.16375</v>
      </c>
      <c r="F1749" s="3">
        <v>20</v>
      </c>
      <c r="G1749" s="3">
        <v>416</v>
      </c>
      <c r="H1749" s="3"/>
      <c r="I1749" s="3"/>
      <c r="J1749" s="3"/>
      <c r="K1749" s="3"/>
    </row>
    <row r="1750" spans="1:11" x14ac:dyDescent="0.2">
      <c r="A1750" s="2">
        <v>1724</v>
      </c>
      <c r="B1750" s="3">
        <v>1886</v>
      </c>
      <c r="C1750" s="3" t="s">
        <v>1730</v>
      </c>
      <c r="D1750" s="3" t="s">
        <v>4149</v>
      </c>
      <c r="E1750" s="3">
        <v>20252.51669</v>
      </c>
      <c r="F1750" s="3">
        <v>249</v>
      </c>
      <c r="G1750" s="3">
        <v>763</v>
      </c>
      <c r="H1750" s="3"/>
      <c r="I1750" s="3"/>
      <c r="J1750" s="3"/>
      <c r="K1750" s="3"/>
    </row>
    <row r="1751" spans="1:11" x14ac:dyDescent="0.2">
      <c r="A1751" s="2">
        <v>1725</v>
      </c>
      <c r="B1751" s="3">
        <v>515</v>
      </c>
      <c r="C1751" s="3" t="s">
        <v>1731</v>
      </c>
      <c r="D1751" s="3" t="s">
        <v>4150</v>
      </c>
      <c r="E1751" s="3">
        <v>20147.491409999999</v>
      </c>
      <c r="F1751" s="3">
        <v>2287</v>
      </c>
      <c r="G1751" s="3">
        <v>84718</v>
      </c>
      <c r="H1751" s="3"/>
      <c r="I1751" s="3"/>
      <c r="J1751" s="3"/>
      <c r="K1751" s="3"/>
    </row>
    <row r="1752" spans="1:11" x14ac:dyDescent="0.2">
      <c r="A1752" s="2">
        <v>1726</v>
      </c>
      <c r="B1752" s="3">
        <v>1743</v>
      </c>
      <c r="C1752" s="3" t="s">
        <v>1732</v>
      </c>
      <c r="D1752" s="3" t="s">
        <v>2835</v>
      </c>
      <c r="E1752" s="3">
        <v>20102.913049999999</v>
      </c>
      <c r="F1752" s="3">
        <v>88</v>
      </c>
      <c r="G1752" s="3">
        <v>3633</v>
      </c>
      <c r="H1752" s="3"/>
      <c r="I1752" s="3"/>
      <c r="J1752" s="3"/>
      <c r="K1752" s="3"/>
    </row>
    <row r="1753" spans="1:11" x14ac:dyDescent="0.2">
      <c r="A1753" s="2">
        <v>1727</v>
      </c>
      <c r="B1753" s="3">
        <v>2213</v>
      </c>
      <c r="C1753" s="3" t="s">
        <v>1733</v>
      </c>
      <c r="D1753" s="3" t="s">
        <v>4151</v>
      </c>
      <c r="E1753" s="3">
        <v>20032.04559999999</v>
      </c>
      <c r="F1753" s="3">
        <v>1685</v>
      </c>
      <c r="G1753" s="3">
        <v>4686</v>
      </c>
      <c r="H1753" s="3"/>
      <c r="I1753" s="3"/>
      <c r="J1753" s="3"/>
      <c r="K1753" s="3"/>
    </row>
    <row r="1754" spans="1:11" x14ac:dyDescent="0.2">
      <c r="A1754" s="2">
        <v>1728</v>
      </c>
      <c r="B1754" s="3">
        <v>853</v>
      </c>
      <c r="C1754" s="3" t="s">
        <v>1734</v>
      </c>
      <c r="D1754" s="3" t="s">
        <v>4152</v>
      </c>
      <c r="E1754" s="3">
        <v>19903.423589999991</v>
      </c>
      <c r="F1754" s="3">
        <v>707</v>
      </c>
      <c r="G1754" s="3">
        <v>67600</v>
      </c>
      <c r="H1754" s="3"/>
      <c r="I1754" s="3"/>
      <c r="J1754" s="3"/>
      <c r="K1754" s="3"/>
    </row>
    <row r="1755" spans="1:11" x14ac:dyDescent="0.2">
      <c r="A1755" s="2">
        <v>1729</v>
      </c>
      <c r="B1755" s="3">
        <v>1970</v>
      </c>
      <c r="C1755" s="3" t="s">
        <v>1735</v>
      </c>
      <c r="D1755" s="3" t="s">
        <v>4153</v>
      </c>
      <c r="E1755" s="3">
        <v>19836.552510000001</v>
      </c>
      <c r="F1755" s="3">
        <v>391</v>
      </c>
      <c r="G1755" s="3">
        <v>938</v>
      </c>
      <c r="H1755" s="3"/>
      <c r="I1755" s="3"/>
      <c r="J1755" s="3"/>
      <c r="K1755" s="3"/>
    </row>
    <row r="1756" spans="1:11" x14ac:dyDescent="0.2">
      <c r="A1756" s="2">
        <v>1730</v>
      </c>
      <c r="B1756" s="3">
        <v>118</v>
      </c>
      <c r="C1756" s="3" t="s">
        <v>1736</v>
      </c>
      <c r="D1756" s="3" t="s">
        <v>4154</v>
      </c>
      <c r="E1756" s="3">
        <v>19786.834040000009</v>
      </c>
      <c r="F1756" s="3">
        <v>4103</v>
      </c>
      <c r="G1756" s="3">
        <v>150187</v>
      </c>
      <c r="H1756" s="3"/>
      <c r="I1756" s="3"/>
      <c r="J1756" s="3"/>
      <c r="K1756" s="3"/>
    </row>
    <row r="1757" spans="1:11" x14ac:dyDescent="0.2">
      <c r="A1757" s="2">
        <v>1731</v>
      </c>
      <c r="B1757" s="3">
        <v>1741</v>
      </c>
      <c r="C1757" s="3" t="s">
        <v>1737</v>
      </c>
      <c r="D1757" s="3" t="s">
        <v>4155</v>
      </c>
      <c r="E1757" s="3">
        <v>19766.941949999989</v>
      </c>
      <c r="F1757" s="3">
        <v>331</v>
      </c>
      <c r="G1757" s="3">
        <v>2764</v>
      </c>
      <c r="H1757" s="3"/>
      <c r="I1757" s="3"/>
      <c r="J1757" s="3"/>
      <c r="K1757" s="3"/>
    </row>
    <row r="1758" spans="1:11" x14ac:dyDescent="0.2">
      <c r="A1758" s="2">
        <v>1732</v>
      </c>
      <c r="B1758" s="3">
        <v>1261</v>
      </c>
      <c r="C1758" s="3" t="s">
        <v>1738</v>
      </c>
      <c r="D1758" s="3" t="s">
        <v>4156</v>
      </c>
      <c r="E1758" s="3">
        <v>19734.872350000001</v>
      </c>
      <c r="F1758" s="3">
        <v>974</v>
      </c>
      <c r="G1758" s="3">
        <v>67612</v>
      </c>
      <c r="H1758" s="3"/>
      <c r="I1758" s="3"/>
      <c r="J1758" s="3"/>
      <c r="K1758" s="3"/>
    </row>
    <row r="1759" spans="1:11" x14ac:dyDescent="0.2">
      <c r="A1759" s="2">
        <v>1733</v>
      </c>
      <c r="B1759" s="3">
        <v>1356</v>
      </c>
      <c r="C1759" s="3" t="s">
        <v>1739</v>
      </c>
      <c r="D1759" s="3" t="s">
        <v>4157</v>
      </c>
      <c r="E1759" s="3">
        <v>19649.272649999999</v>
      </c>
      <c r="F1759" s="3">
        <v>82</v>
      </c>
      <c r="G1759" s="3">
        <v>1030</v>
      </c>
      <c r="H1759" s="3"/>
      <c r="I1759" s="3"/>
      <c r="J1759" s="3"/>
      <c r="K1759" s="3"/>
    </row>
    <row r="1760" spans="1:11" x14ac:dyDescent="0.2">
      <c r="A1760" s="2">
        <v>1734</v>
      </c>
      <c r="B1760" s="3">
        <v>1280</v>
      </c>
      <c r="C1760" s="3" t="s">
        <v>1740</v>
      </c>
      <c r="D1760" s="3" t="s">
        <v>4158</v>
      </c>
      <c r="E1760" s="3">
        <v>19496.257170000001</v>
      </c>
      <c r="F1760" s="3">
        <v>156</v>
      </c>
      <c r="G1760" s="3">
        <v>13060</v>
      </c>
      <c r="H1760" s="3"/>
      <c r="I1760" s="3"/>
      <c r="J1760" s="3"/>
      <c r="K1760" s="3"/>
    </row>
    <row r="1761" spans="1:11" x14ac:dyDescent="0.2">
      <c r="A1761" s="2">
        <v>1735</v>
      </c>
      <c r="B1761" s="3">
        <v>2228</v>
      </c>
      <c r="C1761" s="3" t="s">
        <v>1741</v>
      </c>
      <c r="D1761" s="3" t="s">
        <v>4159</v>
      </c>
      <c r="E1761" s="3">
        <v>19263.914799999999</v>
      </c>
      <c r="F1761" s="3">
        <v>1465</v>
      </c>
      <c r="G1761" s="3">
        <v>7520</v>
      </c>
      <c r="H1761" s="3"/>
      <c r="I1761" s="3"/>
      <c r="J1761" s="3"/>
      <c r="K1761" s="3"/>
    </row>
    <row r="1762" spans="1:11" x14ac:dyDescent="0.2">
      <c r="A1762" s="2">
        <v>1736</v>
      </c>
      <c r="B1762" s="3">
        <v>165</v>
      </c>
      <c r="C1762" s="3" t="s">
        <v>1742</v>
      </c>
      <c r="D1762" s="3" t="s">
        <v>4160</v>
      </c>
      <c r="E1762" s="3">
        <v>19189.805199999999</v>
      </c>
      <c r="F1762" s="3">
        <v>10</v>
      </c>
      <c r="G1762" s="3">
        <v>269</v>
      </c>
      <c r="H1762" s="3"/>
      <c r="I1762" s="3"/>
      <c r="J1762" s="3"/>
      <c r="K1762" s="3"/>
    </row>
    <row r="1763" spans="1:11" x14ac:dyDescent="0.2">
      <c r="A1763" s="2">
        <v>1737</v>
      </c>
      <c r="B1763" s="3">
        <v>1493</v>
      </c>
      <c r="C1763" s="3" t="s">
        <v>1743</v>
      </c>
      <c r="D1763" s="3" t="s">
        <v>2929</v>
      </c>
      <c r="E1763" s="3">
        <v>19122.946530000001</v>
      </c>
      <c r="F1763" s="3">
        <v>1121</v>
      </c>
      <c r="G1763" s="3">
        <v>66556</v>
      </c>
      <c r="H1763" s="3"/>
      <c r="I1763" s="3"/>
      <c r="J1763" s="3"/>
      <c r="K1763" s="3"/>
    </row>
    <row r="1764" spans="1:11" x14ac:dyDescent="0.2">
      <c r="A1764" s="2">
        <v>1738</v>
      </c>
      <c r="B1764" s="3">
        <v>1015</v>
      </c>
      <c r="C1764" s="3" t="s">
        <v>1744</v>
      </c>
      <c r="D1764" s="3" t="s">
        <v>4161</v>
      </c>
      <c r="E1764" s="3">
        <v>19100.391680000001</v>
      </c>
      <c r="F1764" s="3">
        <v>364</v>
      </c>
      <c r="G1764" s="3">
        <v>14746</v>
      </c>
      <c r="H1764" s="3"/>
      <c r="I1764" s="3"/>
      <c r="J1764" s="3"/>
      <c r="K1764" s="3"/>
    </row>
    <row r="1765" spans="1:11" x14ac:dyDescent="0.2">
      <c r="A1765" s="2">
        <v>1739</v>
      </c>
      <c r="B1765" s="3">
        <v>2409</v>
      </c>
      <c r="C1765" s="3" t="s">
        <v>1745</v>
      </c>
      <c r="D1765" s="3" t="s">
        <v>4162</v>
      </c>
      <c r="E1765" s="3">
        <v>19079.884429999998</v>
      </c>
      <c r="F1765" s="3">
        <v>498</v>
      </c>
      <c r="G1765" s="3">
        <v>2852</v>
      </c>
      <c r="H1765" s="3"/>
      <c r="I1765" s="3"/>
      <c r="J1765" s="3"/>
      <c r="K1765" s="3"/>
    </row>
    <row r="1766" spans="1:11" x14ac:dyDescent="0.2">
      <c r="A1766" s="2">
        <v>1740</v>
      </c>
      <c r="B1766" s="3">
        <v>1520</v>
      </c>
      <c r="C1766" s="3" t="s">
        <v>1746</v>
      </c>
      <c r="D1766" s="3" t="s">
        <v>4163</v>
      </c>
      <c r="E1766" s="3">
        <v>19011.527389999999</v>
      </c>
      <c r="F1766" s="3">
        <v>2280</v>
      </c>
      <c r="G1766" s="3">
        <v>181676</v>
      </c>
      <c r="H1766" s="3"/>
      <c r="I1766" s="3"/>
      <c r="J1766" s="3"/>
      <c r="K1766" s="3"/>
    </row>
    <row r="1767" spans="1:11" x14ac:dyDescent="0.2">
      <c r="A1767" s="2">
        <v>1741</v>
      </c>
      <c r="B1767" s="3">
        <v>776</v>
      </c>
      <c r="C1767" s="3" t="s">
        <v>1747</v>
      </c>
      <c r="D1767" s="3" t="s">
        <v>4164</v>
      </c>
      <c r="E1767" s="3">
        <v>18994.556779999999</v>
      </c>
      <c r="F1767" s="3">
        <v>1643</v>
      </c>
      <c r="G1767" s="3">
        <v>47237</v>
      </c>
      <c r="H1767" s="3"/>
      <c r="I1767" s="3"/>
      <c r="J1767" s="3"/>
      <c r="K1767" s="3"/>
    </row>
    <row r="1768" spans="1:11" x14ac:dyDescent="0.2">
      <c r="A1768" s="2">
        <v>1742</v>
      </c>
      <c r="B1768" s="3">
        <v>2461</v>
      </c>
      <c r="C1768" s="3" t="s">
        <v>1748</v>
      </c>
      <c r="D1768" s="3" t="s">
        <v>4165</v>
      </c>
      <c r="E1768" s="3">
        <v>18905.175429999999</v>
      </c>
      <c r="F1768" s="3">
        <v>217</v>
      </c>
      <c r="G1768" s="3">
        <v>15090</v>
      </c>
      <c r="H1768" s="3"/>
      <c r="I1768" s="3"/>
      <c r="J1768" s="3"/>
      <c r="K1768" s="3"/>
    </row>
    <row r="1769" spans="1:11" x14ac:dyDescent="0.2">
      <c r="A1769" s="2">
        <v>1743</v>
      </c>
      <c r="B1769" s="3">
        <v>160</v>
      </c>
      <c r="C1769" s="3" t="s">
        <v>1749</v>
      </c>
      <c r="D1769" s="3" t="s">
        <v>4166</v>
      </c>
      <c r="E1769" s="3">
        <v>18849.88278</v>
      </c>
      <c r="F1769" s="3">
        <v>3847</v>
      </c>
      <c r="G1769" s="3">
        <v>241489</v>
      </c>
      <c r="H1769" s="3"/>
      <c r="I1769" s="3"/>
      <c r="J1769" s="3"/>
      <c r="K1769" s="3"/>
    </row>
    <row r="1770" spans="1:11" x14ac:dyDescent="0.2">
      <c r="A1770" s="2">
        <v>1744</v>
      </c>
      <c r="B1770" s="3">
        <v>627</v>
      </c>
      <c r="C1770" s="3" t="s">
        <v>1750</v>
      </c>
      <c r="D1770" s="3" t="s">
        <v>4167</v>
      </c>
      <c r="E1770" s="3">
        <v>18732.55143</v>
      </c>
      <c r="F1770" s="3">
        <v>516</v>
      </c>
      <c r="G1770" s="3">
        <v>19562</v>
      </c>
      <c r="H1770" s="3"/>
      <c r="I1770" s="3"/>
      <c r="J1770" s="3"/>
      <c r="K1770" s="3"/>
    </row>
    <row r="1771" spans="1:11" x14ac:dyDescent="0.2">
      <c r="A1771" s="2">
        <v>1745</v>
      </c>
      <c r="B1771" s="3">
        <v>1894</v>
      </c>
      <c r="C1771" s="3" t="s">
        <v>1751</v>
      </c>
      <c r="D1771" s="3" t="s">
        <v>4168</v>
      </c>
      <c r="E1771" s="3">
        <v>18685.84202</v>
      </c>
      <c r="F1771" s="3">
        <v>6460</v>
      </c>
      <c r="G1771" s="3">
        <v>10062</v>
      </c>
      <c r="H1771" s="3"/>
      <c r="I1771" s="3"/>
      <c r="J1771" s="3"/>
      <c r="K1771" s="3"/>
    </row>
    <row r="1772" spans="1:11" x14ac:dyDescent="0.2">
      <c r="A1772" s="2">
        <v>1746</v>
      </c>
      <c r="B1772" s="3">
        <v>869</v>
      </c>
      <c r="C1772" s="3" t="s">
        <v>1752</v>
      </c>
      <c r="D1772" s="3" t="s">
        <v>4169</v>
      </c>
      <c r="E1772" s="3">
        <v>18661.812259999999</v>
      </c>
      <c r="F1772" s="3">
        <v>845</v>
      </c>
      <c r="G1772" s="3">
        <v>10044</v>
      </c>
      <c r="H1772" s="3"/>
      <c r="I1772" s="3"/>
      <c r="J1772" s="3"/>
      <c r="K1772" s="3"/>
    </row>
    <row r="1773" spans="1:11" x14ac:dyDescent="0.2">
      <c r="A1773" s="2">
        <v>1747</v>
      </c>
      <c r="B1773" s="3">
        <v>911</v>
      </c>
      <c r="C1773" s="3" t="s">
        <v>1753</v>
      </c>
      <c r="D1773" s="3" t="s">
        <v>4170</v>
      </c>
      <c r="E1773" s="3">
        <v>18654.13103</v>
      </c>
      <c r="F1773" s="3">
        <v>34</v>
      </c>
      <c r="G1773" s="3">
        <v>376</v>
      </c>
      <c r="H1773" s="3"/>
      <c r="I1773" s="3"/>
      <c r="J1773" s="3"/>
      <c r="K1773" s="3"/>
    </row>
    <row r="1774" spans="1:11" x14ac:dyDescent="0.2">
      <c r="A1774" s="2">
        <v>1748</v>
      </c>
      <c r="B1774" s="3">
        <v>1775</v>
      </c>
      <c r="C1774" s="3" t="s">
        <v>1754</v>
      </c>
      <c r="D1774" s="3" t="s">
        <v>4171</v>
      </c>
      <c r="E1774" s="3">
        <v>18406.512190000001</v>
      </c>
      <c r="F1774" s="3">
        <v>7928</v>
      </c>
      <c r="G1774" s="3">
        <v>1489292</v>
      </c>
      <c r="H1774" s="3"/>
      <c r="I1774" s="3"/>
      <c r="J1774" s="3"/>
      <c r="K1774" s="3"/>
    </row>
    <row r="1775" spans="1:11" x14ac:dyDescent="0.2">
      <c r="A1775" s="2">
        <v>1749</v>
      </c>
      <c r="B1775" s="3">
        <v>2387</v>
      </c>
      <c r="C1775" s="3" t="s">
        <v>1755</v>
      </c>
      <c r="D1775" s="3" t="s">
        <v>4172</v>
      </c>
      <c r="E1775" s="3">
        <v>18176.34447</v>
      </c>
      <c r="F1775" s="3">
        <v>131</v>
      </c>
      <c r="G1775" s="3">
        <v>7210</v>
      </c>
      <c r="H1775" s="3"/>
      <c r="I1775" s="3"/>
      <c r="J1775" s="3"/>
      <c r="K1775" s="3"/>
    </row>
    <row r="1776" spans="1:11" x14ac:dyDescent="0.2">
      <c r="A1776" s="2">
        <v>1750</v>
      </c>
      <c r="B1776" s="3">
        <v>2096</v>
      </c>
      <c r="C1776" s="3" t="s">
        <v>1756</v>
      </c>
      <c r="D1776" s="3" t="s">
        <v>4173</v>
      </c>
      <c r="E1776" s="3">
        <v>17752.990669999999</v>
      </c>
      <c r="F1776" s="3">
        <v>667</v>
      </c>
      <c r="G1776" s="3">
        <v>36473</v>
      </c>
      <c r="H1776" s="3"/>
      <c r="I1776" s="3"/>
      <c r="J1776" s="3"/>
      <c r="K1776" s="3"/>
    </row>
    <row r="1777" spans="1:11" x14ac:dyDescent="0.2">
      <c r="A1777" s="2">
        <v>1751</v>
      </c>
      <c r="B1777" s="3">
        <v>1316</v>
      </c>
      <c r="C1777" s="3" t="s">
        <v>1757</v>
      </c>
      <c r="D1777" s="3" t="s">
        <v>4174</v>
      </c>
      <c r="E1777" s="3">
        <v>17715.865300000001</v>
      </c>
      <c r="F1777" s="3">
        <v>14</v>
      </c>
      <c r="G1777" s="3">
        <v>2092</v>
      </c>
      <c r="H1777" s="3"/>
      <c r="I1777" s="3"/>
      <c r="J1777" s="3"/>
      <c r="K1777" s="3"/>
    </row>
    <row r="1778" spans="1:11" x14ac:dyDescent="0.2">
      <c r="A1778" s="2">
        <v>1752</v>
      </c>
      <c r="B1778" s="3">
        <v>1899</v>
      </c>
      <c r="C1778" s="3" t="s">
        <v>1758</v>
      </c>
      <c r="D1778" s="3" t="s">
        <v>4175</v>
      </c>
      <c r="E1778" s="3">
        <v>17638.786359999998</v>
      </c>
      <c r="F1778" s="3">
        <v>2029</v>
      </c>
      <c r="G1778" s="3">
        <v>2889</v>
      </c>
      <c r="H1778" s="3"/>
      <c r="I1778" s="3"/>
      <c r="J1778" s="3"/>
      <c r="K1778" s="3"/>
    </row>
    <row r="1779" spans="1:11" x14ac:dyDescent="0.2">
      <c r="A1779" s="2">
        <v>1753</v>
      </c>
      <c r="B1779" s="3">
        <v>2216</v>
      </c>
      <c r="C1779" s="3" t="s">
        <v>1759</v>
      </c>
      <c r="D1779" s="3" t="s">
        <v>4176</v>
      </c>
      <c r="E1779" s="3">
        <v>17596.4545</v>
      </c>
      <c r="F1779" s="3">
        <v>900</v>
      </c>
      <c r="G1779" s="3">
        <v>17311</v>
      </c>
      <c r="H1779" s="3"/>
      <c r="I1779" s="3"/>
      <c r="J1779" s="3"/>
      <c r="K1779" s="3"/>
    </row>
    <row r="1780" spans="1:11" x14ac:dyDescent="0.2">
      <c r="A1780" s="2">
        <v>1754</v>
      </c>
      <c r="B1780" s="3">
        <v>1785</v>
      </c>
      <c r="C1780" s="3" t="s">
        <v>1760</v>
      </c>
      <c r="D1780" s="3" t="s">
        <v>4177</v>
      </c>
      <c r="E1780" s="3">
        <v>17594.409339999998</v>
      </c>
      <c r="F1780" s="3">
        <v>2436</v>
      </c>
      <c r="G1780" s="3">
        <v>1455900</v>
      </c>
      <c r="H1780" s="3"/>
      <c r="I1780" s="3"/>
      <c r="J1780" s="3"/>
      <c r="K1780" s="3"/>
    </row>
    <row r="1781" spans="1:11" x14ac:dyDescent="0.2">
      <c r="A1781" s="2">
        <v>1755</v>
      </c>
      <c r="B1781" s="3">
        <v>2350</v>
      </c>
      <c r="C1781" s="3" t="s">
        <v>1761</v>
      </c>
      <c r="D1781" s="3" t="s">
        <v>4178</v>
      </c>
      <c r="E1781" s="3">
        <v>17574.03124</v>
      </c>
      <c r="F1781" s="3">
        <v>218</v>
      </c>
      <c r="G1781" s="3">
        <v>1044</v>
      </c>
      <c r="H1781" s="3"/>
      <c r="I1781" s="3"/>
      <c r="J1781" s="3"/>
      <c r="K1781" s="3"/>
    </row>
    <row r="1782" spans="1:11" x14ac:dyDescent="0.2">
      <c r="A1782" s="2">
        <v>1756</v>
      </c>
      <c r="B1782" s="3">
        <v>2264</v>
      </c>
      <c r="C1782" s="3" t="s">
        <v>1762</v>
      </c>
      <c r="D1782" s="3" t="s">
        <v>4179</v>
      </c>
      <c r="E1782" s="3">
        <v>17540.30463000001</v>
      </c>
      <c r="F1782" s="3">
        <v>2420</v>
      </c>
      <c r="G1782" s="3">
        <v>5294</v>
      </c>
      <c r="H1782" s="3"/>
      <c r="I1782" s="3"/>
      <c r="J1782" s="3"/>
      <c r="K1782" s="3"/>
    </row>
    <row r="1783" spans="1:11" x14ac:dyDescent="0.2">
      <c r="A1783" s="2">
        <v>1757</v>
      </c>
      <c r="B1783" s="3">
        <v>2467</v>
      </c>
      <c r="C1783" s="3" t="s">
        <v>1763</v>
      </c>
      <c r="D1783" s="3" t="s">
        <v>4180</v>
      </c>
      <c r="E1783" s="3">
        <v>17429.472610000001</v>
      </c>
      <c r="F1783" s="3">
        <v>374</v>
      </c>
      <c r="G1783" s="3">
        <v>15360</v>
      </c>
      <c r="H1783" s="3"/>
      <c r="I1783" s="3"/>
      <c r="J1783" s="3"/>
      <c r="K1783" s="3"/>
    </row>
    <row r="1784" spans="1:11" x14ac:dyDescent="0.2">
      <c r="A1784" s="2">
        <v>1758</v>
      </c>
      <c r="B1784" s="3">
        <v>1252</v>
      </c>
      <c r="C1784" s="3" t="s">
        <v>1764</v>
      </c>
      <c r="D1784" s="3" t="s">
        <v>3064</v>
      </c>
      <c r="E1784" s="3">
        <v>17425.030569999999</v>
      </c>
      <c r="F1784" s="3">
        <v>329</v>
      </c>
      <c r="G1784" s="3">
        <v>55136</v>
      </c>
      <c r="H1784" s="3"/>
      <c r="I1784" s="3"/>
      <c r="J1784" s="3"/>
      <c r="K1784" s="3"/>
    </row>
    <row r="1785" spans="1:11" x14ac:dyDescent="0.2">
      <c r="A1785" s="2">
        <v>1759</v>
      </c>
      <c r="B1785" s="3">
        <v>599</v>
      </c>
      <c r="C1785" s="3" t="s">
        <v>1765</v>
      </c>
      <c r="D1785" s="3" t="s">
        <v>4181</v>
      </c>
      <c r="E1785" s="3">
        <v>17345.798470000002</v>
      </c>
      <c r="F1785" s="3">
        <v>367</v>
      </c>
      <c r="G1785" s="3">
        <v>17517</v>
      </c>
      <c r="H1785" s="3"/>
      <c r="I1785" s="3"/>
      <c r="J1785" s="3"/>
      <c r="K1785" s="3"/>
    </row>
    <row r="1786" spans="1:11" x14ac:dyDescent="0.2">
      <c r="A1786" s="2">
        <v>1760</v>
      </c>
      <c r="B1786" s="3">
        <v>2135</v>
      </c>
      <c r="C1786" s="3" t="s">
        <v>1766</v>
      </c>
      <c r="D1786" s="3" t="s">
        <v>4182</v>
      </c>
      <c r="E1786" s="3">
        <v>17343.676530000001</v>
      </c>
      <c r="F1786" s="3">
        <v>1382</v>
      </c>
      <c r="G1786" s="3">
        <v>12741</v>
      </c>
      <c r="H1786" s="3"/>
      <c r="I1786" s="3"/>
      <c r="J1786" s="3"/>
      <c r="K1786" s="3"/>
    </row>
    <row r="1787" spans="1:11" x14ac:dyDescent="0.2">
      <c r="A1787" s="2">
        <v>1761</v>
      </c>
      <c r="B1787" s="3">
        <v>1007</v>
      </c>
      <c r="C1787" s="3" t="s">
        <v>1767</v>
      </c>
      <c r="D1787" s="3" t="s">
        <v>4183</v>
      </c>
      <c r="E1787" s="3">
        <v>17337.737720000001</v>
      </c>
      <c r="F1787" s="3">
        <v>79</v>
      </c>
      <c r="G1787" s="3">
        <v>7760</v>
      </c>
      <c r="H1787" s="3"/>
      <c r="I1787" s="3"/>
      <c r="J1787" s="3"/>
      <c r="K1787" s="3"/>
    </row>
    <row r="1788" spans="1:11" x14ac:dyDescent="0.2">
      <c r="A1788" s="2">
        <v>1762</v>
      </c>
      <c r="B1788" s="3">
        <v>2045</v>
      </c>
      <c r="C1788" s="3" t="s">
        <v>1768</v>
      </c>
      <c r="D1788" s="3" t="s">
        <v>4184</v>
      </c>
      <c r="E1788" s="3">
        <v>17334.953320000001</v>
      </c>
      <c r="F1788" s="3">
        <v>2438</v>
      </c>
      <c r="G1788" s="3">
        <v>42774</v>
      </c>
      <c r="H1788" s="3"/>
      <c r="I1788" s="3"/>
      <c r="J1788" s="3"/>
      <c r="K1788" s="3"/>
    </row>
    <row r="1789" spans="1:11" x14ac:dyDescent="0.2">
      <c r="A1789" s="2">
        <v>1763</v>
      </c>
      <c r="B1789" s="3">
        <v>1683</v>
      </c>
      <c r="C1789" s="3" t="s">
        <v>1769</v>
      </c>
      <c r="D1789" s="3" t="s">
        <v>2753</v>
      </c>
      <c r="E1789" s="3">
        <v>17324.474320000001</v>
      </c>
      <c r="F1789" s="3">
        <v>42</v>
      </c>
      <c r="G1789" s="3">
        <v>127695</v>
      </c>
      <c r="H1789" s="3"/>
      <c r="I1789" s="3"/>
      <c r="J1789" s="3"/>
      <c r="K1789" s="3"/>
    </row>
    <row r="1790" spans="1:11" x14ac:dyDescent="0.2">
      <c r="A1790" s="2">
        <v>1764</v>
      </c>
      <c r="B1790" s="3">
        <v>184</v>
      </c>
      <c r="C1790" s="3" t="s">
        <v>1770</v>
      </c>
      <c r="D1790" s="3" t="s">
        <v>4185</v>
      </c>
      <c r="E1790" s="3">
        <v>17305.400150000001</v>
      </c>
      <c r="F1790" s="3">
        <v>2715</v>
      </c>
      <c r="G1790" s="3">
        <v>110890</v>
      </c>
      <c r="H1790" s="3"/>
      <c r="I1790" s="3"/>
      <c r="J1790" s="3"/>
      <c r="K1790" s="3"/>
    </row>
    <row r="1791" spans="1:11" x14ac:dyDescent="0.2">
      <c r="A1791" s="2">
        <v>1765</v>
      </c>
      <c r="B1791" s="3">
        <v>1672</v>
      </c>
      <c r="C1791" s="3" t="s">
        <v>1771</v>
      </c>
      <c r="D1791" s="3" t="s">
        <v>4186</v>
      </c>
      <c r="E1791" s="3">
        <v>17116.563279999998</v>
      </c>
      <c r="F1791" s="3">
        <v>6894</v>
      </c>
      <c r="G1791" s="3">
        <v>513411</v>
      </c>
      <c r="H1791" s="3"/>
      <c r="I1791" s="3"/>
      <c r="J1791" s="3"/>
      <c r="K1791" s="3"/>
    </row>
    <row r="1792" spans="1:11" x14ac:dyDescent="0.2">
      <c r="A1792" s="2">
        <v>1766</v>
      </c>
      <c r="B1792" s="3">
        <v>738</v>
      </c>
      <c r="C1792" s="3" t="s">
        <v>1772</v>
      </c>
      <c r="D1792" s="3" t="s">
        <v>4187</v>
      </c>
      <c r="E1792" s="3">
        <v>17112.812699999999</v>
      </c>
      <c r="F1792" s="3">
        <v>42</v>
      </c>
      <c r="G1792" s="3">
        <v>1134</v>
      </c>
      <c r="H1792" s="3"/>
      <c r="I1792" s="3"/>
      <c r="J1792" s="3"/>
      <c r="K1792" s="3"/>
    </row>
    <row r="1793" spans="1:11" x14ac:dyDescent="0.2">
      <c r="A1793" s="2">
        <v>1767</v>
      </c>
      <c r="B1793" s="3">
        <v>1208</v>
      </c>
      <c r="C1793" s="3" t="s">
        <v>1773</v>
      </c>
      <c r="D1793" s="3" t="s">
        <v>4188</v>
      </c>
      <c r="E1793" s="3">
        <v>17043.906989999999</v>
      </c>
      <c r="F1793" s="3">
        <v>1489</v>
      </c>
      <c r="G1793" s="3">
        <v>174061</v>
      </c>
      <c r="H1793" s="3"/>
      <c r="I1793" s="3"/>
      <c r="J1793" s="3"/>
      <c r="K1793" s="3"/>
    </row>
    <row r="1794" spans="1:11" x14ac:dyDescent="0.2">
      <c r="A1794" s="2">
        <v>1768</v>
      </c>
      <c r="B1794" s="3">
        <v>1500</v>
      </c>
      <c r="C1794" s="3" t="s">
        <v>1774</v>
      </c>
      <c r="D1794" s="3" t="s">
        <v>4189</v>
      </c>
      <c r="E1794" s="3">
        <v>16969.650389999999</v>
      </c>
      <c r="F1794" s="3">
        <v>5513</v>
      </c>
      <c r="G1794" s="3">
        <v>77620</v>
      </c>
      <c r="H1794" s="3"/>
      <c r="I1794" s="3"/>
      <c r="J1794" s="3"/>
      <c r="K1794" s="3"/>
    </row>
    <row r="1795" spans="1:11" x14ac:dyDescent="0.2">
      <c r="A1795" s="2">
        <v>1769</v>
      </c>
      <c r="B1795" s="3">
        <v>2266</v>
      </c>
      <c r="C1795" s="3" t="s">
        <v>1775</v>
      </c>
      <c r="D1795" s="3" t="s">
        <v>4190</v>
      </c>
      <c r="E1795" s="3">
        <v>16934.175139999999</v>
      </c>
      <c r="F1795" s="3">
        <v>1447</v>
      </c>
      <c r="G1795" s="3">
        <v>2337</v>
      </c>
      <c r="H1795" s="3"/>
      <c r="I1795" s="3"/>
      <c r="J1795" s="3"/>
      <c r="K1795" s="3"/>
    </row>
    <row r="1796" spans="1:11" x14ac:dyDescent="0.2">
      <c r="A1796" s="2">
        <v>1770</v>
      </c>
      <c r="B1796" s="3">
        <v>2048</v>
      </c>
      <c r="C1796" s="3" t="s">
        <v>1776</v>
      </c>
      <c r="D1796" s="3" t="s">
        <v>4191</v>
      </c>
      <c r="E1796" s="3">
        <v>16793.912110000001</v>
      </c>
      <c r="F1796" s="3">
        <v>935</v>
      </c>
      <c r="G1796" s="3">
        <v>981</v>
      </c>
      <c r="H1796" s="3"/>
      <c r="I1796" s="3"/>
      <c r="J1796" s="3"/>
      <c r="K1796" s="3"/>
    </row>
    <row r="1797" spans="1:11" x14ac:dyDescent="0.2">
      <c r="A1797" s="2">
        <v>1771</v>
      </c>
      <c r="B1797" s="3">
        <v>1156</v>
      </c>
      <c r="C1797" s="3" t="s">
        <v>1777</v>
      </c>
      <c r="D1797" s="3" t="s">
        <v>4192</v>
      </c>
      <c r="E1797" s="3">
        <v>16750.188819999999</v>
      </c>
      <c r="F1797" s="3">
        <v>1102</v>
      </c>
      <c r="G1797" s="3">
        <v>508900</v>
      </c>
      <c r="H1797" s="3"/>
      <c r="I1797" s="3"/>
      <c r="J1797" s="3"/>
      <c r="K1797" s="3"/>
    </row>
    <row r="1798" spans="1:11" x14ac:dyDescent="0.2">
      <c r="A1798" s="2">
        <v>1772</v>
      </c>
      <c r="B1798" s="3">
        <v>1081</v>
      </c>
      <c r="C1798" s="3" t="s">
        <v>1778</v>
      </c>
      <c r="D1798" s="3" t="s">
        <v>4193</v>
      </c>
      <c r="E1798" s="3">
        <v>16584.092359999999</v>
      </c>
      <c r="F1798" s="3">
        <v>9</v>
      </c>
      <c r="G1798" s="3">
        <v>366</v>
      </c>
      <c r="H1798" s="3"/>
      <c r="I1798" s="3"/>
      <c r="J1798" s="3"/>
      <c r="K1798" s="3"/>
    </row>
    <row r="1799" spans="1:11" x14ac:dyDescent="0.2">
      <c r="A1799" s="2">
        <v>1773</v>
      </c>
      <c r="B1799" s="3">
        <v>2094</v>
      </c>
      <c r="C1799" s="3" t="s">
        <v>1779</v>
      </c>
      <c r="D1799" s="3" t="s">
        <v>4194</v>
      </c>
      <c r="E1799" s="3">
        <v>16419.46631</v>
      </c>
      <c r="F1799" s="3">
        <v>809</v>
      </c>
      <c r="G1799" s="3">
        <v>34633</v>
      </c>
      <c r="H1799" s="3"/>
      <c r="I1799" s="3"/>
      <c r="J1799" s="3"/>
      <c r="K1799" s="3"/>
    </row>
    <row r="1800" spans="1:11" x14ac:dyDescent="0.2">
      <c r="A1800" s="2">
        <v>1774</v>
      </c>
      <c r="B1800" s="3">
        <v>766</v>
      </c>
      <c r="C1800" s="3" t="s">
        <v>1780</v>
      </c>
      <c r="D1800" s="3" t="s">
        <v>4195</v>
      </c>
      <c r="E1800" s="3">
        <v>16346.983029999999</v>
      </c>
      <c r="F1800" s="3">
        <v>11</v>
      </c>
      <c r="G1800" s="3">
        <v>38</v>
      </c>
      <c r="H1800" s="3"/>
      <c r="I1800" s="3"/>
      <c r="J1800" s="3"/>
      <c r="K1800" s="3"/>
    </row>
    <row r="1801" spans="1:11" x14ac:dyDescent="0.2">
      <c r="A1801" s="2">
        <v>1775</v>
      </c>
      <c r="B1801" s="3">
        <v>1053</v>
      </c>
      <c r="C1801" s="3" t="s">
        <v>1781</v>
      </c>
      <c r="D1801" s="3" t="s">
        <v>4196</v>
      </c>
      <c r="E1801" s="3">
        <v>16300.654399999999</v>
      </c>
      <c r="F1801" s="3">
        <v>39</v>
      </c>
      <c r="G1801" s="3">
        <v>1646</v>
      </c>
      <c r="H1801" s="3"/>
      <c r="I1801" s="3"/>
      <c r="J1801" s="3"/>
      <c r="K1801" s="3"/>
    </row>
    <row r="1802" spans="1:11" x14ac:dyDescent="0.2">
      <c r="A1802" s="2">
        <v>1776</v>
      </c>
      <c r="B1802" s="3">
        <v>1312</v>
      </c>
      <c r="C1802" s="3" t="s">
        <v>1782</v>
      </c>
      <c r="D1802" s="3" t="s">
        <v>4197</v>
      </c>
      <c r="E1802" s="3">
        <v>16234.12254</v>
      </c>
      <c r="F1802" s="3">
        <v>160</v>
      </c>
      <c r="G1802" s="3">
        <v>9431</v>
      </c>
      <c r="H1802" s="3"/>
      <c r="I1802" s="3"/>
      <c r="J1802" s="3"/>
      <c r="K1802" s="3"/>
    </row>
    <row r="1803" spans="1:11" x14ac:dyDescent="0.2">
      <c r="A1803" s="2">
        <v>1777</v>
      </c>
      <c r="B1803" s="3">
        <v>2255</v>
      </c>
      <c r="C1803" s="3" t="s">
        <v>1783</v>
      </c>
      <c r="D1803" s="3" t="s">
        <v>4198</v>
      </c>
      <c r="E1803" s="3">
        <v>16012.275240000001</v>
      </c>
      <c r="F1803" s="3">
        <v>629</v>
      </c>
      <c r="G1803" s="3">
        <v>1229</v>
      </c>
      <c r="H1803" s="3"/>
      <c r="I1803" s="3"/>
      <c r="J1803" s="3"/>
      <c r="K1803" s="3"/>
    </row>
    <row r="1804" spans="1:11" x14ac:dyDescent="0.2">
      <c r="A1804" s="2">
        <v>1778</v>
      </c>
      <c r="B1804" s="3">
        <v>1461</v>
      </c>
      <c r="C1804" s="3" t="s">
        <v>1784</v>
      </c>
      <c r="D1804" s="3" t="s">
        <v>2719</v>
      </c>
      <c r="E1804" s="3">
        <v>15977.36285</v>
      </c>
      <c r="F1804" s="3">
        <v>8085</v>
      </c>
      <c r="G1804" s="3">
        <v>87110</v>
      </c>
      <c r="H1804" s="3"/>
      <c r="I1804" s="3"/>
      <c r="J1804" s="3"/>
      <c r="K1804" s="3"/>
    </row>
    <row r="1805" spans="1:11" x14ac:dyDescent="0.2">
      <c r="A1805" s="2">
        <v>1779</v>
      </c>
      <c r="B1805" s="3">
        <v>1634</v>
      </c>
      <c r="C1805" s="3" t="s">
        <v>1785</v>
      </c>
      <c r="D1805" s="3" t="s">
        <v>4186</v>
      </c>
      <c r="E1805" s="3">
        <v>15926.774590000001</v>
      </c>
      <c r="F1805" s="3">
        <v>2784</v>
      </c>
      <c r="G1805" s="3">
        <v>823300</v>
      </c>
      <c r="H1805" s="3"/>
      <c r="I1805" s="3"/>
      <c r="J1805" s="3"/>
      <c r="K1805" s="3"/>
    </row>
    <row r="1806" spans="1:11" x14ac:dyDescent="0.2">
      <c r="A1806" s="2">
        <v>1780</v>
      </c>
      <c r="B1806" s="3">
        <v>2021</v>
      </c>
      <c r="C1806" s="3" t="s">
        <v>1786</v>
      </c>
      <c r="D1806" s="3" t="s">
        <v>4199</v>
      </c>
      <c r="E1806" s="3">
        <v>15914.490690000001</v>
      </c>
      <c r="F1806" s="3">
        <v>124</v>
      </c>
      <c r="G1806" s="3">
        <v>229</v>
      </c>
      <c r="H1806" s="3"/>
      <c r="I1806" s="3"/>
      <c r="J1806" s="3"/>
      <c r="K1806" s="3"/>
    </row>
    <row r="1807" spans="1:11" x14ac:dyDescent="0.2">
      <c r="A1807" s="2">
        <v>1781</v>
      </c>
      <c r="B1807" s="3">
        <v>1526</v>
      </c>
      <c r="C1807" s="3" t="s">
        <v>1787</v>
      </c>
      <c r="D1807" s="3" t="s">
        <v>4200</v>
      </c>
      <c r="E1807" s="3">
        <v>15692.02601</v>
      </c>
      <c r="F1807" s="3">
        <v>34</v>
      </c>
      <c r="G1807" s="3">
        <v>31000</v>
      </c>
      <c r="H1807" s="3"/>
      <c r="I1807" s="3"/>
      <c r="J1807" s="3"/>
      <c r="K1807" s="3"/>
    </row>
    <row r="1808" spans="1:11" x14ac:dyDescent="0.2">
      <c r="A1808" s="2">
        <v>1782</v>
      </c>
      <c r="B1808" s="3">
        <v>2066</v>
      </c>
      <c r="C1808" s="3" t="s">
        <v>1788</v>
      </c>
      <c r="D1808" s="3" t="s">
        <v>4201</v>
      </c>
      <c r="E1808" s="3">
        <v>15591.360780000001</v>
      </c>
      <c r="F1808" s="3">
        <v>145</v>
      </c>
      <c r="G1808" s="3">
        <v>3597</v>
      </c>
      <c r="H1808" s="3"/>
      <c r="I1808" s="3"/>
      <c r="J1808" s="3"/>
      <c r="K1808" s="3"/>
    </row>
    <row r="1809" spans="1:11" x14ac:dyDescent="0.2">
      <c r="A1809" s="2">
        <v>1783</v>
      </c>
      <c r="B1809" s="3">
        <v>1345</v>
      </c>
      <c r="C1809" s="3" t="s">
        <v>1789</v>
      </c>
      <c r="D1809" s="3" t="s">
        <v>2861</v>
      </c>
      <c r="E1809" s="3">
        <v>15559.327219999999</v>
      </c>
      <c r="F1809" s="3">
        <v>1056</v>
      </c>
      <c r="G1809" s="3">
        <v>14378</v>
      </c>
      <c r="H1809" s="3"/>
      <c r="I1809" s="3"/>
      <c r="J1809" s="3"/>
      <c r="K1809" s="3"/>
    </row>
    <row r="1810" spans="1:11" x14ac:dyDescent="0.2">
      <c r="A1810" s="2">
        <v>1784</v>
      </c>
      <c r="B1810" s="3">
        <v>1676</v>
      </c>
      <c r="C1810" s="3" t="s">
        <v>1790</v>
      </c>
      <c r="D1810" s="3" t="s">
        <v>4202</v>
      </c>
      <c r="E1810" s="3">
        <v>15520.554749999999</v>
      </c>
      <c r="F1810" s="3">
        <v>7998</v>
      </c>
      <c r="G1810" s="3">
        <v>330875</v>
      </c>
      <c r="H1810" s="3"/>
      <c r="I1810" s="3"/>
      <c r="J1810" s="3"/>
      <c r="K1810" s="3"/>
    </row>
    <row r="1811" spans="1:11" x14ac:dyDescent="0.2">
      <c r="A1811" s="2">
        <v>1785</v>
      </c>
      <c r="B1811" s="3">
        <v>1335</v>
      </c>
      <c r="C1811" s="3" t="s">
        <v>1791</v>
      </c>
      <c r="D1811" s="3" t="s">
        <v>4203</v>
      </c>
      <c r="E1811" s="3">
        <v>15423.405870000001</v>
      </c>
      <c r="F1811" s="3">
        <v>2016</v>
      </c>
      <c r="G1811" s="3">
        <v>200687</v>
      </c>
      <c r="H1811" s="3"/>
      <c r="I1811" s="3"/>
      <c r="J1811" s="3"/>
      <c r="K1811" s="3"/>
    </row>
    <row r="1812" spans="1:11" x14ac:dyDescent="0.2">
      <c r="A1812" s="2">
        <v>1786</v>
      </c>
      <c r="B1812" s="3">
        <v>1158</v>
      </c>
      <c r="C1812" s="3" t="s">
        <v>1792</v>
      </c>
      <c r="D1812" s="3" t="s">
        <v>4204</v>
      </c>
      <c r="E1812" s="3">
        <v>15407.371639999999</v>
      </c>
      <c r="F1812" s="3">
        <v>750</v>
      </c>
      <c r="G1812" s="3">
        <v>16294</v>
      </c>
      <c r="H1812" s="3"/>
      <c r="I1812" s="3"/>
      <c r="J1812" s="3"/>
      <c r="K1812" s="3"/>
    </row>
    <row r="1813" spans="1:11" x14ac:dyDescent="0.2">
      <c r="A1813" s="2">
        <v>1787</v>
      </c>
      <c r="B1813" s="3">
        <v>2453</v>
      </c>
      <c r="C1813" s="3" t="s">
        <v>1793</v>
      </c>
      <c r="D1813" s="3" t="s">
        <v>4205</v>
      </c>
      <c r="E1813" s="3">
        <v>15364.42772</v>
      </c>
      <c r="F1813" s="3">
        <v>598</v>
      </c>
      <c r="G1813" s="3">
        <v>10266</v>
      </c>
      <c r="H1813" s="3"/>
      <c r="I1813" s="3"/>
      <c r="J1813" s="3"/>
      <c r="K1813" s="3"/>
    </row>
    <row r="1814" spans="1:11" x14ac:dyDescent="0.2">
      <c r="A1814" s="2">
        <v>1788</v>
      </c>
      <c r="B1814" s="3">
        <v>804</v>
      </c>
      <c r="C1814" s="3" t="s">
        <v>1794</v>
      </c>
      <c r="D1814" s="3" t="s">
        <v>4206</v>
      </c>
      <c r="E1814" s="3">
        <v>15356.518729999991</v>
      </c>
      <c r="F1814" s="3">
        <v>185</v>
      </c>
      <c r="G1814" s="3">
        <v>597</v>
      </c>
      <c r="H1814" s="3"/>
      <c r="I1814" s="3"/>
      <c r="J1814" s="3"/>
      <c r="K1814" s="3"/>
    </row>
    <row r="1815" spans="1:11" x14ac:dyDescent="0.2">
      <c r="A1815" s="2">
        <v>1789</v>
      </c>
      <c r="B1815" s="3">
        <v>2448</v>
      </c>
      <c r="C1815" s="3" t="s">
        <v>1795</v>
      </c>
      <c r="D1815" s="3" t="s">
        <v>4207</v>
      </c>
      <c r="E1815" s="3">
        <v>15316.4298</v>
      </c>
      <c r="F1815" s="3">
        <v>255</v>
      </c>
      <c r="G1815" s="3">
        <v>10590</v>
      </c>
      <c r="H1815" s="3"/>
      <c r="I1815" s="3"/>
      <c r="J1815" s="3"/>
      <c r="K1815" s="3"/>
    </row>
    <row r="1816" spans="1:11" x14ac:dyDescent="0.2">
      <c r="A1816" s="2">
        <v>1790</v>
      </c>
      <c r="B1816" s="3">
        <v>1492</v>
      </c>
      <c r="C1816" s="3" t="s">
        <v>1796</v>
      </c>
      <c r="D1816" s="3" t="s">
        <v>3358</v>
      </c>
      <c r="E1816" s="3">
        <v>15310.753930000001</v>
      </c>
      <c r="F1816" s="3">
        <v>164</v>
      </c>
      <c r="G1816" s="3">
        <v>1337</v>
      </c>
      <c r="H1816" s="3"/>
      <c r="I1816" s="3"/>
      <c r="J1816" s="3"/>
      <c r="K1816" s="3"/>
    </row>
    <row r="1817" spans="1:11" x14ac:dyDescent="0.2">
      <c r="A1817" s="2">
        <v>1791</v>
      </c>
      <c r="B1817" s="3">
        <v>768</v>
      </c>
      <c r="C1817" s="3" t="s">
        <v>1797</v>
      </c>
      <c r="D1817" s="3" t="s">
        <v>4208</v>
      </c>
      <c r="E1817" s="3">
        <v>15072.429210000009</v>
      </c>
      <c r="F1817" s="3">
        <v>8</v>
      </c>
      <c r="G1817" s="3">
        <v>35</v>
      </c>
      <c r="H1817" s="3"/>
      <c r="I1817" s="3"/>
      <c r="J1817" s="3"/>
      <c r="K1817" s="3"/>
    </row>
    <row r="1818" spans="1:11" x14ac:dyDescent="0.2">
      <c r="A1818" s="2">
        <v>1792</v>
      </c>
      <c r="B1818" s="3">
        <v>1577</v>
      </c>
      <c r="C1818" s="3" t="s">
        <v>1798</v>
      </c>
      <c r="D1818" s="3" t="s">
        <v>4209</v>
      </c>
      <c r="E1818" s="3">
        <v>14878.638849999999</v>
      </c>
      <c r="F1818" s="3">
        <v>43</v>
      </c>
      <c r="G1818" s="3">
        <v>16748</v>
      </c>
      <c r="H1818" s="3"/>
      <c r="I1818" s="3"/>
      <c r="J1818" s="3"/>
      <c r="K1818" s="3"/>
    </row>
    <row r="1819" spans="1:11" x14ac:dyDescent="0.2">
      <c r="A1819" s="2">
        <v>1793</v>
      </c>
      <c r="B1819" s="3">
        <v>130</v>
      </c>
      <c r="C1819" s="3" t="s">
        <v>1799</v>
      </c>
      <c r="D1819" s="3" t="s">
        <v>4210</v>
      </c>
      <c r="E1819" s="3">
        <v>14862.255590000001</v>
      </c>
      <c r="F1819" s="3">
        <v>1125</v>
      </c>
      <c r="G1819" s="3">
        <v>52140</v>
      </c>
      <c r="H1819" s="3"/>
      <c r="I1819" s="3"/>
      <c r="J1819" s="3"/>
      <c r="K1819" s="3"/>
    </row>
    <row r="1820" spans="1:11" x14ac:dyDescent="0.2">
      <c r="A1820" s="2">
        <v>1794</v>
      </c>
      <c r="B1820" s="3">
        <v>2374</v>
      </c>
      <c r="C1820" s="3" t="s">
        <v>1800</v>
      </c>
      <c r="D1820" s="3" t="s">
        <v>4211</v>
      </c>
      <c r="E1820" s="3">
        <v>14765.226280000001</v>
      </c>
      <c r="F1820" s="3">
        <v>139</v>
      </c>
      <c r="G1820" s="3">
        <v>5233</v>
      </c>
      <c r="H1820" s="3"/>
      <c r="I1820" s="3"/>
      <c r="J1820" s="3"/>
      <c r="K1820" s="3"/>
    </row>
    <row r="1821" spans="1:11" x14ac:dyDescent="0.2">
      <c r="A1821" s="2">
        <v>1795</v>
      </c>
      <c r="B1821" s="3">
        <v>80</v>
      </c>
      <c r="C1821" s="3" t="s">
        <v>1801</v>
      </c>
      <c r="D1821" s="3" t="s">
        <v>4202</v>
      </c>
      <c r="E1821" s="3">
        <v>14736.337289999999</v>
      </c>
      <c r="F1821" s="3">
        <v>447</v>
      </c>
      <c r="G1821" s="3">
        <v>692815</v>
      </c>
      <c r="H1821" s="3"/>
      <c r="I1821" s="3"/>
      <c r="J1821" s="3"/>
      <c r="K1821" s="3"/>
    </row>
    <row r="1822" spans="1:11" x14ac:dyDescent="0.2">
      <c r="A1822" s="2">
        <v>1796</v>
      </c>
      <c r="B1822" s="3">
        <v>1925</v>
      </c>
      <c r="C1822" s="3" t="s">
        <v>1802</v>
      </c>
      <c r="D1822" s="3" t="s">
        <v>4212</v>
      </c>
      <c r="E1822" s="3">
        <v>14706.76684</v>
      </c>
      <c r="F1822" s="3">
        <v>5439</v>
      </c>
      <c r="G1822" s="3">
        <v>639377</v>
      </c>
      <c r="H1822" s="3"/>
      <c r="I1822" s="3"/>
      <c r="J1822" s="3"/>
      <c r="K1822" s="3"/>
    </row>
    <row r="1823" spans="1:11" x14ac:dyDescent="0.2">
      <c r="A1823" s="2">
        <v>1797</v>
      </c>
      <c r="B1823" s="3">
        <v>2333</v>
      </c>
      <c r="C1823" s="3" t="s">
        <v>1803</v>
      </c>
      <c r="D1823" s="3" t="s">
        <v>4213</v>
      </c>
      <c r="E1823" s="3">
        <v>14668.527400000001</v>
      </c>
      <c r="F1823" s="3">
        <v>444</v>
      </c>
      <c r="G1823" s="3">
        <v>156983</v>
      </c>
      <c r="H1823" s="3"/>
      <c r="I1823" s="3"/>
      <c r="J1823" s="3"/>
      <c r="K1823" s="3"/>
    </row>
    <row r="1824" spans="1:11" x14ac:dyDescent="0.2">
      <c r="A1824" s="2">
        <v>1798</v>
      </c>
      <c r="B1824" s="3">
        <v>206</v>
      </c>
      <c r="C1824" s="3" t="s">
        <v>1804</v>
      </c>
      <c r="D1824" s="3" t="s">
        <v>4214</v>
      </c>
      <c r="E1824" s="3">
        <v>14654.00123</v>
      </c>
      <c r="F1824" s="3">
        <v>573</v>
      </c>
      <c r="G1824" s="3">
        <v>25145</v>
      </c>
      <c r="H1824" s="3"/>
      <c r="I1824" s="3"/>
      <c r="J1824" s="3"/>
      <c r="K1824" s="3"/>
    </row>
    <row r="1825" spans="1:11" x14ac:dyDescent="0.2">
      <c r="A1825" s="2">
        <v>1799</v>
      </c>
      <c r="B1825" s="3">
        <v>1265</v>
      </c>
      <c r="C1825" s="3" t="s">
        <v>1805</v>
      </c>
      <c r="D1825" s="3" t="s">
        <v>4215</v>
      </c>
      <c r="E1825" s="3">
        <v>14617.087659999999</v>
      </c>
      <c r="F1825" s="3">
        <v>1279</v>
      </c>
      <c r="G1825" s="3">
        <v>85103</v>
      </c>
      <c r="H1825" s="3"/>
      <c r="I1825" s="3"/>
      <c r="J1825" s="3"/>
      <c r="K1825" s="3"/>
    </row>
    <row r="1826" spans="1:11" x14ac:dyDescent="0.2">
      <c r="A1826" s="2">
        <v>1800</v>
      </c>
      <c r="B1826" s="3">
        <v>2176</v>
      </c>
      <c r="C1826" s="3" t="s">
        <v>1806</v>
      </c>
      <c r="D1826" s="3" t="s">
        <v>4216</v>
      </c>
      <c r="E1826" s="3">
        <v>14553.399530000001</v>
      </c>
      <c r="F1826" s="3">
        <v>303</v>
      </c>
      <c r="G1826" s="3">
        <v>11234</v>
      </c>
      <c r="H1826" s="3"/>
      <c r="I1826" s="3"/>
      <c r="J1826" s="3"/>
      <c r="K1826" s="3"/>
    </row>
    <row r="1827" spans="1:11" x14ac:dyDescent="0.2">
      <c r="A1827" s="2">
        <v>1801</v>
      </c>
      <c r="B1827" s="3">
        <v>979</v>
      </c>
      <c r="C1827" s="3" t="s">
        <v>1807</v>
      </c>
      <c r="D1827" s="3" t="s">
        <v>4217</v>
      </c>
      <c r="E1827" s="3">
        <v>14552.195830000001</v>
      </c>
      <c r="F1827" s="3">
        <v>811</v>
      </c>
      <c r="G1827" s="3">
        <v>71860</v>
      </c>
      <c r="H1827" s="3"/>
      <c r="I1827" s="3"/>
      <c r="J1827" s="3"/>
      <c r="K1827" s="3"/>
    </row>
    <row r="1828" spans="1:11" x14ac:dyDescent="0.2">
      <c r="A1828" s="2">
        <v>1802</v>
      </c>
      <c r="B1828" s="3">
        <v>2378</v>
      </c>
      <c r="C1828" s="3" t="s">
        <v>1808</v>
      </c>
      <c r="D1828" s="3" t="s">
        <v>4218</v>
      </c>
      <c r="E1828" s="3">
        <v>14544.003930000001</v>
      </c>
      <c r="F1828" s="3">
        <v>136</v>
      </c>
      <c r="G1828" s="3">
        <v>3470</v>
      </c>
      <c r="H1828" s="3"/>
      <c r="I1828" s="3"/>
      <c r="J1828" s="3"/>
      <c r="K1828" s="3"/>
    </row>
    <row r="1829" spans="1:11" x14ac:dyDescent="0.2">
      <c r="A1829" s="2">
        <v>1803</v>
      </c>
      <c r="B1829" s="3">
        <v>2059</v>
      </c>
      <c r="C1829" s="3" t="s">
        <v>1809</v>
      </c>
      <c r="D1829" s="3" t="s">
        <v>4219</v>
      </c>
      <c r="E1829" s="3">
        <v>14427.204589999999</v>
      </c>
      <c r="F1829" s="3">
        <v>1639</v>
      </c>
      <c r="G1829" s="3">
        <v>10216</v>
      </c>
      <c r="H1829" s="3"/>
      <c r="I1829" s="3"/>
      <c r="J1829" s="3"/>
      <c r="K1829" s="3"/>
    </row>
    <row r="1830" spans="1:11" x14ac:dyDescent="0.2">
      <c r="A1830" s="2">
        <v>1804</v>
      </c>
      <c r="B1830" s="3">
        <v>702</v>
      </c>
      <c r="C1830" s="3" t="s">
        <v>1810</v>
      </c>
      <c r="D1830" s="3" t="s">
        <v>4220</v>
      </c>
      <c r="E1830" s="3">
        <v>14398.543729999999</v>
      </c>
      <c r="F1830" s="3">
        <v>145</v>
      </c>
      <c r="G1830" s="3">
        <v>12323</v>
      </c>
      <c r="H1830" s="3"/>
      <c r="I1830" s="3"/>
      <c r="J1830" s="3"/>
      <c r="K1830" s="3"/>
    </row>
    <row r="1831" spans="1:11" x14ac:dyDescent="0.2">
      <c r="A1831" s="2">
        <v>1805</v>
      </c>
      <c r="B1831" s="3">
        <v>2343</v>
      </c>
      <c r="C1831" s="3" t="s">
        <v>1811</v>
      </c>
      <c r="D1831" s="3" t="s">
        <v>4221</v>
      </c>
      <c r="E1831" s="3">
        <v>14397.71134</v>
      </c>
      <c r="F1831" s="3">
        <v>455</v>
      </c>
      <c r="G1831" s="3">
        <v>32760</v>
      </c>
      <c r="H1831" s="3"/>
      <c r="I1831" s="3"/>
      <c r="J1831" s="3"/>
      <c r="K1831" s="3"/>
    </row>
    <row r="1832" spans="1:11" x14ac:dyDescent="0.2">
      <c r="A1832" s="2">
        <v>1806</v>
      </c>
      <c r="B1832" s="3">
        <v>1407</v>
      </c>
      <c r="C1832" s="3" t="s">
        <v>1812</v>
      </c>
      <c r="D1832" s="3" t="s">
        <v>4222</v>
      </c>
      <c r="E1832" s="3">
        <v>14356.13853</v>
      </c>
      <c r="F1832" s="3">
        <v>1180</v>
      </c>
      <c r="G1832" s="3">
        <v>9590</v>
      </c>
      <c r="H1832" s="3"/>
      <c r="I1832" s="3"/>
      <c r="J1832" s="3"/>
      <c r="K1832" s="3"/>
    </row>
    <row r="1833" spans="1:11" x14ac:dyDescent="0.2">
      <c r="A1833" s="2">
        <v>1807</v>
      </c>
      <c r="B1833" s="3">
        <v>2177</v>
      </c>
      <c r="C1833" s="3" t="s">
        <v>1813</v>
      </c>
      <c r="D1833" s="3" t="s">
        <v>4223</v>
      </c>
      <c r="E1833" s="3">
        <v>14320.651809999999</v>
      </c>
      <c r="F1833" s="3">
        <v>756</v>
      </c>
      <c r="G1833" s="3">
        <v>1074</v>
      </c>
      <c r="H1833" s="3"/>
      <c r="I1833" s="3"/>
      <c r="J1833" s="3"/>
      <c r="K1833" s="3"/>
    </row>
    <row r="1834" spans="1:11" x14ac:dyDescent="0.2">
      <c r="A1834" s="2">
        <v>1808</v>
      </c>
      <c r="B1834" s="3">
        <v>11</v>
      </c>
      <c r="C1834" s="3" t="s">
        <v>1814</v>
      </c>
      <c r="D1834" s="3" t="s">
        <v>4224</v>
      </c>
      <c r="E1834" s="3">
        <v>14286.85469</v>
      </c>
      <c r="F1834" s="3">
        <v>77</v>
      </c>
      <c r="G1834" s="3">
        <v>102330</v>
      </c>
      <c r="H1834" s="3"/>
      <c r="I1834" s="3"/>
      <c r="J1834" s="3"/>
      <c r="K1834" s="3"/>
    </row>
    <row r="1835" spans="1:11" x14ac:dyDescent="0.2">
      <c r="A1835" s="2">
        <v>1809</v>
      </c>
      <c r="B1835" s="3">
        <v>1936</v>
      </c>
      <c r="C1835" s="3" t="s">
        <v>1815</v>
      </c>
      <c r="D1835" s="3" t="s">
        <v>4225</v>
      </c>
      <c r="E1835" s="3">
        <v>13945.057860000001</v>
      </c>
      <c r="F1835" s="3">
        <v>991</v>
      </c>
      <c r="G1835" s="3">
        <v>27556</v>
      </c>
      <c r="H1835" s="3"/>
      <c r="I1835" s="3"/>
      <c r="J1835" s="3"/>
      <c r="K1835" s="3"/>
    </row>
    <row r="1836" spans="1:11" x14ac:dyDescent="0.2">
      <c r="A1836" s="2">
        <v>1810</v>
      </c>
      <c r="B1836" s="3">
        <v>382</v>
      </c>
      <c r="C1836" s="3" t="s">
        <v>1816</v>
      </c>
      <c r="D1836" s="3" t="s">
        <v>4226</v>
      </c>
      <c r="E1836" s="3">
        <v>13841.486010000001</v>
      </c>
      <c r="F1836" s="3">
        <v>12</v>
      </c>
      <c r="G1836" s="3">
        <v>1200</v>
      </c>
      <c r="H1836" s="3"/>
      <c r="I1836" s="3"/>
      <c r="J1836" s="3"/>
      <c r="K1836" s="3"/>
    </row>
    <row r="1837" spans="1:11" x14ac:dyDescent="0.2">
      <c r="A1837" s="2">
        <v>1811</v>
      </c>
      <c r="B1837" s="3">
        <v>1190</v>
      </c>
      <c r="C1837" s="3" t="s">
        <v>1817</v>
      </c>
      <c r="D1837" s="3" t="s">
        <v>4227</v>
      </c>
      <c r="E1837" s="3">
        <v>13833.61346</v>
      </c>
      <c r="F1837" s="3">
        <v>253</v>
      </c>
      <c r="G1837" s="3">
        <v>82580</v>
      </c>
      <c r="H1837" s="3"/>
      <c r="I1837" s="3"/>
      <c r="J1837" s="3"/>
      <c r="K1837" s="3"/>
    </row>
    <row r="1838" spans="1:11" x14ac:dyDescent="0.2">
      <c r="A1838" s="2">
        <v>1812</v>
      </c>
      <c r="B1838" s="3">
        <v>685</v>
      </c>
      <c r="C1838" s="3" t="s">
        <v>1818</v>
      </c>
      <c r="D1838" s="3" t="s">
        <v>2922</v>
      </c>
      <c r="E1838" s="3">
        <v>13710.15568</v>
      </c>
      <c r="F1838" s="3">
        <v>345</v>
      </c>
      <c r="G1838" s="3">
        <v>109750</v>
      </c>
      <c r="H1838" s="3"/>
      <c r="I1838" s="3"/>
      <c r="J1838" s="3"/>
      <c r="K1838" s="3"/>
    </row>
    <row r="1839" spans="1:11" x14ac:dyDescent="0.2">
      <c r="A1839" s="2">
        <v>1813</v>
      </c>
      <c r="B1839" s="3">
        <v>899</v>
      </c>
      <c r="C1839" s="3" t="s">
        <v>1819</v>
      </c>
      <c r="D1839" s="3" t="s">
        <v>4228</v>
      </c>
      <c r="E1839" s="3">
        <v>13658.366480000001</v>
      </c>
      <c r="F1839" s="3">
        <v>1469</v>
      </c>
      <c r="G1839" s="3">
        <v>104485</v>
      </c>
      <c r="H1839" s="3"/>
      <c r="I1839" s="3"/>
      <c r="J1839" s="3"/>
      <c r="K1839" s="3"/>
    </row>
    <row r="1840" spans="1:11" x14ac:dyDescent="0.2">
      <c r="A1840" s="2">
        <v>1814</v>
      </c>
      <c r="B1840" s="3">
        <v>294</v>
      </c>
      <c r="C1840" s="3" t="s">
        <v>1820</v>
      </c>
      <c r="D1840" s="3" t="s">
        <v>4229</v>
      </c>
      <c r="E1840" s="3">
        <v>13637.945400000001</v>
      </c>
      <c r="F1840" s="3">
        <v>13</v>
      </c>
      <c r="G1840" s="3">
        <v>1671</v>
      </c>
      <c r="H1840" s="3"/>
      <c r="I1840" s="3"/>
      <c r="J1840" s="3"/>
      <c r="K1840" s="3"/>
    </row>
    <row r="1841" spans="1:11" x14ac:dyDescent="0.2">
      <c r="A1841" s="2">
        <v>1815</v>
      </c>
      <c r="B1841" s="3">
        <v>104</v>
      </c>
      <c r="C1841" s="3" t="s">
        <v>1821</v>
      </c>
      <c r="D1841" s="3" t="s">
        <v>4230</v>
      </c>
      <c r="E1841" s="3">
        <v>13612.003099999991</v>
      </c>
      <c r="F1841" s="3">
        <v>2759</v>
      </c>
      <c r="G1841" s="3">
        <v>261792</v>
      </c>
      <c r="H1841" s="3"/>
      <c r="I1841" s="3"/>
      <c r="J1841" s="3"/>
      <c r="K1841" s="3"/>
    </row>
    <row r="1842" spans="1:11" x14ac:dyDescent="0.2">
      <c r="A1842" s="2">
        <v>1816</v>
      </c>
      <c r="B1842" s="3">
        <v>2328</v>
      </c>
      <c r="C1842" s="3" t="s">
        <v>1822</v>
      </c>
      <c r="D1842" s="3" t="s">
        <v>4231</v>
      </c>
      <c r="E1842" s="3">
        <v>13510.71045</v>
      </c>
      <c r="F1842" s="3">
        <v>1460</v>
      </c>
      <c r="G1842" s="3">
        <v>3745</v>
      </c>
      <c r="H1842" s="3"/>
      <c r="I1842" s="3"/>
      <c r="J1842" s="3"/>
      <c r="K1842" s="3"/>
    </row>
    <row r="1843" spans="1:11" x14ac:dyDescent="0.2">
      <c r="A1843" s="2">
        <v>1817</v>
      </c>
      <c r="B1843" s="3">
        <v>2415</v>
      </c>
      <c r="C1843" s="3" t="s">
        <v>1823</v>
      </c>
      <c r="D1843" s="3" t="s">
        <v>4232</v>
      </c>
      <c r="E1843" s="3">
        <v>13383.733120000001</v>
      </c>
      <c r="F1843" s="3">
        <v>1246</v>
      </c>
      <c r="G1843" s="3">
        <v>36233</v>
      </c>
      <c r="H1843" s="3"/>
      <c r="I1843" s="3"/>
      <c r="J1843" s="3"/>
      <c r="K1843" s="3"/>
    </row>
    <row r="1844" spans="1:11" x14ac:dyDescent="0.2">
      <c r="A1844" s="2">
        <v>1818</v>
      </c>
      <c r="B1844" s="3">
        <v>1178</v>
      </c>
      <c r="C1844" s="3" t="s">
        <v>1824</v>
      </c>
      <c r="D1844" s="3" t="s">
        <v>4233</v>
      </c>
      <c r="E1844" s="3">
        <v>13290.45666</v>
      </c>
      <c r="F1844" s="3">
        <v>3898</v>
      </c>
      <c r="G1844" s="3">
        <v>257335</v>
      </c>
      <c r="H1844" s="3"/>
      <c r="I1844" s="3"/>
      <c r="J1844" s="3"/>
      <c r="K1844" s="3"/>
    </row>
    <row r="1845" spans="1:11" x14ac:dyDescent="0.2">
      <c r="A1845" s="2">
        <v>1819</v>
      </c>
      <c r="B1845" s="3">
        <v>2025</v>
      </c>
      <c r="C1845" s="3" t="s">
        <v>1825</v>
      </c>
      <c r="D1845" s="3" t="s">
        <v>4234</v>
      </c>
      <c r="E1845" s="3">
        <v>13257.54076</v>
      </c>
      <c r="F1845" s="3">
        <v>2410</v>
      </c>
      <c r="G1845" s="3">
        <v>2796</v>
      </c>
      <c r="H1845" s="3"/>
      <c r="I1845" s="3"/>
      <c r="J1845" s="3"/>
      <c r="K1845" s="3"/>
    </row>
    <row r="1846" spans="1:11" x14ac:dyDescent="0.2">
      <c r="A1846" s="2">
        <v>1820</v>
      </c>
      <c r="B1846" s="3">
        <v>1260</v>
      </c>
      <c r="C1846" s="3" t="s">
        <v>1826</v>
      </c>
      <c r="D1846" s="3" t="s">
        <v>4235</v>
      </c>
      <c r="E1846" s="3">
        <v>13212.782569999999</v>
      </c>
      <c r="F1846" s="3">
        <v>840</v>
      </c>
      <c r="G1846" s="3">
        <v>30313</v>
      </c>
      <c r="H1846" s="3"/>
      <c r="I1846" s="3"/>
      <c r="J1846" s="3"/>
      <c r="K1846" s="3"/>
    </row>
    <row r="1847" spans="1:11" x14ac:dyDescent="0.2">
      <c r="A1847" s="2">
        <v>1821</v>
      </c>
      <c r="B1847" s="3">
        <v>2524</v>
      </c>
      <c r="C1847" s="3" t="s">
        <v>1827</v>
      </c>
      <c r="D1847" s="3" t="s">
        <v>4236</v>
      </c>
      <c r="E1847" s="3">
        <v>13209.131729999999</v>
      </c>
      <c r="F1847" s="3">
        <v>103</v>
      </c>
      <c r="G1847" s="3">
        <v>2699</v>
      </c>
      <c r="H1847" s="3"/>
      <c r="I1847" s="3"/>
      <c r="J1847" s="3"/>
      <c r="K1847" s="3"/>
    </row>
    <row r="1848" spans="1:11" x14ac:dyDescent="0.2">
      <c r="A1848" s="2">
        <v>1822</v>
      </c>
      <c r="B1848" s="3">
        <v>898</v>
      </c>
      <c r="C1848" s="3" t="s">
        <v>1828</v>
      </c>
      <c r="D1848" s="3" t="s">
        <v>3330</v>
      </c>
      <c r="E1848" s="3">
        <v>13188.3928</v>
      </c>
      <c r="F1848" s="3">
        <v>594</v>
      </c>
      <c r="G1848" s="3">
        <v>27094</v>
      </c>
      <c r="H1848" s="3"/>
      <c r="I1848" s="3"/>
      <c r="J1848" s="3"/>
      <c r="K1848" s="3"/>
    </row>
    <row r="1849" spans="1:11" x14ac:dyDescent="0.2">
      <c r="A1849" s="2">
        <v>1823</v>
      </c>
      <c r="B1849" s="3">
        <v>924</v>
      </c>
      <c r="C1849" s="3" t="s">
        <v>1829</v>
      </c>
      <c r="D1849" s="3" t="s">
        <v>4237</v>
      </c>
      <c r="E1849" s="3">
        <v>13138.965810000011</v>
      </c>
      <c r="F1849" s="3">
        <v>535</v>
      </c>
      <c r="G1849" s="3">
        <v>2959</v>
      </c>
      <c r="H1849" s="3"/>
      <c r="I1849" s="3"/>
      <c r="J1849" s="3"/>
      <c r="K1849" s="3"/>
    </row>
    <row r="1850" spans="1:11" x14ac:dyDescent="0.2">
      <c r="A1850" s="2">
        <v>1824</v>
      </c>
      <c r="B1850" s="3">
        <v>361</v>
      </c>
      <c r="C1850" s="3" t="s">
        <v>1830</v>
      </c>
      <c r="D1850" s="3" t="s">
        <v>4238</v>
      </c>
      <c r="E1850" s="3">
        <v>12989.463</v>
      </c>
      <c r="F1850" s="3">
        <v>1</v>
      </c>
      <c r="G1850" s="3">
        <v>56</v>
      </c>
      <c r="H1850" s="3"/>
      <c r="I1850" s="3"/>
      <c r="J1850" s="3"/>
      <c r="K1850" s="3"/>
    </row>
    <row r="1851" spans="1:11" x14ac:dyDescent="0.2">
      <c r="A1851" s="2">
        <v>1825</v>
      </c>
      <c r="B1851" s="3">
        <v>2039</v>
      </c>
      <c r="C1851" s="3" t="s">
        <v>1831</v>
      </c>
      <c r="D1851" s="3" t="s">
        <v>4239</v>
      </c>
      <c r="E1851" s="3">
        <v>12911.953960000001</v>
      </c>
      <c r="F1851" s="3">
        <v>917</v>
      </c>
      <c r="G1851" s="3">
        <v>929</v>
      </c>
      <c r="H1851" s="3"/>
      <c r="I1851" s="3"/>
      <c r="J1851" s="3"/>
      <c r="K1851" s="3"/>
    </row>
    <row r="1852" spans="1:11" x14ac:dyDescent="0.2">
      <c r="A1852" s="2">
        <v>1826</v>
      </c>
      <c r="B1852" s="3">
        <v>930</v>
      </c>
      <c r="C1852" s="3" t="s">
        <v>1832</v>
      </c>
      <c r="D1852" s="3" t="s">
        <v>4240</v>
      </c>
      <c r="E1852" s="3">
        <v>12911.43341</v>
      </c>
      <c r="F1852" s="3">
        <v>75</v>
      </c>
      <c r="G1852" s="3">
        <v>76</v>
      </c>
      <c r="H1852" s="3"/>
      <c r="I1852" s="3"/>
      <c r="J1852" s="3"/>
      <c r="K1852" s="3"/>
    </row>
    <row r="1853" spans="1:11" x14ac:dyDescent="0.2">
      <c r="A1853" s="2">
        <v>1827</v>
      </c>
      <c r="B1853" s="3">
        <v>1532</v>
      </c>
      <c r="C1853" s="3" t="s">
        <v>1833</v>
      </c>
      <c r="D1853" s="3" t="s">
        <v>4241</v>
      </c>
      <c r="E1853" s="3">
        <v>12820.99136</v>
      </c>
      <c r="F1853" s="3">
        <v>2531</v>
      </c>
      <c r="G1853" s="3">
        <v>931500</v>
      </c>
      <c r="H1853" s="3"/>
      <c r="I1853" s="3"/>
      <c r="J1853" s="3"/>
      <c r="K1853" s="3"/>
    </row>
    <row r="1854" spans="1:11" x14ac:dyDescent="0.2">
      <c r="A1854" s="2">
        <v>1828</v>
      </c>
      <c r="B1854" s="3">
        <v>134</v>
      </c>
      <c r="C1854" s="3" t="s">
        <v>1834</v>
      </c>
      <c r="D1854" s="3" t="s">
        <v>4242</v>
      </c>
      <c r="E1854" s="3">
        <v>12754.825430000001</v>
      </c>
      <c r="F1854" s="3">
        <v>4421</v>
      </c>
      <c r="G1854" s="3">
        <v>172996</v>
      </c>
      <c r="H1854" s="3"/>
      <c r="I1854" s="3"/>
      <c r="J1854" s="3"/>
      <c r="K1854" s="3"/>
    </row>
    <row r="1855" spans="1:11" x14ac:dyDescent="0.2">
      <c r="A1855" s="2">
        <v>1829</v>
      </c>
      <c r="B1855" s="3">
        <v>1888</v>
      </c>
      <c r="C1855" s="3" t="s">
        <v>1835</v>
      </c>
      <c r="D1855" s="3" t="s">
        <v>4243</v>
      </c>
      <c r="E1855" s="3">
        <v>12700.5787</v>
      </c>
      <c r="F1855" s="3">
        <v>1580</v>
      </c>
      <c r="G1855" s="3">
        <v>5607</v>
      </c>
      <c r="H1855" s="3"/>
      <c r="I1855" s="3"/>
      <c r="J1855" s="3"/>
      <c r="K1855" s="3"/>
    </row>
    <row r="1856" spans="1:11" x14ac:dyDescent="0.2">
      <c r="A1856" s="2">
        <v>1830</v>
      </c>
      <c r="B1856" s="3">
        <v>1059</v>
      </c>
      <c r="C1856" s="3" t="s">
        <v>1836</v>
      </c>
      <c r="D1856" s="3" t="s">
        <v>4244</v>
      </c>
      <c r="E1856" s="3">
        <v>12669.4918</v>
      </c>
      <c r="F1856" s="3">
        <v>69</v>
      </c>
      <c r="G1856" s="3">
        <v>650</v>
      </c>
      <c r="H1856" s="3"/>
      <c r="I1856" s="3"/>
      <c r="J1856" s="3"/>
      <c r="K1856" s="3"/>
    </row>
    <row r="1857" spans="1:11" x14ac:dyDescent="0.2">
      <c r="A1857" s="2">
        <v>1831</v>
      </c>
      <c r="B1857" s="3">
        <v>2061</v>
      </c>
      <c r="C1857" s="3" t="s">
        <v>1837</v>
      </c>
      <c r="D1857" s="3" t="s">
        <v>4245</v>
      </c>
      <c r="E1857" s="3">
        <v>12438.438599999999</v>
      </c>
      <c r="F1857" s="3">
        <v>861</v>
      </c>
      <c r="G1857" s="3">
        <v>5962</v>
      </c>
      <c r="H1857" s="3"/>
      <c r="I1857" s="3"/>
      <c r="J1857" s="3"/>
      <c r="K1857" s="3"/>
    </row>
    <row r="1858" spans="1:11" x14ac:dyDescent="0.2">
      <c r="A1858" s="2">
        <v>1832</v>
      </c>
      <c r="B1858" s="3">
        <v>2438</v>
      </c>
      <c r="C1858" s="3" t="s">
        <v>1838</v>
      </c>
      <c r="D1858" s="3" t="s">
        <v>4246</v>
      </c>
      <c r="E1858" s="3">
        <v>12341.418449999999</v>
      </c>
      <c r="F1858" s="3">
        <v>890</v>
      </c>
      <c r="G1858" s="3">
        <v>5641</v>
      </c>
      <c r="H1858" s="3"/>
      <c r="I1858" s="3"/>
      <c r="J1858" s="3"/>
      <c r="K1858" s="3"/>
    </row>
    <row r="1859" spans="1:11" x14ac:dyDescent="0.2">
      <c r="A1859" s="2">
        <v>1833</v>
      </c>
      <c r="B1859" s="3">
        <v>2088</v>
      </c>
      <c r="C1859" s="3" t="s">
        <v>1839</v>
      </c>
      <c r="D1859" s="3" t="s">
        <v>4247</v>
      </c>
      <c r="E1859" s="3">
        <v>12299.88249</v>
      </c>
      <c r="F1859" s="3">
        <v>316</v>
      </c>
      <c r="G1859" s="3">
        <v>10125</v>
      </c>
      <c r="H1859" s="3"/>
      <c r="I1859" s="3"/>
      <c r="J1859" s="3"/>
      <c r="K1859" s="3"/>
    </row>
    <row r="1860" spans="1:11" x14ac:dyDescent="0.2">
      <c r="A1860" s="2">
        <v>1834</v>
      </c>
      <c r="B1860" s="3">
        <v>2117</v>
      </c>
      <c r="C1860" s="3" t="s">
        <v>1840</v>
      </c>
      <c r="D1860" s="3" t="s">
        <v>4248</v>
      </c>
      <c r="E1860" s="3">
        <v>12062.11752</v>
      </c>
      <c r="F1860" s="3">
        <v>436</v>
      </c>
      <c r="G1860" s="3">
        <v>7441</v>
      </c>
      <c r="H1860" s="3"/>
      <c r="I1860" s="3"/>
      <c r="J1860" s="3"/>
      <c r="K1860" s="3"/>
    </row>
    <row r="1861" spans="1:11" x14ac:dyDescent="0.2">
      <c r="A1861" s="2">
        <v>1835</v>
      </c>
      <c r="B1861" s="3">
        <v>1035</v>
      </c>
      <c r="C1861" s="3" t="s">
        <v>1841</v>
      </c>
      <c r="D1861" s="3" t="s">
        <v>4249</v>
      </c>
      <c r="E1861" s="3">
        <v>12022.84836</v>
      </c>
      <c r="F1861" s="3">
        <v>7</v>
      </c>
      <c r="G1861" s="3">
        <v>282</v>
      </c>
      <c r="H1861" s="3"/>
      <c r="I1861" s="3"/>
      <c r="J1861" s="3"/>
      <c r="K1861" s="3"/>
    </row>
    <row r="1862" spans="1:11" x14ac:dyDescent="0.2">
      <c r="A1862" s="2">
        <v>1836</v>
      </c>
      <c r="B1862" s="3">
        <v>706</v>
      </c>
      <c r="C1862" s="3" t="s">
        <v>1842</v>
      </c>
      <c r="D1862" s="3" t="s">
        <v>4250</v>
      </c>
      <c r="E1862" s="3">
        <v>11950.596369999999</v>
      </c>
      <c r="F1862" s="3">
        <v>65</v>
      </c>
      <c r="G1862" s="3">
        <v>2318</v>
      </c>
      <c r="H1862" s="3"/>
      <c r="I1862" s="3"/>
      <c r="J1862" s="3"/>
      <c r="K1862" s="3"/>
    </row>
    <row r="1863" spans="1:11" x14ac:dyDescent="0.2">
      <c r="A1863" s="2">
        <v>1837</v>
      </c>
      <c r="B1863" s="3">
        <v>135</v>
      </c>
      <c r="C1863" s="3" t="s">
        <v>1843</v>
      </c>
      <c r="D1863" s="3" t="s">
        <v>4251</v>
      </c>
      <c r="E1863" s="3">
        <v>11908.724249999999</v>
      </c>
      <c r="F1863" s="3">
        <v>917</v>
      </c>
      <c r="G1863" s="3">
        <v>36248</v>
      </c>
      <c r="H1863" s="3"/>
      <c r="I1863" s="3"/>
      <c r="J1863" s="3"/>
      <c r="K1863" s="3"/>
    </row>
    <row r="1864" spans="1:11" x14ac:dyDescent="0.2">
      <c r="A1864" s="2">
        <v>1838</v>
      </c>
      <c r="B1864" s="3">
        <v>1602</v>
      </c>
      <c r="C1864" s="3" t="s">
        <v>1844</v>
      </c>
      <c r="D1864" s="3" t="s">
        <v>3090</v>
      </c>
      <c r="E1864" s="3">
        <v>11892.181560000001</v>
      </c>
      <c r="F1864" s="3">
        <v>1745</v>
      </c>
      <c r="G1864" s="3">
        <v>62640</v>
      </c>
      <c r="H1864" s="3"/>
      <c r="I1864" s="3"/>
      <c r="J1864" s="3"/>
      <c r="K1864" s="3"/>
    </row>
    <row r="1865" spans="1:11" x14ac:dyDescent="0.2">
      <c r="A1865" s="2">
        <v>1839</v>
      </c>
      <c r="B1865" s="3">
        <v>1877</v>
      </c>
      <c r="C1865" s="3" t="s">
        <v>1845</v>
      </c>
      <c r="D1865" s="3" t="s">
        <v>4252</v>
      </c>
      <c r="E1865" s="3">
        <v>11877.092610000011</v>
      </c>
      <c r="F1865" s="3">
        <v>2672</v>
      </c>
      <c r="G1865" s="3">
        <v>9986</v>
      </c>
      <c r="H1865" s="3"/>
      <c r="I1865" s="3"/>
      <c r="J1865" s="3"/>
      <c r="K1865" s="3"/>
    </row>
    <row r="1866" spans="1:11" x14ac:dyDescent="0.2">
      <c r="A1866" s="2">
        <v>1840</v>
      </c>
      <c r="B1866" s="3">
        <v>2050</v>
      </c>
      <c r="C1866" s="3" t="s">
        <v>1846</v>
      </c>
      <c r="D1866" s="3" t="s">
        <v>4253</v>
      </c>
      <c r="E1866" s="3">
        <v>11777.096589999999</v>
      </c>
      <c r="F1866" s="3">
        <v>767</v>
      </c>
      <c r="G1866" s="3">
        <v>909</v>
      </c>
      <c r="H1866" s="3"/>
      <c r="I1866" s="3"/>
      <c r="J1866" s="3"/>
      <c r="K1866" s="3"/>
    </row>
    <row r="1867" spans="1:11" x14ac:dyDescent="0.2">
      <c r="A1867" s="2">
        <v>1841</v>
      </c>
      <c r="B1867" s="3">
        <v>2331</v>
      </c>
      <c r="C1867" s="3" t="s">
        <v>1847</v>
      </c>
      <c r="D1867" s="3" t="s">
        <v>4254</v>
      </c>
      <c r="E1867" s="3">
        <v>11769.11829</v>
      </c>
      <c r="F1867" s="3">
        <v>407</v>
      </c>
      <c r="G1867" s="3">
        <v>48481</v>
      </c>
      <c r="H1867" s="3"/>
      <c r="I1867" s="3"/>
      <c r="J1867" s="3"/>
      <c r="K1867" s="3"/>
    </row>
    <row r="1868" spans="1:11" x14ac:dyDescent="0.2">
      <c r="A1868" s="2">
        <v>1842</v>
      </c>
      <c r="B1868" s="3">
        <v>271</v>
      </c>
      <c r="C1868" s="3" t="s">
        <v>1848</v>
      </c>
      <c r="D1868" s="3" t="s">
        <v>4255</v>
      </c>
      <c r="E1868" s="3">
        <v>11759.857459999999</v>
      </c>
      <c r="F1868" s="3">
        <v>1921</v>
      </c>
      <c r="G1868" s="3">
        <v>125810</v>
      </c>
      <c r="H1868" s="3"/>
      <c r="I1868" s="3"/>
      <c r="J1868" s="3"/>
      <c r="K1868" s="3"/>
    </row>
    <row r="1869" spans="1:11" x14ac:dyDescent="0.2">
      <c r="A1869" s="2">
        <v>1843</v>
      </c>
      <c r="B1869" s="3">
        <v>2017</v>
      </c>
      <c r="C1869" s="3" t="s">
        <v>1849</v>
      </c>
      <c r="D1869" s="3" t="s">
        <v>4256</v>
      </c>
      <c r="E1869" s="3">
        <v>11711.47839</v>
      </c>
      <c r="F1869" s="3">
        <v>326</v>
      </c>
      <c r="G1869" s="3">
        <v>751</v>
      </c>
      <c r="H1869" s="3"/>
      <c r="I1869" s="3"/>
      <c r="J1869" s="3"/>
      <c r="K1869" s="3"/>
    </row>
    <row r="1870" spans="1:11" x14ac:dyDescent="0.2">
      <c r="A1870" s="2">
        <v>1844</v>
      </c>
      <c r="B1870" s="3">
        <v>726</v>
      </c>
      <c r="C1870" s="3" t="s">
        <v>1850</v>
      </c>
      <c r="D1870" s="3" t="s">
        <v>4257</v>
      </c>
      <c r="E1870" s="3">
        <v>11640.110710000001</v>
      </c>
      <c r="F1870" s="3">
        <v>101</v>
      </c>
      <c r="G1870" s="3">
        <v>3233</v>
      </c>
      <c r="H1870" s="3"/>
      <c r="I1870" s="3"/>
      <c r="J1870" s="3"/>
      <c r="K1870" s="3"/>
    </row>
    <row r="1871" spans="1:11" x14ac:dyDescent="0.2">
      <c r="A1871" s="2">
        <v>1845</v>
      </c>
      <c r="B1871" s="3">
        <v>955</v>
      </c>
      <c r="C1871" s="3" t="s">
        <v>1851</v>
      </c>
      <c r="D1871" s="3" t="s">
        <v>3139</v>
      </c>
      <c r="E1871" s="3">
        <v>11496.902620000001</v>
      </c>
      <c r="F1871" s="3">
        <v>62</v>
      </c>
      <c r="G1871" s="3">
        <v>1322</v>
      </c>
      <c r="H1871" s="3"/>
      <c r="I1871" s="3"/>
      <c r="J1871" s="3"/>
      <c r="K1871" s="3"/>
    </row>
    <row r="1872" spans="1:11" x14ac:dyDescent="0.2">
      <c r="A1872" s="2">
        <v>1846</v>
      </c>
      <c r="B1872" s="3">
        <v>493</v>
      </c>
      <c r="C1872" s="3" t="s">
        <v>1852</v>
      </c>
      <c r="D1872" s="3" t="s">
        <v>4258</v>
      </c>
      <c r="E1872" s="3">
        <v>11480.45989</v>
      </c>
      <c r="F1872" s="3">
        <v>255</v>
      </c>
      <c r="G1872" s="3">
        <v>8595</v>
      </c>
      <c r="H1872" s="3"/>
      <c r="I1872" s="3"/>
      <c r="J1872" s="3"/>
      <c r="K1872" s="3"/>
    </row>
    <row r="1873" spans="1:11" x14ac:dyDescent="0.2">
      <c r="A1873" s="2">
        <v>1847</v>
      </c>
      <c r="B1873" s="3">
        <v>957</v>
      </c>
      <c r="C1873" s="3" t="s">
        <v>1853</v>
      </c>
      <c r="D1873" s="3" t="s">
        <v>4259</v>
      </c>
      <c r="E1873" s="3">
        <v>11475.2667</v>
      </c>
      <c r="F1873" s="3">
        <v>21</v>
      </c>
      <c r="G1873" s="3">
        <v>289</v>
      </c>
      <c r="H1873" s="3"/>
      <c r="I1873" s="3"/>
      <c r="J1873" s="3"/>
      <c r="K1873" s="3"/>
    </row>
    <row r="1874" spans="1:11" x14ac:dyDescent="0.2">
      <c r="A1874" s="2">
        <v>1848</v>
      </c>
      <c r="B1874" s="3">
        <v>1000</v>
      </c>
      <c r="C1874" s="3" t="s">
        <v>1854</v>
      </c>
      <c r="D1874" s="3" t="s">
        <v>4260</v>
      </c>
      <c r="E1874" s="3">
        <v>11314.62</v>
      </c>
      <c r="F1874" s="3">
        <v>14</v>
      </c>
      <c r="G1874" s="3">
        <v>2160</v>
      </c>
      <c r="H1874" s="3"/>
      <c r="I1874" s="3"/>
      <c r="J1874" s="3"/>
      <c r="K1874" s="3"/>
    </row>
    <row r="1875" spans="1:11" x14ac:dyDescent="0.2">
      <c r="A1875" s="2">
        <v>1849</v>
      </c>
      <c r="B1875" s="3">
        <v>482</v>
      </c>
      <c r="C1875" s="3" t="s">
        <v>1855</v>
      </c>
      <c r="D1875" s="3" t="s">
        <v>4261</v>
      </c>
      <c r="E1875" s="3">
        <v>11307.34988</v>
      </c>
      <c r="F1875" s="3">
        <v>25</v>
      </c>
      <c r="G1875" s="3">
        <v>2400</v>
      </c>
      <c r="H1875" s="3"/>
      <c r="I1875" s="3"/>
      <c r="J1875" s="3"/>
      <c r="K1875" s="3"/>
    </row>
    <row r="1876" spans="1:11" x14ac:dyDescent="0.2">
      <c r="A1876" s="2">
        <v>1850</v>
      </c>
      <c r="B1876" s="3">
        <v>1722</v>
      </c>
      <c r="C1876" s="3" t="s">
        <v>1856</v>
      </c>
      <c r="D1876" s="3" t="s">
        <v>4262</v>
      </c>
      <c r="E1876" s="3">
        <v>11205.40057</v>
      </c>
      <c r="F1876" s="3">
        <v>80</v>
      </c>
      <c r="G1876" s="3">
        <v>115</v>
      </c>
      <c r="H1876" s="3"/>
      <c r="I1876" s="3"/>
      <c r="J1876" s="3"/>
      <c r="K1876" s="3"/>
    </row>
    <row r="1877" spans="1:11" x14ac:dyDescent="0.2">
      <c r="A1877" s="2">
        <v>1851</v>
      </c>
      <c r="B1877" s="3">
        <v>2095</v>
      </c>
      <c r="C1877" s="3" t="s">
        <v>1857</v>
      </c>
      <c r="D1877" s="3" t="s">
        <v>4263</v>
      </c>
      <c r="E1877" s="3">
        <v>11196.957039999999</v>
      </c>
      <c r="F1877" s="3">
        <v>549</v>
      </c>
      <c r="G1877" s="3">
        <v>18438</v>
      </c>
      <c r="H1877" s="3"/>
      <c r="I1877" s="3"/>
      <c r="J1877" s="3"/>
      <c r="K1877" s="3"/>
    </row>
    <row r="1878" spans="1:11" x14ac:dyDescent="0.2">
      <c r="A1878" s="2">
        <v>1852</v>
      </c>
      <c r="B1878" s="3">
        <v>2042</v>
      </c>
      <c r="C1878" s="3" t="s">
        <v>1858</v>
      </c>
      <c r="D1878" s="3" t="s">
        <v>4264</v>
      </c>
      <c r="E1878" s="3">
        <v>11182.51153</v>
      </c>
      <c r="F1878" s="3">
        <v>2586</v>
      </c>
      <c r="G1878" s="3">
        <v>182040</v>
      </c>
      <c r="H1878" s="3"/>
      <c r="I1878" s="3"/>
      <c r="J1878" s="3"/>
      <c r="K1878" s="3"/>
    </row>
    <row r="1879" spans="1:11" x14ac:dyDescent="0.2">
      <c r="A1879" s="2">
        <v>1853</v>
      </c>
      <c r="B1879" s="3">
        <v>879</v>
      </c>
      <c r="C1879" s="3" t="s">
        <v>1859</v>
      </c>
      <c r="D1879" s="3" t="s">
        <v>4265</v>
      </c>
      <c r="E1879" s="3">
        <v>11175.49653</v>
      </c>
      <c r="F1879" s="3">
        <v>347</v>
      </c>
      <c r="G1879" s="3">
        <v>22470</v>
      </c>
      <c r="H1879" s="3"/>
      <c r="I1879" s="3"/>
      <c r="J1879" s="3"/>
      <c r="K1879" s="3"/>
    </row>
    <row r="1880" spans="1:11" x14ac:dyDescent="0.2">
      <c r="A1880" s="2">
        <v>1854</v>
      </c>
      <c r="B1880" s="3">
        <v>756</v>
      </c>
      <c r="C1880" s="3" t="s">
        <v>1860</v>
      </c>
      <c r="D1880" s="3" t="s">
        <v>4266</v>
      </c>
      <c r="E1880" s="3">
        <v>10999.588180000001</v>
      </c>
      <c r="F1880" s="3">
        <v>53</v>
      </c>
      <c r="G1880" s="3">
        <v>1212</v>
      </c>
      <c r="H1880" s="3"/>
      <c r="I1880" s="3"/>
      <c r="J1880" s="3"/>
      <c r="K1880" s="3"/>
    </row>
    <row r="1881" spans="1:11" x14ac:dyDescent="0.2">
      <c r="A1881" s="2">
        <v>1855</v>
      </c>
      <c r="B1881" s="3">
        <v>86</v>
      </c>
      <c r="C1881" s="3" t="s">
        <v>1861</v>
      </c>
      <c r="D1881" s="3" t="s">
        <v>3709</v>
      </c>
      <c r="E1881" s="3">
        <v>10996.308499999999</v>
      </c>
      <c r="F1881" s="3">
        <v>425</v>
      </c>
      <c r="G1881" s="3">
        <v>6061</v>
      </c>
      <c r="H1881" s="3"/>
      <c r="I1881" s="3"/>
      <c r="J1881" s="3"/>
      <c r="K1881" s="3"/>
    </row>
    <row r="1882" spans="1:11" x14ac:dyDescent="0.2">
      <c r="A1882" s="2">
        <v>1856</v>
      </c>
      <c r="B1882" s="3">
        <v>1056</v>
      </c>
      <c r="C1882" s="3" t="s">
        <v>1862</v>
      </c>
      <c r="D1882" s="3" t="s">
        <v>4267</v>
      </c>
      <c r="E1882" s="3">
        <v>10992.39385</v>
      </c>
      <c r="F1882" s="3">
        <v>1</v>
      </c>
      <c r="G1882" s="3">
        <v>28</v>
      </c>
      <c r="H1882" s="3"/>
      <c r="I1882" s="3"/>
      <c r="J1882" s="3"/>
      <c r="K1882" s="3"/>
    </row>
    <row r="1883" spans="1:11" x14ac:dyDescent="0.2">
      <c r="A1883" s="2">
        <v>1857</v>
      </c>
      <c r="B1883" s="3">
        <v>710</v>
      </c>
      <c r="C1883" s="3" t="s">
        <v>1863</v>
      </c>
      <c r="D1883" s="3" t="s">
        <v>4268</v>
      </c>
      <c r="E1883" s="3">
        <v>10969.679899999999</v>
      </c>
      <c r="F1883" s="3">
        <v>1633</v>
      </c>
      <c r="G1883" s="3">
        <v>16898</v>
      </c>
      <c r="H1883" s="3"/>
      <c r="I1883" s="3"/>
      <c r="J1883" s="3"/>
      <c r="K1883" s="3"/>
    </row>
    <row r="1884" spans="1:11" x14ac:dyDescent="0.2">
      <c r="A1884" s="2">
        <v>1858</v>
      </c>
      <c r="B1884" s="3">
        <v>170</v>
      </c>
      <c r="C1884" s="3" t="s">
        <v>1864</v>
      </c>
      <c r="D1884" s="3" t="s">
        <v>4269</v>
      </c>
      <c r="E1884" s="3">
        <v>10961.073329999999</v>
      </c>
      <c r="F1884" s="3">
        <v>16</v>
      </c>
      <c r="G1884" s="3">
        <v>219</v>
      </c>
      <c r="H1884" s="3"/>
      <c r="I1884" s="3"/>
      <c r="J1884" s="3"/>
      <c r="K1884" s="3"/>
    </row>
    <row r="1885" spans="1:11" x14ac:dyDescent="0.2">
      <c r="A1885" s="2">
        <v>1859</v>
      </c>
      <c r="B1885" s="3">
        <v>2120</v>
      </c>
      <c r="C1885" s="3" t="s">
        <v>1865</v>
      </c>
      <c r="D1885" s="3" t="s">
        <v>4270</v>
      </c>
      <c r="E1885" s="3">
        <v>10850.121779999999</v>
      </c>
      <c r="F1885" s="3">
        <v>587</v>
      </c>
      <c r="G1885" s="3">
        <v>7380</v>
      </c>
      <c r="H1885" s="3"/>
      <c r="I1885" s="3"/>
      <c r="J1885" s="3"/>
      <c r="K1885" s="3"/>
    </row>
    <row r="1886" spans="1:11" x14ac:dyDescent="0.2">
      <c r="A1886" s="2">
        <v>1860</v>
      </c>
      <c r="B1886" s="3">
        <v>1136</v>
      </c>
      <c r="C1886" s="3" t="s">
        <v>1866</v>
      </c>
      <c r="D1886" s="3" t="s">
        <v>4271</v>
      </c>
      <c r="E1886" s="3">
        <v>10833.501270000001</v>
      </c>
      <c r="F1886" s="3">
        <v>656</v>
      </c>
      <c r="G1886" s="3">
        <v>92478</v>
      </c>
      <c r="H1886" s="3"/>
      <c r="I1886" s="3"/>
      <c r="J1886" s="3"/>
      <c r="K1886" s="3"/>
    </row>
    <row r="1887" spans="1:11" x14ac:dyDescent="0.2">
      <c r="A1887" s="2">
        <v>1861</v>
      </c>
      <c r="B1887" s="3">
        <v>2528</v>
      </c>
      <c r="C1887" s="3" t="s">
        <v>1867</v>
      </c>
      <c r="D1887" s="3" t="s">
        <v>4272</v>
      </c>
      <c r="E1887" s="3">
        <v>10755.310869999999</v>
      </c>
      <c r="F1887" s="3">
        <v>38</v>
      </c>
      <c r="G1887" s="3">
        <v>1864</v>
      </c>
      <c r="H1887" s="3"/>
      <c r="I1887" s="3"/>
      <c r="J1887" s="3"/>
      <c r="K1887" s="3"/>
    </row>
    <row r="1888" spans="1:11" x14ac:dyDescent="0.2">
      <c r="A1888" s="2">
        <v>1862</v>
      </c>
      <c r="B1888" s="3">
        <v>1207</v>
      </c>
      <c r="C1888" s="3" t="s">
        <v>1868</v>
      </c>
      <c r="D1888" s="3" t="s">
        <v>4273</v>
      </c>
      <c r="E1888" s="3">
        <v>10638.856900000001</v>
      </c>
      <c r="F1888" s="3">
        <v>88</v>
      </c>
      <c r="G1888" s="3">
        <v>20426</v>
      </c>
      <c r="H1888" s="3"/>
      <c r="I1888" s="3"/>
      <c r="J1888" s="3"/>
      <c r="K1888" s="3"/>
    </row>
    <row r="1889" spans="1:11" x14ac:dyDescent="0.2">
      <c r="A1889" s="2">
        <v>1863</v>
      </c>
      <c r="B1889" s="3">
        <v>283</v>
      </c>
      <c r="C1889" s="3" t="s">
        <v>1869</v>
      </c>
      <c r="D1889" s="3" t="s">
        <v>4274</v>
      </c>
      <c r="E1889" s="3">
        <v>10590.9228</v>
      </c>
      <c r="F1889" s="3">
        <v>22</v>
      </c>
      <c r="G1889" s="3">
        <v>66</v>
      </c>
      <c r="H1889" s="3"/>
      <c r="I1889" s="3"/>
      <c r="J1889" s="3"/>
      <c r="K1889" s="3"/>
    </row>
    <row r="1890" spans="1:11" x14ac:dyDescent="0.2">
      <c r="A1890" s="2">
        <v>1864</v>
      </c>
      <c r="B1890" s="3">
        <v>2330</v>
      </c>
      <c r="C1890" s="3" t="s">
        <v>1870</v>
      </c>
      <c r="D1890" s="3" t="s">
        <v>4275</v>
      </c>
      <c r="E1890" s="3">
        <v>10521.00135</v>
      </c>
      <c r="F1890" s="3">
        <v>274</v>
      </c>
      <c r="G1890" s="3">
        <v>33705</v>
      </c>
      <c r="H1890" s="3"/>
      <c r="I1890" s="3"/>
      <c r="J1890" s="3"/>
      <c r="K1890" s="3"/>
    </row>
    <row r="1891" spans="1:11" x14ac:dyDescent="0.2">
      <c r="A1891" s="2">
        <v>1865</v>
      </c>
      <c r="B1891" s="3">
        <v>1667</v>
      </c>
      <c r="C1891" s="3" t="s">
        <v>1871</v>
      </c>
      <c r="D1891" s="3" t="s">
        <v>4276</v>
      </c>
      <c r="E1891" s="3">
        <v>10518.69642</v>
      </c>
      <c r="F1891" s="3">
        <v>28</v>
      </c>
      <c r="G1891" s="3">
        <v>8000</v>
      </c>
      <c r="H1891" s="3"/>
      <c r="I1891" s="3"/>
      <c r="J1891" s="3"/>
      <c r="K1891" s="3"/>
    </row>
    <row r="1892" spans="1:11" x14ac:dyDescent="0.2">
      <c r="A1892" s="2">
        <v>1866</v>
      </c>
      <c r="B1892" s="3">
        <v>650</v>
      </c>
      <c r="C1892" s="3" t="s">
        <v>1872</v>
      </c>
      <c r="D1892" s="3" t="s">
        <v>4277</v>
      </c>
      <c r="E1892" s="3">
        <v>10508.589190000001</v>
      </c>
      <c r="F1892" s="3">
        <v>86</v>
      </c>
      <c r="G1892" s="3">
        <v>1830</v>
      </c>
      <c r="H1892" s="3"/>
      <c r="I1892" s="3"/>
      <c r="J1892" s="3"/>
      <c r="K1892" s="3"/>
    </row>
    <row r="1893" spans="1:11" x14ac:dyDescent="0.2">
      <c r="A1893" s="2">
        <v>1867</v>
      </c>
      <c r="B1893" s="3">
        <v>1197</v>
      </c>
      <c r="C1893" s="3" t="s">
        <v>1873</v>
      </c>
      <c r="D1893" s="3" t="s">
        <v>4278</v>
      </c>
      <c r="E1893" s="3">
        <v>10499.676719999999</v>
      </c>
      <c r="F1893" s="3">
        <v>952</v>
      </c>
      <c r="G1893" s="3">
        <v>56099</v>
      </c>
      <c r="H1893" s="3"/>
      <c r="I1893" s="3"/>
      <c r="J1893" s="3"/>
      <c r="K1893" s="3"/>
    </row>
    <row r="1894" spans="1:11" x14ac:dyDescent="0.2">
      <c r="A1894" s="2">
        <v>1868</v>
      </c>
      <c r="B1894" s="3">
        <v>1584</v>
      </c>
      <c r="C1894" s="3" t="s">
        <v>1874</v>
      </c>
      <c r="D1894" s="3" t="s">
        <v>4279</v>
      </c>
      <c r="E1894" s="3">
        <v>10099.84771</v>
      </c>
      <c r="F1894" s="3">
        <v>14</v>
      </c>
      <c r="G1894" s="3">
        <v>800</v>
      </c>
      <c r="H1894" s="3"/>
      <c r="I1894" s="3"/>
      <c r="J1894" s="3"/>
      <c r="K1894" s="3"/>
    </row>
    <row r="1895" spans="1:11" x14ac:dyDescent="0.2">
      <c r="A1895" s="2">
        <v>1869</v>
      </c>
      <c r="B1895" s="3">
        <v>2269</v>
      </c>
      <c r="C1895" s="3" t="s">
        <v>1875</v>
      </c>
      <c r="D1895" s="3" t="s">
        <v>4280</v>
      </c>
      <c r="E1895" s="3">
        <v>10095.019259999999</v>
      </c>
      <c r="F1895" s="3">
        <v>253</v>
      </c>
      <c r="G1895" s="3">
        <v>317</v>
      </c>
      <c r="H1895" s="3"/>
      <c r="I1895" s="3"/>
      <c r="J1895" s="3"/>
      <c r="K1895" s="3"/>
    </row>
    <row r="1896" spans="1:11" x14ac:dyDescent="0.2">
      <c r="A1896" s="2">
        <v>1870</v>
      </c>
      <c r="B1896" s="3">
        <v>1391</v>
      </c>
      <c r="C1896" s="3" t="s">
        <v>1876</v>
      </c>
      <c r="D1896" s="3" t="s">
        <v>4281</v>
      </c>
      <c r="E1896" s="3">
        <v>10047.10802</v>
      </c>
      <c r="F1896" s="3">
        <v>1573</v>
      </c>
      <c r="G1896" s="3">
        <v>22478</v>
      </c>
      <c r="H1896" s="3"/>
      <c r="I1896" s="3"/>
      <c r="J1896" s="3"/>
      <c r="K1896" s="3"/>
    </row>
    <row r="1897" spans="1:11" x14ac:dyDescent="0.2">
      <c r="A1897" s="2">
        <v>1871</v>
      </c>
      <c r="B1897" s="3">
        <v>919</v>
      </c>
      <c r="C1897" s="3" t="s">
        <v>1877</v>
      </c>
      <c r="D1897" s="3" t="s">
        <v>4282</v>
      </c>
      <c r="E1897" s="3">
        <v>10015.90488</v>
      </c>
      <c r="F1897" s="3">
        <v>3</v>
      </c>
      <c r="G1897" s="3">
        <v>72</v>
      </c>
      <c r="H1897" s="3"/>
      <c r="I1897" s="3"/>
      <c r="J1897" s="3"/>
      <c r="K1897" s="3"/>
    </row>
    <row r="1898" spans="1:11" x14ac:dyDescent="0.2">
      <c r="A1898" s="2">
        <v>1872</v>
      </c>
      <c r="B1898" s="3">
        <v>1071</v>
      </c>
      <c r="C1898" s="3" t="s">
        <v>1878</v>
      </c>
      <c r="D1898" s="3" t="s">
        <v>4283</v>
      </c>
      <c r="E1898" s="3">
        <v>9960.0150199999989</v>
      </c>
      <c r="F1898" s="3">
        <v>208</v>
      </c>
      <c r="G1898" s="3">
        <v>11061</v>
      </c>
      <c r="H1898" s="3"/>
      <c r="I1898" s="3"/>
      <c r="J1898" s="3"/>
      <c r="K1898" s="3"/>
    </row>
    <row r="1899" spans="1:11" x14ac:dyDescent="0.2">
      <c r="A1899" s="2">
        <v>1873</v>
      </c>
      <c r="B1899" s="3">
        <v>1485</v>
      </c>
      <c r="C1899" s="3" t="s">
        <v>1879</v>
      </c>
      <c r="D1899" s="3" t="s">
        <v>4189</v>
      </c>
      <c r="E1899" s="3">
        <v>9913.8114699999987</v>
      </c>
      <c r="F1899" s="3">
        <v>1521</v>
      </c>
      <c r="G1899" s="3">
        <v>19080</v>
      </c>
      <c r="H1899" s="3"/>
      <c r="I1899" s="3"/>
      <c r="J1899" s="3"/>
      <c r="K1899" s="3"/>
    </row>
    <row r="1900" spans="1:11" x14ac:dyDescent="0.2">
      <c r="A1900" s="2">
        <v>1874</v>
      </c>
      <c r="B1900" s="3">
        <v>1373</v>
      </c>
      <c r="C1900" s="3" t="s">
        <v>1880</v>
      </c>
      <c r="D1900" s="3" t="s">
        <v>4284</v>
      </c>
      <c r="E1900" s="3">
        <v>9890.3249100000012</v>
      </c>
      <c r="F1900" s="3">
        <v>2408</v>
      </c>
      <c r="G1900" s="3">
        <v>33370</v>
      </c>
      <c r="H1900" s="3"/>
      <c r="I1900" s="3"/>
      <c r="J1900" s="3"/>
      <c r="K1900" s="3"/>
    </row>
    <row r="1901" spans="1:11" x14ac:dyDescent="0.2">
      <c r="A1901" s="2">
        <v>1875</v>
      </c>
      <c r="B1901" s="3">
        <v>1612</v>
      </c>
      <c r="C1901" s="3" t="s">
        <v>1881</v>
      </c>
      <c r="D1901" s="3" t="s">
        <v>4285</v>
      </c>
      <c r="E1901" s="3">
        <v>9813.0976100000007</v>
      </c>
      <c r="F1901" s="3">
        <v>318</v>
      </c>
      <c r="G1901" s="3">
        <v>225760</v>
      </c>
      <c r="H1901" s="3"/>
      <c r="I1901" s="3"/>
      <c r="J1901" s="3"/>
      <c r="K1901" s="3"/>
    </row>
    <row r="1902" spans="1:11" x14ac:dyDescent="0.2">
      <c r="A1902" s="2">
        <v>1876</v>
      </c>
      <c r="B1902" s="3">
        <v>245</v>
      </c>
      <c r="C1902" s="3" t="s">
        <v>1882</v>
      </c>
      <c r="D1902" s="3" t="s">
        <v>4286</v>
      </c>
      <c r="E1902" s="3">
        <v>9715.5753999999979</v>
      </c>
      <c r="F1902" s="3">
        <v>11</v>
      </c>
      <c r="G1902" s="3">
        <v>1162</v>
      </c>
      <c r="H1902" s="3"/>
      <c r="I1902" s="3"/>
      <c r="J1902" s="3"/>
      <c r="K1902" s="3"/>
    </row>
    <row r="1903" spans="1:11" x14ac:dyDescent="0.2">
      <c r="A1903" s="2">
        <v>1877</v>
      </c>
      <c r="B1903" s="3">
        <v>93</v>
      </c>
      <c r="C1903" s="3" t="s">
        <v>1883</v>
      </c>
      <c r="D1903" s="3" t="s">
        <v>4287</v>
      </c>
      <c r="E1903" s="3">
        <v>9715.3382800000018</v>
      </c>
      <c r="F1903" s="3">
        <v>2679</v>
      </c>
      <c r="G1903" s="3">
        <v>126425</v>
      </c>
      <c r="H1903" s="3"/>
      <c r="I1903" s="3"/>
      <c r="J1903" s="3"/>
      <c r="K1903" s="3"/>
    </row>
    <row r="1904" spans="1:11" x14ac:dyDescent="0.2">
      <c r="A1904" s="2">
        <v>1878</v>
      </c>
      <c r="B1904" s="3">
        <v>341</v>
      </c>
      <c r="C1904" s="3" t="s">
        <v>1884</v>
      </c>
      <c r="D1904" s="3" t="s">
        <v>4288</v>
      </c>
      <c r="E1904" s="3">
        <v>9658.0793199999989</v>
      </c>
      <c r="F1904" s="3">
        <v>16</v>
      </c>
      <c r="G1904" s="3">
        <v>1064</v>
      </c>
      <c r="H1904" s="3"/>
      <c r="I1904" s="3"/>
      <c r="J1904" s="3"/>
      <c r="K1904" s="3"/>
    </row>
    <row r="1905" spans="1:11" x14ac:dyDescent="0.2">
      <c r="A1905" s="2">
        <v>1879</v>
      </c>
      <c r="B1905" s="3">
        <v>2058</v>
      </c>
      <c r="C1905" s="3" t="s">
        <v>1885</v>
      </c>
      <c r="D1905" s="3" t="s">
        <v>4289</v>
      </c>
      <c r="E1905" s="3">
        <v>9513.8482600000007</v>
      </c>
      <c r="F1905" s="3">
        <v>576</v>
      </c>
      <c r="G1905" s="3">
        <v>3820</v>
      </c>
      <c r="H1905" s="3"/>
      <c r="I1905" s="3"/>
      <c r="J1905" s="3"/>
      <c r="K1905" s="3"/>
    </row>
    <row r="1906" spans="1:11" x14ac:dyDescent="0.2">
      <c r="A1906" s="2">
        <v>1880</v>
      </c>
      <c r="B1906" s="3">
        <v>1251</v>
      </c>
      <c r="C1906" s="3" t="s">
        <v>1886</v>
      </c>
      <c r="D1906" s="3" t="s">
        <v>4290</v>
      </c>
      <c r="E1906" s="3">
        <v>9400.5212200000005</v>
      </c>
      <c r="F1906" s="3">
        <v>2</v>
      </c>
      <c r="G1906" s="3">
        <v>1416</v>
      </c>
      <c r="H1906" s="3"/>
      <c r="I1906" s="3"/>
      <c r="J1906" s="3"/>
      <c r="K1906" s="3"/>
    </row>
    <row r="1907" spans="1:11" x14ac:dyDescent="0.2">
      <c r="A1907" s="2">
        <v>1881</v>
      </c>
      <c r="B1907" s="3">
        <v>19</v>
      </c>
      <c r="C1907" s="3" t="s">
        <v>1887</v>
      </c>
      <c r="D1907" s="3" t="s">
        <v>4291</v>
      </c>
      <c r="E1907" s="3">
        <v>9376.3360500000017</v>
      </c>
      <c r="F1907" s="3">
        <v>930</v>
      </c>
      <c r="G1907" s="3">
        <v>82481</v>
      </c>
      <c r="H1907" s="3"/>
      <c r="I1907" s="3"/>
      <c r="J1907" s="3"/>
      <c r="K1907" s="3"/>
    </row>
    <row r="1908" spans="1:11" x14ac:dyDescent="0.2">
      <c r="A1908" s="2">
        <v>1882</v>
      </c>
      <c r="B1908" s="3">
        <v>742</v>
      </c>
      <c r="C1908" s="3" t="s">
        <v>1888</v>
      </c>
      <c r="D1908" s="3" t="s">
        <v>4292</v>
      </c>
      <c r="E1908" s="3">
        <v>9367.0807699999987</v>
      </c>
      <c r="F1908" s="3">
        <v>18</v>
      </c>
      <c r="G1908" s="3">
        <v>570</v>
      </c>
      <c r="H1908" s="3"/>
      <c r="I1908" s="3"/>
      <c r="J1908" s="3"/>
      <c r="K1908" s="3"/>
    </row>
    <row r="1909" spans="1:11" x14ac:dyDescent="0.2">
      <c r="A1909" s="2">
        <v>1883</v>
      </c>
      <c r="B1909" s="3">
        <v>1750</v>
      </c>
      <c r="C1909" s="3" t="s">
        <v>1889</v>
      </c>
      <c r="D1909" s="3" t="s">
        <v>4293</v>
      </c>
      <c r="E1909" s="3">
        <v>9350.0298099999982</v>
      </c>
      <c r="F1909" s="3">
        <v>589</v>
      </c>
      <c r="G1909" s="3">
        <v>7112</v>
      </c>
      <c r="H1909" s="3"/>
      <c r="I1909" s="3"/>
      <c r="J1909" s="3"/>
      <c r="K1909" s="3"/>
    </row>
    <row r="1910" spans="1:11" x14ac:dyDescent="0.2">
      <c r="A1910" s="2">
        <v>1884</v>
      </c>
      <c r="B1910" s="3">
        <v>1851</v>
      </c>
      <c r="C1910" s="3" t="s">
        <v>1890</v>
      </c>
      <c r="D1910" s="3" t="s">
        <v>4294</v>
      </c>
      <c r="E1910" s="3">
        <v>9315.6898500000025</v>
      </c>
      <c r="F1910" s="3">
        <v>374</v>
      </c>
      <c r="G1910" s="3">
        <v>22545</v>
      </c>
      <c r="H1910" s="3"/>
      <c r="I1910" s="3"/>
      <c r="J1910" s="3"/>
      <c r="K1910" s="3"/>
    </row>
    <row r="1911" spans="1:11" x14ac:dyDescent="0.2">
      <c r="A1911" s="2">
        <v>1885</v>
      </c>
      <c r="B1911" s="3">
        <v>2429</v>
      </c>
      <c r="C1911" s="3" t="s">
        <v>1891</v>
      </c>
      <c r="D1911" s="3" t="s">
        <v>4295</v>
      </c>
      <c r="E1911" s="3">
        <v>9309.8135599999987</v>
      </c>
      <c r="F1911" s="3">
        <v>805</v>
      </c>
      <c r="G1911" s="3">
        <v>1062</v>
      </c>
      <c r="H1911" s="3"/>
      <c r="I1911" s="3"/>
      <c r="J1911" s="3"/>
      <c r="K1911" s="3"/>
    </row>
    <row r="1912" spans="1:11" x14ac:dyDescent="0.2">
      <c r="A1912" s="2">
        <v>1886</v>
      </c>
      <c r="B1912" s="3">
        <v>1889</v>
      </c>
      <c r="C1912" s="3" t="s">
        <v>1892</v>
      </c>
      <c r="D1912" s="3" t="s">
        <v>4296</v>
      </c>
      <c r="E1912" s="3">
        <v>9123.3637799999997</v>
      </c>
      <c r="F1912" s="3">
        <v>1489</v>
      </c>
      <c r="G1912" s="3">
        <v>5035</v>
      </c>
      <c r="H1912" s="3"/>
      <c r="I1912" s="3"/>
      <c r="J1912" s="3"/>
      <c r="K1912" s="3"/>
    </row>
    <row r="1913" spans="1:11" x14ac:dyDescent="0.2">
      <c r="A1913" s="2">
        <v>1887</v>
      </c>
      <c r="B1913" s="3">
        <v>1487</v>
      </c>
      <c r="C1913" s="3" t="s">
        <v>1893</v>
      </c>
      <c r="D1913" s="3" t="s">
        <v>4297</v>
      </c>
      <c r="E1913" s="3">
        <v>9028.5283099999997</v>
      </c>
      <c r="F1913" s="3">
        <v>2793</v>
      </c>
      <c r="G1913" s="3">
        <v>60048</v>
      </c>
      <c r="H1913" s="3"/>
      <c r="I1913" s="3"/>
      <c r="J1913" s="3"/>
      <c r="K1913" s="3"/>
    </row>
    <row r="1914" spans="1:11" x14ac:dyDescent="0.2">
      <c r="A1914" s="2">
        <v>1888</v>
      </c>
      <c r="B1914" s="3">
        <v>423</v>
      </c>
      <c r="C1914" s="3" t="s">
        <v>1894</v>
      </c>
      <c r="D1914" s="3" t="s">
        <v>4298</v>
      </c>
      <c r="E1914" s="3">
        <v>9011.0820700000004</v>
      </c>
      <c r="F1914" s="3">
        <v>87</v>
      </c>
      <c r="G1914" s="3">
        <v>4323</v>
      </c>
      <c r="H1914" s="3"/>
      <c r="I1914" s="3"/>
      <c r="J1914" s="3"/>
      <c r="K1914" s="3"/>
    </row>
    <row r="1915" spans="1:11" x14ac:dyDescent="0.2">
      <c r="A1915" s="2">
        <v>1889</v>
      </c>
      <c r="B1915" s="3">
        <v>1307</v>
      </c>
      <c r="C1915" s="3" t="s">
        <v>1895</v>
      </c>
      <c r="D1915" s="3" t="s">
        <v>4299</v>
      </c>
      <c r="E1915" s="3">
        <v>8976.8807699999998</v>
      </c>
      <c r="F1915" s="3">
        <v>6</v>
      </c>
      <c r="G1915" s="3">
        <v>27</v>
      </c>
      <c r="H1915" s="3"/>
      <c r="I1915" s="3"/>
      <c r="J1915" s="3"/>
      <c r="K1915" s="3"/>
    </row>
    <row r="1916" spans="1:11" x14ac:dyDescent="0.2">
      <c r="A1916" s="2">
        <v>1890</v>
      </c>
      <c r="B1916" s="3">
        <v>2063</v>
      </c>
      <c r="C1916" s="3" t="s">
        <v>1896</v>
      </c>
      <c r="D1916" s="3" t="s">
        <v>4300</v>
      </c>
      <c r="E1916" s="3">
        <v>8904.4238799999985</v>
      </c>
      <c r="F1916" s="3">
        <v>859</v>
      </c>
      <c r="G1916" s="3">
        <v>5642</v>
      </c>
      <c r="H1916" s="3"/>
      <c r="I1916" s="3"/>
      <c r="J1916" s="3"/>
      <c r="K1916" s="3"/>
    </row>
    <row r="1917" spans="1:11" x14ac:dyDescent="0.2">
      <c r="A1917" s="2">
        <v>1891</v>
      </c>
      <c r="B1917" s="3">
        <v>374</v>
      </c>
      <c r="C1917" s="3" t="s">
        <v>1897</v>
      </c>
      <c r="D1917" s="3" t="s">
        <v>4301</v>
      </c>
      <c r="E1917" s="3">
        <v>8888.5371300000043</v>
      </c>
      <c r="F1917" s="3">
        <v>2146</v>
      </c>
      <c r="G1917" s="3">
        <v>434450</v>
      </c>
      <c r="H1917" s="3"/>
      <c r="I1917" s="3"/>
      <c r="J1917" s="3"/>
      <c r="K1917" s="3"/>
    </row>
    <row r="1918" spans="1:11" x14ac:dyDescent="0.2">
      <c r="A1918" s="2">
        <v>1892</v>
      </c>
      <c r="B1918" s="3">
        <v>1107</v>
      </c>
      <c r="C1918" s="3" t="s">
        <v>1898</v>
      </c>
      <c r="D1918" s="3" t="s">
        <v>4302</v>
      </c>
      <c r="E1918" s="3">
        <v>8855.2178800000002</v>
      </c>
      <c r="F1918" s="3">
        <v>29</v>
      </c>
      <c r="G1918" s="3">
        <v>145</v>
      </c>
      <c r="H1918" s="3"/>
      <c r="I1918" s="3"/>
      <c r="J1918" s="3"/>
      <c r="K1918" s="3"/>
    </row>
    <row r="1919" spans="1:11" x14ac:dyDescent="0.2">
      <c r="A1919" s="2">
        <v>1893</v>
      </c>
      <c r="B1919" s="3">
        <v>759</v>
      </c>
      <c r="C1919" s="3" t="s">
        <v>1899</v>
      </c>
      <c r="D1919" s="3" t="s">
        <v>4303</v>
      </c>
      <c r="E1919" s="3">
        <v>8822.8136400000003</v>
      </c>
      <c r="F1919" s="3">
        <v>180</v>
      </c>
      <c r="G1919" s="3">
        <v>24035</v>
      </c>
      <c r="H1919" s="3"/>
      <c r="I1919" s="3"/>
      <c r="J1919" s="3"/>
      <c r="K1919" s="3"/>
    </row>
    <row r="1920" spans="1:11" x14ac:dyDescent="0.2">
      <c r="A1920" s="2">
        <v>1894</v>
      </c>
      <c r="B1920" s="3">
        <v>1681</v>
      </c>
      <c r="C1920" s="3" t="s">
        <v>1900</v>
      </c>
      <c r="D1920" s="3" t="s">
        <v>4304</v>
      </c>
      <c r="E1920" s="3">
        <v>8796.2856800000009</v>
      </c>
      <c r="F1920" s="3">
        <v>2463</v>
      </c>
      <c r="G1920" s="3">
        <v>1067545</v>
      </c>
      <c r="H1920" s="3"/>
      <c r="I1920" s="3"/>
      <c r="J1920" s="3"/>
      <c r="K1920" s="3"/>
    </row>
    <row r="1921" spans="1:11" x14ac:dyDescent="0.2">
      <c r="A1921" s="2">
        <v>1895</v>
      </c>
      <c r="B1921" s="3">
        <v>1813</v>
      </c>
      <c r="C1921" s="3" t="s">
        <v>1901</v>
      </c>
      <c r="D1921" s="3" t="s">
        <v>4305</v>
      </c>
      <c r="E1921" s="3">
        <v>8721.1710600000006</v>
      </c>
      <c r="F1921" s="3">
        <v>559</v>
      </c>
      <c r="G1921" s="3">
        <v>6902</v>
      </c>
      <c r="H1921" s="3"/>
      <c r="I1921" s="3"/>
      <c r="J1921" s="3"/>
      <c r="K1921" s="3"/>
    </row>
    <row r="1922" spans="1:11" x14ac:dyDescent="0.2">
      <c r="A1922" s="2">
        <v>1896</v>
      </c>
      <c r="B1922" s="3">
        <v>159</v>
      </c>
      <c r="C1922" s="3" t="s">
        <v>1902</v>
      </c>
      <c r="D1922" s="3" t="s">
        <v>4306</v>
      </c>
      <c r="E1922" s="3">
        <v>8676.9068299999981</v>
      </c>
      <c r="F1922" s="3">
        <v>1001</v>
      </c>
      <c r="G1922" s="3">
        <v>72023</v>
      </c>
      <c r="H1922" s="3"/>
      <c r="I1922" s="3"/>
      <c r="J1922" s="3"/>
      <c r="K1922" s="3"/>
    </row>
    <row r="1923" spans="1:11" x14ac:dyDescent="0.2">
      <c r="A1923" s="2">
        <v>1897</v>
      </c>
      <c r="B1923" s="3">
        <v>1511</v>
      </c>
      <c r="C1923" s="3" t="s">
        <v>1903</v>
      </c>
      <c r="D1923" s="3" t="s">
        <v>3892</v>
      </c>
      <c r="E1923" s="3">
        <v>8612.4074499999988</v>
      </c>
      <c r="F1923" s="3">
        <v>2251</v>
      </c>
      <c r="G1923" s="3">
        <v>944030</v>
      </c>
      <c r="H1923" s="3"/>
      <c r="I1923" s="3"/>
      <c r="J1923" s="3"/>
      <c r="K1923" s="3"/>
    </row>
    <row r="1924" spans="1:11" x14ac:dyDescent="0.2">
      <c r="A1924" s="2">
        <v>1898</v>
      </c>
      <c r="B1924" s="3">
        <v>352</v>
      </c>
      <c r="C1924" s="3" t="s">
        <v>1904</v>
      </c>
      <c r="D1924" s="3" t="s">
        <v>4307</v>
      </c>
      <c r="E1924" s="3">
        <v>8556.5991699999995</v>
      </c>
      <c r="F1924" s="3">
        <v>44</v>
      </c>
      <c r="G1924" s="3">
        <v>47</v>
      </c>
      <c r="H1924" s="3"/>
      <c r="I1924" s="3"/>
      <c r="J1924" s="3"/>
      <c r="K1924" s="3"/>
    </row>
    <row r="1925" spans="1:11" x14ac:dyDescent="0.2">
      <c r="A1925" s="2">
        <v>1899</v>
      </c>
      <c r="B1925" s="3">
        <v>1874</v>
      </c>
      <c r="C1925" s="3" t="s">
        <v>1905</v>
      </c>
      <c r="D1925" s="3" t="s">
        <v>4308</v>
      </c>
      <c r="E1925" s="3">
        <v>8549.2849400000014</v>
      </c>
      <c r="F1925" s="3">
        <v>536</v>
      </c>
      <c r="G1925" s="3">
        <v>348200</v>
      </c>
      <c r="H1925" s="3"/>
      <c r="I1925" s="3"/>
      <c r="J1925" s="3"/>
      <c r="K1925" s="3"/>
    </row>
    <row r="1926" spans="1:11" x14ac:dyDescent="0.2">
      <c r="A1926" s="2">
        <v>1900</v>
      </c>
      <c r="B1926" s="3">
        <v>1342</v>
      </c>
      <c r="C1926" s="3" t="s">
        <v>1906</v>
      </c>
      <c r="D1926" s="3" t="s">
        <v>4309</v>
      </c>
      <c r="E1926" s="3">
        <v>8424.5099000000009</v>
      </c>
      <c r="F1926" s="3">
        <v>1977</v>
      </c>
      <c r="G1926" s="3">
        <v>242816</v>
      </c>
      <c r="H1926" s="3"/>
      <c r="I1926" s="3"/>
      <c r="J1926" s="3"/>
      <c r="K1926" s="3"/>
    </row>
    <row r="1927" spans="1:11" x14ac:dyDescent="0.2">
      <c r="A1927" s="2">
        <v>1901</v>
      </c>
      <c r="B1927" s="3">
        <v>787</v>
      </c>
      <c r="C1927" s="3" t="s">
        <v>1907</v>
      </c>
      <c r="D1927" s="3" t="s">
        <v>4310</v>
      </c>
      <c r="E1927" s="3">
        <v>8393.5119799999993</v>
      </c>
      <c r="F1927" s="3">
        <v>24</v>
      </c>
      <c r="G1927" s="3">
        <v>1131</v>
      </c>
      <c r="H1927" s="3"/>
      <c r="I1927" s="3"/>
      <c r="J1927" s="3"/>
      <c r="K1927" s="3"/>
    </row>
    <row r="1928" spans="1:11" x14ac:dyDescent="0.2">
      <c r="A1928" s="2">
        <v>1902</v>
      </c>
      <c r="B1928" s="3">
        <v>337</v>
      </c>
      <c r="C1928" s="3" t="s">
        <v>1908</v>
      </c>
      <c r="D1928" s="3" t="s">
        <v>4311</v>
      </c>
      <c r="E1928" s="3">
        <v>8313.4165600000015</v>
      </c>
      <c r="F1928" s="3">
        <v>461</v>
      </c>
      <c r="G1928" s="3">
        <v>17268</v>
      </c>
      <c r="H1928" s="3"/>
      <c r="I1928" s="3"/>
      <c r="J1928" s="3"/>
      <c r="K1928" s="3"/>
    </row>
    <row r="1929" spans="1:11" x14ac:dyDescent="0.2">
      <c r="A1929" s="2">
        <v>1903</v>
      </c>
      <c r="B1929" s="3">
        <v>2267</v>
      </c>
      <c r="C1929" s="3" t="s">
        <v>1909</v>
      </c>
      <c r="D1929" s="3" t="s">
        <v>4312</v>
      </c>
      <c r="E1929" s="3">
        <v>8270.7598799999996</v>
      </c>
      <c r="F1929" s="3">
        <v>481</v>
      </c>
      <c r="G1929" s="3">
        <v>754</v>
      </c>
      <c r="H1929" s="3"/>
      <c r="I1929" s="3"/>
      <c r="J1929" s="3"/>
      <c r="K1929" s="3"/>
    </row>
    <row r="1930" spans="1:11" x14ac:dyDescent="0.2">
      <c r="A1930" s="2">
        <v>1904</v>
      </c>
      <c r="B1930" s="3">
        <v>1662</v>
      </c>
      <c r="C1930" s="3" t="s">
        <v>1910</v>
      </c>
      <c r="D1930" s="3" t="s">
        <v>4313</v>
      </c>
      <c r="E1930" s="3">
        <v>8227.6307799999995</v>
      </c>
      <c r="F1930" s="3">
        <v>2763</v>
      </c>
      <c r="G1930" s="3">
        <v>171875</v>
      </c>
      <c r="H1930" s="3"/>
      <c r="I1930" s="3"/>
      <c r="J1930" s="3"/>
      <c r="K1930" s="3"/>
    </row>
    <row r="1931" spans="1:11" x14ac:dyDescent="0.2">
      <c r="A1931" s="2">
        <v>1905</v>
      </c>
      <c r="B1931" s="3">
        <v>2370</v>
      </c>
      <c r="C1931" s="3" t="s">
        <v>1911</v>
      </c>
      <c r="D1931" s="3" t="s">
        <v>4314</v>
      </c>
      <c r="E1931" s="3">
        <v>8174.1948599999996</v>
      </c>
      <c r="F1931" s="3">
        <v>43</v>
      </c>
      <c r="G1931" s="3">
        <v>363</v>
      </c>
      <c r="H1931" s="3"/>
      <c r="I1931" s="3"/>
      <c r="J1931" s="3"/>
      <c r="K1931" s="3"/>
    </row>
    <row r="1932" spans="1:11" x14ac:dyDescent="0.2">
      <c r="A1932" s="2">
        <v>1906</v>
      </c>
      <c r="B1932" s="3">
        <v>2218</v>
      </c>
      <c r="C1932" s="3" t="s">
        <v>1912</v>
      </c>
      <c r="D1932" s="3" t="s">
        <v>4315</v>
      </c>
      <c r="E1932" s="3">
        <v>8100.122589999999</v>
      </c>
      <c r="F1932" s="3">
        <v>855</v>
      </c>
      <c r="G1932" s="3">
        <v>67201</v>
      </c>
      <c r="H1932" s="3"/>
      <c r="I1932" s="3"/>
      <c r="J1932" s="3"/>
      <c r="K1932" s="3"/>
    </row>
    <row r="1933" spans="1:11" x14ac:dyDescent="0.2">
      <c r="A1933" s="2">
        <v>1907</v>
      </c>
      <c r="B1933" s="3">
        <v>1444</v>
      </c>
      <c r="C1933" s="3" t="s">
        <v>1913</v>
      </c>
      <c r="D1933" s="3" t="s">
        <v>4316</v>
      </c>
      <c r="E1933" s="3">
        <v>8032.8483400000014</v>
      </c>
      <c r="F1933" s="3">
        <v>70</v>
      </c>
      <c r="G1933" s="3">
        <v>410</v>
      </c>
      <c r="H1933" s="3"/>
      <c r="I1933" s="3"/>
      <c r="J1933" s="3"/>
      <c r="K1933" s="3"/>
    </row>
    <row r="1934" spans="1:11" x14ac:dyDescent="0.2">
      <c r="A1934" s="2">
        <v>1908</v>
      </c>
      <c r="B1934" s="3">
        <v>1665</v>
      </c>
      <c r="C1934" s="3" t="s">
        <v>1914</v>
      </c>
      <c r="D1934" s="3" t="s">
        <v>4317</v>
      </c>
      <c r="E1934" s="3">
        <v>7983.0846600000004</v>
      </c>
      <c r="F1934" s="3">
        <v>1609</v>
      </c>
      <c r="G1934" s="3">
        <v>4622</v>
      </c>
      <c r="H1934" s="3"/>
      <c r="I1934" s="3"/>
      <c r="J1934" s="3"/>
      <c r="K1934" s="3"/>
    </row>
    <row r="1935" spans="1:11" x14ac:dyDescent="0.2">
      <c r="A1935" s="2">
        <v>1909</v>
      </c>
      <c r="B1935" s="3">
        <v>675</v>
      </c>
      <c r="C1935" s="3" t="s">
        <v>1915</v>
      </c>
      <c r="D1935" s="3" t="s">
        <v>4318</v>
      </c>
      <c r="E1935" s="3">
        <v>7961.9775799999998</v>
      </c>
      <c r="F1935" s="3">
        <v>27</v>
      </c>
      <c r="G1935" s="3">
        <v>376</v>
      </c>
      <c r="H1935" s="3"/>
      <c r="I1935" s="3"/>
      <c r="J1935" s="3"/>
      <c r="K1935" s="3"/>
    </row>
    <row r="1936" spans="1:11" x14ac:dyDescent="0.2">
      <c r="A1936" s="2">
        <v>1910</v>
      </c>
      <c r="B1936" s="3">
        <v>2231</v>
      </c>
      <c r="C1936" s="3" t="s">
        <v>1916</v>
      </c>
      <c r="D1936" s="3" t="s">
        <v>4319</v>
      </c>
      <c r="E1936" s="3">
        <v>7944.3059599999997</v>
      </c>
      <c r="F1936" s="3">
        <v>318</v>
      </c>
      <c r="G1936" s="3">
        <v>958</v>
      </c>
      <c r="H1936" s="3"/>
      <c r="I1936" s="3"/>
      <c r="J1936" s="3"/>
      <c r="K1936" s="3"/>
    </row>
    <row r="1937" spans="1:11" x14ac:dyDescent="0.2">
      <c r="A1937" s="2">
        <v>1911</v>
      </c>
      <c r="B1937" s="3">
        <v>1844</v>
      </c>
      <c r="C1937" s="3" t="s">
        <v>1917</v>
      </c>
      <c r="D1937" s="3" t="s">
        <v>4320</v>
      </c>
      <c r="E1937" s="3">
        <v>7925.7711700000009</v>
      </c>
      <c r="F1937" s="3">
        <v>89</v>
      </c>
      <c r="G1937" s="3">
        <v>427</v>
      </c>
      <c r="H1937" s="3"/>
      <c r="I1937" s="3"/>
      <c r="J1937" s="3"/>
      <c r="K1937" s="3"/>
    </row>
    <row r="1938" spans="1:11" x14ac:dyDescent="0.2">
      <c r="A1938" s="2">
        <v>1912</v>
      </c>
      <c r="B1938" s="3">
        <v>2319</v>
      </c>
      <c r="C1938" s="3" t="s">
        <v>1918</v>
      </c>
      <c r="D1938" s="3" t="s">
        <v>4321</v>
      </c>
      <c r="E1938" s="3">
        <v>7880.8388999999988</v>
      </c>
      <c r="F1938" s="3">
        <v>987</v>
      </c>
      <c r="G1938" s="3">
        <v>1697</v>
      </c>
      <c r="H1938" s="3"/>
      <c r="I1938" s="3"/>
      <c r="J1938" s="3"/>
      <c r="K1938" s="3"/>
    </row>
    <row r="1939" spans="1:11" x14ac:dyDescent="0.2">
      <c r="A1939" s="2">
        <v>1913</v>
      </c>
      <c r="B1939" s="3">
        <v>65</v>
      </c>
      <c r="C1939" s="3" t="s">
        <v>1919</v>
      </c>
      <c r="D1939" s="3" t="s">
        <v>4322</v>
      </c>
      <c r="E1939" s="3">
        <v>7836.1055099999994</v>
      </c>
      <c r="F1939" s="3">
        <v>1004</v>
      </c>
      <c r="G1939" s="3">
        <v>43888</v>
      </c>
      <c r="H1939" s="3"/>
      <c r="I1939" s="3"/>
      <c r="J1939" s="3"/>
      <c r="K1939" s="3"/>
    </row>
    <row r="1940" spans="1:11" x14ac:dyDescent="0.2">
      <c r="A1940" s="2">
        <v>1914</v>
      </c>
      <c r="B1940" s="3">
        <v>76</v>
      </c>
      <c r="C1940" s="3" t="s">
        <v>1920</v>
      </c>
      <c r="D1940" s="3" t="s">
        <v>3182</v>
      </c>
      <c r="E1940" s="3">
        <v>7811.8506800000023</v>
      </c>
      <c r="F1940" s="3">
        <v>1529</v>
      </c>
      <c r="G1940" s="3">
        <v>964369</v>
      </c>
      <c r="H1940" s="3"/>
      <c r="I1940" s="3"/>
      <c r="J1940" s="3"/>
      <c r="K1940" s="3"/>
    </row>
    <row r="1941" spans="1:11" x14ac:dyDescent="0.2">
      <c r="A1941" s="2">
        <v>1915</v>
      </c>
      <c r="B1941" s="3">
        <v>2293</v>
      </c>
      <c r="C1941" s="3" t="s">
        <v>1921</v>
      </c>
      <c r="D1941" s="3" t="s">
        <v>4323</v>
      </c>
      <c r="E1941" s="3">
        <v>7789.371140000002</v>
      </c>
      <c r="F1941" s="3">
        <v>44</v>
      </c>
      <c r="G1941" s="3">
        <v>2570</v>
      </c>
      <c r="H1941" s="3"/>
      <c r="I1941" s="3"/>
      <c r="J1941" s="3"/>
      <c r="K1941" s="3"/>
    </row>
    <row r="1942" spans="1:11" x14ac:dyDescent="0.2">
      <c r="A1942" s="2">
        <v>1916</v>
      </c>
      <c r="B1942" s="3">
        <v>88</v>
      </c>
      <c r="C1942" s="3" t="s">
        <v>1922</v>
      </c>
      <c r="D1942" s="3" t="s">
        <v>4324</v>
      </c>
      <c r="E1942" s="3">
        <v>7783.8517800000009</v>
      </c>
      <c r="F1942" s="3">
        <v>47</v>
      </c>
      <c r="G1942" s="3">
        <v>363</v>
      </c>
      <c r="H1942" s="3"/>
      <c r="I1942" s="3"/>
      <c r="J1942" s="3"/>
      <c r="K1942" s="3"/>
    </row>
    <row r="1943" spans="1:11" x14ac:dyDescent="0.2">
      <c r="A1943" s="2">
        <v>1917</v>
      </c>
      <c r="B1943" s="3">
        <v>938</v>
      </c>
      <c r="C1943" s="3" t="s">
        <v>1923</v>
      </c>
      <c r="D1943" s="3" t="s">
        <v>4325</v>
      </c>
      <c r="E1943" s="3">
        <v>7725.5201500000003</v>
      </c>
      <c r="F1943" s="3">
        <v>84</v>
      </c>
      <c r="G1943" s="3">
        <v>12384</v>
      </c>
      <c r="H1943" s="3"/>
      <c r="I1943" s="3"/>
      <c r="J1943" s="3"/>
      <c r="K1943" s="3"/>
    </row>
    <row r="1944" spans="1:11" x14ac:dyDescent="0.2">
      <c r="A1944" s="2">
        <v>1918</v>
      </c>
      <c r="B1944" s="3">
        <v>1475</v>
      </c>
      <c r="C1944" s="3" t="s">
        <v>1924</v>
      </c>
      <c r="D1944" s="3" t="s">
        <v>3409</v>
      </c>
      <c r="E1944" s="3">
        <v>7715.3149000000012</v>
      </c>
      <c r="F1944" s="3">
        <v>3489</v>
      </c>
      <c r="G1944" s="3">
        <v>36661</v>
      </c>
      <c r="H1944" s="3"/>
      <c r="I1944" s="3"/>
      <c r="J1944" s="3"/>
      <c r="K1944" s="3"/>
    </row>
    <row r="1945" spans="1:11" x14ac:dyDescent="0.2">
      <c r="A1945" s="2">
        <v>1919</v>
      </c>
      <c r="B1945" s="3">
        <v>1554</v>
      </c>
      <c r="C1945" s="3" t="s">
        <v>1925</v>
      </c>
      <c r="D1945" s="3" t="s">
        <v>2624</v>
      </c>
      <c r="E1945" s="3">
        <v>7635.5448399999987</v>
      </c>
      <c r="F1945" s="3">
        <v>29</v>
      </c>
      <c r="G1945" s="3">
        <v>1128</v>
      </c>
      <c r="H1945" s="3"/>
      <c r="I1945" s="3"/>
      <c r="J1945" s="3"/>
      <c r="K1945" s="3"/>
    </row>
    <row r="1946" spans="1:11" x14ac:dyDescent="0.2">
      <c r="A1946" s="2">
        <v>1920</v>
      </c>
      <c r="B1946" s="3">
        <v>1245</v>
      </c>
      <c r="C1946" s="3" t="s">
        <v>1926</v>
      </c>
      <c r="D1946" s="3" t="s">
        <v>4326</v>
      </c>
      <c r="E1946" s="3">
        <v>7600.7486800000006</v>
      </c>
      <c r="F1946" s="3">
        <v>54</v>
      </c>
      <c r="G1946" s="3">
        <v>1876</v>
      </c>
      <c r="H1946" s="3"/>
      <c r="I1946" s="3"/>
      <c r="J1946" s="3"/>
      <c r="K1946" s="3"/>
    </row>
    <row r="1947" spans="1:11" x14ac:dyDescent="0.2">
      <c r="A1947" s="2">
        <v>1921</v>
      </c>
      <c r="B1947" s="3">
        <v>1347</v>
      </c>
      <c r="C1947" s="3" t="s">
        <v>1927</v>
      </c>
      <c r="D1947" s="3" t="s">
        <v>4327</v>
      </c>
      <c r="E1947" s="3">
        <v>7599.771380000002</v>
      </c>
      <c r="F1947" s="3">
        <v>448</v>
      </c>
      <c r="G1947" s="3">
        <v>22333</v>
      </c>
      <c r="H1947" s="3"/>
      <c r="I1947" s="3"/>
      <c r="J1947" s="3"/>
      <c r="K1947" s="3"/>
    </row>
    <row r="1948" spans="1:11" x14ac:dyDescent="0.2">
      <c r="A1948" s="2">
        <v>1922</v>
      </c>
      <c r="B1948" s="3">
        <v>1161</v>
      </c>
      <c r="C1948" s="3" t="s">
        <v>1928</v>
      </c>
      <c r="D1948" s="3" t="s">
        <v>4328</v>
      </c>
      <c r="E1948" s="3">
        <v>7508.3478900000009</v>
      </c>
      <c r="F1948" s="3">
        <v>25</v>
      </c>
      <c r="G1948" s="3">
        <v>123000</v>
      </c>
      <c r="H1948" s="3"/>
      <c r="I1948" s="3"/>
      <c r="J1948" s="3"/>
      <c r="K1948" s="3"/>
    </row>
    <row r="1949" spans="1:11" x14ac:dyDescent="0.2">
      <c r="A1949" s="2">
        <v>1923</v>
      </c>
      <c r="B1949" s="3">
        <v>362</v>
      </c>
      <c r="C1949" s="3" t="s">
        <v>1929</v>
      </c>
      <c r="D1949" s="3" t="s">
        <v>4329</v>
      </c>
      <c r="E1949" s="3">
        <v>7419.1444000000001</v>
      </c>
      <c r="F1949" s="3">
        <v>1</v>
      </c>
      <c r="G1949" s="3">
        <v>112</v>
      </c>
      <c r="H1949" s="3"/>
      <c r="I1949" s="3"/>
      <c r="J1949" s="3"/>
      <c r="K1949" s="3"/>
    </row>
    <row r="1950" spans="1:11" x14ac:dyDescent="0.2">
      <c r="A1950" s="2">
        <v>1924</v>
      </c>
      <c r="B1950" s="3">
        <v>172</v>
      </c>
      <c r="C1950" s="3" t="s">
        <v>1930</v>
      </c>
      <c r="D1950" s="3" t="s">
        <v>4330</v>
      </c>
      <c r="E1950" s="3">
        <v>7292.7169599999997</v>
      </c>
      <c r="F1950" s="3">
        <v>28</v>
      </c>
      <c r="G1950" s="3">
        <v>896</v>
      </c>
      <c r="H1950" s="3"/>
      <c r="I1950" s="3"/>
      <c r="J1950" s="3"/>
      <c r="K1950" s="3"/>
    </row>
    <row r="1951" spans="1:11" x14ac:dyDescent="0.2">
      <c r="A1951" s="2">
        <v>1925</v>
      </c>
      <c r="B1951" s="3">
        <v>1005</v>
      </c>
      <c r="C1951" s="3" t="s">
        <v>1931</v>
      </c>
      <c r="D1951" s="3" t="s">
        <v>4331</v>
      </c>
      <c r="E1951" s="3">
        <v>7247.7210899999991</v>
      </c>
      <c r="F1951" s="3">
        <v>22</v>
      </c>
      <c r="G1951" s="3">
        <v>214</v>
      </c>
      <c r="H1951" s="3"/>
      <c r="I1951" s="3"/>
      <c r="J1951" s="3"/>
      <c r="K1951" s="3"/>
    </row>
    <row r="1952" spans="1:11" x14ac:dyDescent="0.2">
      <c r="A1952" s="2">
        <v>1926</v>
      </c>
      <c r="B1952" s="3">
        <v>1378</v>
      </c>
      <c r="C1952" s="3" t="s">
        <v>1932</v>
      </c>
      <c r="D1952" s="3" t="s">
        <v>4332</v>
      </c>
      <c r="E1952" s="3">
        <v>7240.4522800000004</v>
      </c>
      <c r="F1952" s="3">
        <v>171</v>
      </c>
      <c r="G1952" s="3">
        <v>210</v>
      </c>
      <c r="H1952" s="3"/>
      <c r="I1952" s="3"/>
      <c r="J1952" s="3"/>
      <c r="K1952" s="3"/>
    </row>
    <row r="1953" spans="1:11" x14ac:dyDescent="0.2">
      <c r="A1953" s="2">
        <v>1927</v>
      </c>
      <c r="B1953" s="3">
        <v>998</v>
      </c>
      <c r="C1953" s="3" t="s">
        <v>1933</v>
      </c>
      <c r="D1953" s="3" t="s">
        <v>4224</v>
      </c>
      <c r="E1953" s="3">
        <v>7239.8497899999966</v>
      </c>
      <c r="F1953" s="3">
        <v>1665</v>
      </c>
      <c r="G1953" s="3">
        <v>23564</v>
      </c>
      <c r="H1953" s="3"/>
      <c r="I1953" s="3"/>
      <c r="J1953" s="3"/>
      <c r="K1953" s="3"/>
    </row>
    <row r="1954" spans="1:11" x14ac:dyDescent="0.2">
      <c r="A1954" s="2">
        <v>1928</v>
      </c>
      <c r="B1954" s="3">
        <v>1695</v>
      </c>
      <c r="C1954" s="3" t="s">
        <v>1934</v>
      </c>
      <c r="D1954" s="3" t="s">
        <v>4333</v>
      </c>
      <c r="E1954" s="3">
        <v>7197.7968300000002</v>
      </c>
      <c r="F1954" s="3">
        <v>796</v>
      </c>
      <c r="G1954" s="3">
        <v>496700</v>
      </c>
      <c r="H1954" s="3"/>
      <c r="I1954" s="3"/>
      <c r="J1954" s="3"/>
      <c r="K1954" s="3"/>
    </row>
    <row r="1955" spans="1:11" x14ac:dyDescent="0.2">
      <c r="A1955" s="2">
        <v>1929</v>
      </c>
      <c r="B1955" s="3">
        <v>1769</v>
      </c>
      <c r="C1955" s="3" t="s">
        <v>1935</v>
      </c>
      <c r="D1955" s="3" t="s">
        <v>4334</v>
      </c>
      <c r="E1955" s="3">
        <v>7173.344659999997</v>
      </c>
      <c r="F1955" s="3">
        <v>2632</v>
      </c>
      <c r="G1955" s="3">
        <v>303725</v>
      </c>
      <c r="H1955" s="3"/>
      <c r="I1955" s="3"/>
      <c r="J1955" s="3"/>
      <c r="K1955" s="3"/>
    </row>
    <row r="1956" spans="1:11" x14ac:dyDescent="0.2">
      <c r="A1956" s="2">
        <v>1930</v>
      </c>
      <c r="B1956" s="3">
        <v>1788</v>
      </c>
      <c r="C1956" s="3" t="s">
        <v>1936</v>
      </c>
      <c r="D1956" s="3" t="s">
        <v>4335</v>
      </c>
      <c r="E1956" s="3">
        <v>7123.3190100000002</v>
      </c>
      <c r="F1956" s="3">
        <v>685</v>
      </c>
      <c r="G1956" s="3">
        <v>7726</v>
      </c>
      <c r="H1956" s="3"/>
      <c r="I1956" s="3"/>
      <c r="J1956" s="3"/>
      <c r="K1956" s="3"/>
    </row>
    <row r="1957" spans="1:11" x14ac:dyDescent="0.2">
      <c r="A1957" s="2">
        <v>1931</v>
      </c>
      <c r="B1957" s="3">
        <v>1887</v>
      </c>
      <c r="C1957" s="3" t="s">
        <v>1937</v>
      </c>
      <c r="D1957" s="3" t="s">
        <v>4336</v>
      </c>
      <c r="E1957" s="3">
        <v>7121.7802800000009</v>
      </c>
      <c r="F1957" s="3">
        <v>750</v>
      </c>
      <c r="G1957" s="3">
        <v>4163</v>
      </c>
      <c r="H1957" s="3"/>
      <c r="I1957" s="3"/>
      <c r="J1957" s="3"/>
      <c r="K1957" s="3"/>
    </row>
    <row r="1958" spans="1:11" x14ac:dyDescent="0.2">
      <c r="A1958" s="2">
        <v>1932</v>
      </c>
      <c r="B1958" s="3">
        <v>1458</v>
      </c>
      <c r="C1958" s="3" t="s">
        <v>1938</v>
      </c>
      <c r="D1958" s="3" t="s">
        <v>3892</v>
      </c>
      <c r="E1958" s="3">
        <v>7110.9230900000002</v>
      </c>
      <c r="F1958" s="3">
        <v>17</v>
      </c>
      <c r="G1958" s="3">
        <v>170</v>
      </c>
      <c r="H1958" s="3"/>
      <c r="I1958" s="3"/>
      <c r="J1958" s="3"/>
      <c r="K1958" s="3"/>
    </row>
    <row r="1959" spans="1:11" x14ac:dyDescent="0.2">
      <c r="A1959" s="2">
        <v>1933</v>
      </c>
      <c r="B1959" s="3">
        <v>1761</v>
      </c>
      <c r="C1959" s="3" t="s">
        <v>1939</v>
      </c>
      <c r="D1959" s="3" t="s">
        <v>4337</v>
      </c>
      <c r="E1959" s="3">
        <v>7051.9526099999975</v>
      </c>
      <c r="F1959" s="3">
        <v>71</v>
      </c>
      <c r="G1959" s="3">
        <v>43400</v>
      </c>
      <c r="H1959" s="3"/>
      <c r="I1959" s="3"/>
      <c r="J1959" s="3"/>
      <c r="K1959" s="3"/>
    </row>
    <row r="1960" spans="1:11" x14ac:dyDescent="0.2">
      <c r="A1960" s="2">
        <v>1934</v>
      </c>
      <c r="B1960" s="3">
        <v>1853</v>
      </c>
      <c r="C1960" s="3" t="s">
        <v>1940</v>
      </c>
      <c r="D1960" s="3" t="s">
        <v>4338</v>
      </c>
      <c r="E1960" s="3">
        <v>6999.8750300000011</v>
      </c>
      <c r="F1960" s="3">
        <v>351</v>
      </c>
      <c r="G1960" s="3">
        <v>1689</v>
      </c>
      <c r="H1960" s="3"/>
      <c r="I1960" s="3"/>
      <c r="J1960" s="3"/>
      <c r="K1960" s="3"/>
    </row>
    <row r="1961" spans="1:11" x14ac:dyDescent="0.2">
      <c r="A1961" s="2">
        <v>1935</v>
      </c>
      <c r="B1961" s="3">
        <v>1153</v>
      </c>
      <c r="C1961" s="3" t="s">
        <v>1941</v>
      </c>
      <c r="D1961" s="3" t="s">
        <v>4339</v>
      </c>
      <c r="E1961" s="3">
        <v>6983.5427499999996</v>
      </c>
      <c r="F1961" s="3">
        <v>539</v>
      </c>
      <c r="G1961" s="3">
        <v>180780</v>
      </c>
      <c r="H1961" s="3"/>
      <c r="I1961" s="3"/>
      <c r="J1961" s="3"/>
      <c r="K1961" s="3"/>
    </row>
    <row r="1962" spans="1:11" x14ac:dyDescent="0.2">
      <c r="A1962" s="2">
        <v>1936</v>
      </c>
      <c r="B1962" s="3">
        <v>2029</v>
      </c>
      <c r="C1962" s="3" t="s">
        <v>1942</v>
      </c>
      <c r="D1962" s="3" t="s">
        <v>4340</v>
      </c>
      <c r="E1962" s="3">
        <v>6941.2460599999986</v>
      </c>
      <c r="F1962" s="3">
        <v>1409</v>
      </c>
      <c r="G1962" s="3">
        <v>1580</v>
      </c>
      <c r="H1962" s="3"/>
      <c r="I1962" s="3"/>
      <c r="J1962" s="3"/>
      <c r="K1962" s="3"/>
    </row>
    <row r="1963" spans="1:11" x14ac:dyDescent="0.2">
      <c r="A1963" s="2">
        <v>1937</v>
      </c>
      <c r="B1963" s="3">
        <v>1185</v>
      </c>
      <c r="C1963" s="3" t="s">
        <v>1943</v>
      </c>
      <c r="D1963" s="3" t="s">
        <v>4202</v>
      </c>
      <c r="E1963" s="3">
        <v>6923.1199000000006</v>
      </c>
      <c r="F1963" s="3">
        <v>419</v>
      </c>
      <c r="G1963" s="3">
        <v>3732</v>
      </c>
      <c r="H1963" s="3"/>
      <c r="I1963" s="3"/>
      <c r="J1963" s="3"/>
      <c r="K1963" s="3"/>
    </row>
    <row r="1964" spans="1:11" x14ac:dyDescent="0.2">
      <c r="A1964" s="2">
        <v>1938</v>
      </c>
      <c r="B1964" s="3">
        <v>1736</v>
      </c>
      <c r="C1964" s="3" t="s">
        <v>1944</v>
      </c>
      <c r="D1964" s="3" t="s">
        <v>4341</v>
      </c>
      <c r="E1964" s="3">
        <v>6909.1672300000027</v>
      </c>
      <c r="F1964" s="3">
        <v>49</v>
      </c>
      <c r="G1964" s="3">
        <v>52</v>
      </c>
      <c r="H1964" s="3"/>
      <c r="I1964" s="3"/>
      <c r="J1964" s="3"/>
      <c r="K1964" s="3"/>
    </row>
    <row r="1965" spans="1:11" x14ac:dyDescent="0.2">
      <c r="A1965" s="2">
        <v>1939</v>
      </c>
      <c r="B1965" s="3">
        <v>1216</v>
      </c>
      <c r="C1965" s="3" t="s">
        <v>1945</v>
      </c>
      <c r="D1965" s="3" t="s">
        <v>4342</v>
      </c>
      <c r="E1965" s="3">
        <v>6775.4354699999994</v>
      </c>
      <c r="F1965" s="3">
        <v>489</v>
      </c>
      <c r="G1965" s="3">
        <v>5963</v>
      </c>
      <c r="H1965" s="3"/>
      <c r="I1965" s="3"/>
      <c r="J1965" s="3"/>
      <c r="K1965" s="3"/>
    </row>
    <row r="1966" spans="1:11" x14ac:dyDescent="0.2">
      <c r="A1966" s="2">
        <v>1940</v>
      </c>
      <c r="B1966" s="3">
        <v>958</v>
      </c>
      <c r="C1966" s="3" t="s">
        <v>1946</v>
      </c>
      <c r="D1966" s="3" t="s">
        <v>4343</v>
      </c>
      <c r="E1966" s="3">
        <v>6750.4385499999989</v>
      </c>
      <c r="F1966" s="3">
        <v>846</v>
      </c>
      <c r="G1966" s="3">
        <v>6098</v>
      </c>
      <c r="H1966" s="3"/>
      <c r="I1966" s="3"/>
      <c r="J1966" s="3"/>
      <c r="K1966" s="3"/>
    </row>
    <row r="1967" spans="1:11" x14ac:dyDescent="0.2">
      <c r="A1967" s="2">
        <v>1941</v>
      </c>
      <c r="B1967" s="3">
        <v>2140</v>
      </c>
      <c r="C1967" s="3" t="s">
        <v>1947</v>
      </c>
      <c r="D1967" s="3" t="s">
        <v>4344</v>
      </c>
      <c r="E1967" s="3">
        <v>6744.8354300000001</v>
      </c>
      <c r="F1967" s="3">
        <v>183</v>
      </c>
      <c r="G1967" s="3">
        <v>2145</v>
      </c>
      <c r="H1967" s="3"/>
      <c r="I1967" s="3"/>
      <c r="J1967" s="3"/>
      <c r="K1967" s="3"/>
    </row>
    <row r="1968" spans="1:11" x14ac:dyDescent="0.2">
      <c r="A1968" s="2">
        <v>1942</v>
      </c>
      <c r="B1968" s="3">
        <v>1315</v>
      </c>
      <c r="C1968" s="3" t="s">
        <v>1948</v>
      </c>
      <c r="D1968" s="3" t="s">
        <v>4345</v>
      </c>
      <c r="E1968" s="3">
        <v>6607.7214800000002</v>
      </c>
      <c r="F1968" s="3">
        <v>244</v>
      </c>
      <c r="G1968" s="3">
        <v>11667</v>
      </c>
      <c r="H1968" s="3"/>
      <c r="I1968" s="3"/>
      <c r="J1968" s="3"/>
      <c r="K1968" s="3"/>
    </row>
    <row r="1969" spans="1:11" x14ac:dyDescent="0.2">
      <c r="A1969" s="2">
        <v>1943</v>
      </c>
      <c r="B1969" s="3">
        <v>1052</v>
      </c>
      <c r="C1969" s="3" t="s">
        <v>1949</v>
      </c>
      <c r="D1969" s="3" t="s">
        <v>4346</v>
      </c>
      <c r="E1969" s="3">
        <v>6563.7864</v>
      </c>
      <c r="F1969" s="3">
        <v>15</v>
      </c>
      <c r="G1969" s="3">
        <v>57</v>
      </c>
      <c r="H1969" s="3"/>
      <c r="I1969" s="3"/>
      <c r="J1969" s="3"/>
      <c r="K1969" s="3"/>
    </row>
    <row r="1970" spans="1:11" x14ac:dyDescent="0.2">
      <c r="A1970" s="2">
        <v>1944</v>
      </c>
      <c r="B1970" s="3">
        <v>724</v>
      </c>
      <c r="C1970" s="3" t="s">
        <v>1950</v>
      </c>
      <c r="D1970" s="3" t="s">
        <v>4347</v>
      </c>
      <c r="E1970" s="3">
        <v>6554.7669100000003</v>
      </c>
      <c r="F1970" s="3">
        <v>8</v>
      </c>
      <c r="G1970" s="3">
        <v>165</v>
      </c>
      <c r="H1970" s="3"/>
      <c r="I1970" s="3"/>
      <c r="J1970" s="3"/>
      <c r="K1970" s="3"/>
    </row>
    <row r="1971" spans="1:11" x14ac:dyDescent="0.2">
      <c r="A1971" s="2">
        <v>1945</v>
      </c>
      <c r="B1971" s="3">
        <v>365</v>
      </c>
      <c r="C1971" s="3" t="s">
        <v>1951</v>
      </c>
      <c r="D1971" s="3" t="s">
        <v>3162</v>
      </c>
      <c r="E1971" s="3">
        <v>6490.2226900000014</v>
      </c>
      <c r="F1971" s="3">
        <v>3594</v>
      </c>
      <c r="G1971" s="3">
        <v>504071</v>
      </c>
      <c r="H1971" s="3"/>
      <c r="I1971" s="3"/>
      <c r="J1971" s="3"/>
      <c r="K1971" s="3"/>
    </row>
    <row r="1972" spans="1:11" x14ac:dyDescent="0.2">
      <c r="A1972" s="2">
        <v>1946</v>
      </c>
      <c r="B1972" s="3">
        <v>1653</v>
      </c>
      <c r="C1972" s="3" t="s">
        <v>1952</v>
      </c>
      <c r="D1972" s="3" t="s">
        <v>4001</v>
      </c>
      <c r="E1972" s="3">
        <v>6470.368809999999</v>
      </c>
      <c r="F1972" s="3">
        <v>1483</v>
      </c>
      <c r="G1972" s="3">
        <v>56085</v>
      </c>
      <c r="H1972" s="3"/>
      <c r="I1972" s="3"/>
      <c r="J1972" s="3"/>
      <c r="K1972" s="3"/>
    </row>
    <row r="1973" spans="1:11" x14ac:dyDescent="0.2">
      <c r="A1973" s="2">
        <v>1947</v>
      </c>
      <c r="B1973" s="3">
        <v>1346</v>
      </c>
      <c r="C1973" s="3" t="s">
        <v>1953</v>
      </c>
      <c r="D1973" s="3" t="s">
        <v>4348</v>
      </c>
      <c r="E1973" s="3">
        <v>6422.3706700000012</v>
      </c>
      <c r="F1973" s="3">
        <v>20</v>
      </c>
      <c r="G1973" s="3">
        <v>620</v>
      </c>
      <c r="H1973" s="3"/>
      <c r="I1973" s="3"/>
      <c r="J1973" s="3"/>
      <c r="K1973" s="3"/>
    </row>
    <row r="1974" spans="1:11" x14ac:dyDescent="0.2">
      <c r="A1974" s="2">
        <v>1948</v>
      </c>
      <c r="B1974" s="3">
        <v>1365</v>
      </c>
      <c r="C1974" s="3" t="s">
        <v>1954</v>
      </c>
      <c r="D1974" s="3" t="s">
        <v>2859</v>
      </c>
      <c r="E1974" s="3">
        <v>6403.2667099999999</v>
      </c>
      <c r="F1974" s="3">
        <v>5</v>
      </c>
      <c r="G1974" s="3">
        <v>280</v>
      </c>
      <c r="H1974" s="3"/>
      <c r="I1974" s="3"/>
      <c r="J1974" s="3"/>
      <c r="K1974" s="3"/>
    </row>
    <row r="1975" spans="1:11" x14ac:dyDescent="0.2">
      <c r="A1975" s="2">
        <v>1949</v>
      </c>
      <c r="B1975" s="3">
        <v>2087</v>
      </c>
      <c r="C1975" s="3" t="s">
        <v>1955</v>
      </c>
      <c r="D1975" s="3" t="s">
        <v>4349</v>
      </c>
      <c r="E1975" s="3">
        <v>6365.2693900000013</v>
      </c>
      <c r="F1975" s="3">
        <v>198</v>
      </c>
      <c r="G1975" s="3">
        <v>9332</v>
      </c>
      <c r="H1975" s="3"/>
      <c r="I1975" s="3"/>
      <c r="J1975" s="3"/>
      <c r="K1975" s="3"/>
    </row>
    <row r="1976" spans="1:11" x14ac:dyDescent="0.2">
      <c r="A1976" s="2">
        <v>1950</v>
      </c>
      <c r="B1976" s="3">
        <v>1353</v>
      </c>
      <c r="C1976" s="3" t="s">
        <v>1956</v>
      </c>
      <c r="D1976" s="3" t="s">
        <v>2911</v>
      </c>
      <c r="E1976" s="3">
        <v>6320.3982400000004</v>
      </c>
      <c r="F1976" s="3">
        <v>10</v>
      </c>
      <c r="G1976" s="3">
        <v>229</v>
      </c>
      <c r="H1976" s="3"/>
      <c r="I1976" s="3"/>
      <c r="J1976" s="3"/>
      <c r="K1976" s="3"/>
    </row>
    <row r="1977" spans="1:11" x14ac:dyDescent="0.2">
      <c r="A1977" s="2">
        <v>1951</v>
      </c>
      <c r="B1977" s="3">
        <v>527</v>
      </c>
      <c r="C1977" s="3" t="s">
        <v>1957</v>
      </c>
      <c r="D1977" s="3" t="s">
        <v>4350</v>
      </c>
      <c r="E1977" s="3">
        <v>6296.3258199999982</v>
      </c>
      <c r="F1977" s="3">
        <v>232</v>
      </c>
      <c r="G1977" s="3">
        <v>3729</v>
      </c>
      <c r="H1977" s="3"/>
      <c r="I1977" s="3"/>
      <c r="J1977" s="3"/>
      <c r="K1977" s="3"/>
    </row>
    <row r="1978" spans="1:11" x14ac:dyDescent="0.2">
      <c r="A1978" s="2">
        <v>1952</v>
      </c>
      <c r="B1978" s="3">
        <v>1779</v>
      </c>
      <c r="C1978" s="3" t="s">
        <v>1958</v>
      </c>
      <c r="D1978" s="3" t="s">
        <v>4351</v>
      </c>
      <c r="E1978" s="3">
        <v>6193.888750000001</v>
      </c>
      <c r="F1978" s="3">
        <v>36</v>
      </c>
      <c r="G1978" s="3">
        <v>5052</v>
      </c>
      <c r="H1978" s="3"/>
      <c r="I1978" s="3"/>
      <c r="J1978" s="3"/>
      <c r="K1978" s="3"/>
    </row>
    <row r="1979" spans="1:11" x14ac:dyDescent="0.2">
      <c r="A1979" s="2">
        <v>1953</v>
      </c>
      <c r="B1979" s="3">
        <v>1732</v>
      </c>
      <c r="C1979" s="3" t="s">
        <v>1959</v>
      </c>
      <c r="D1979" s="3" t="s">
        <v>4352</v>
      </c>
      <c r="E1979" s="3">
        <v>6166.7298000000001</v>
      </c>
      <c r="F1979" s="3">
        <v>200</v>
      </c>
      <c r="G1979" s="3">
        <v>200</v>
      </c>
      <c r="H1979" s="3"/>
      <c r="I1979" s="3"/>
      <c r="J1979" s="3"/>
      <c r="K1979" s="3"/>
    </row>
    <row r="1980" spans="1:11" x14ac:dyDescent="0.2">
      <c r="A1980" s="2">
        <v>1954</v>
      </c>
      <c r="B1980" s="3">
        <v>2372</v>
      </c>
      <c r="C1980" s="3" t="s">
        <v>1960</v>
      </c>
      <c r="D1980" s="3" t="s">
        <v>4353</v>
      </c>
      <c r="E1980" s="3">
        <v>6146.0090500000006</v>
      </c>
      <c r="F1980" s="3">
        <v>60</v>
      </c>
      <c r="G1980" s="3">
        <v>2620</v>
      </c>
      <c r="H1980" s="3"/>
      <c r="I1980" s="3"/>
      <c r="J1980" s="3"/>
      <c r="K1980" s="3"/>
    </row>
    <row r="1981" spans="1:11" x14ac:dyDescent="0.2">
      <c r="A1981" s="2">
        <v>1955</v>
      </c>
      <c r="B1981" s="3">
        <v>387</v>
      </c>
      <c r="C1981" s="3" t="s">
        <v>1961</v>
      </c>
      <c r="D1981" s="3" t="s">
        <v>4354</v>
      </c>
      <c r="E1981" s="3">
        <v>6140.5894800000005</v>
      </c>
      <c r="F1981" s="3">
        <v>254</v>
      </c>
      <c r="G1981" s="3">
        <v>64990</v>
      </c>
      <c r="H1981" s="3"/>
      <c r="I1981" s="3"/>
      <c r="J1981" s="3"/>
      <c r="K1981" s="3"/>
    </row>
    <row r="1982" spans="1:11" x14ac:dyDescent="0.2">
      <c r="A1982" s="2">
        <v>1956</v>
      </c>
      <c r="B1982" s="3">
        <v>698</v>
      </c>
      <c r="C1982" s="3" t="s">
        <v>1962</v>
      </c>
      <c r="D1982" s="3" t="s">
        <v>4355</v>
      </c>
      <c r="E1982" s="3">
        <v>6102.1352800000004</v>
      </c>
      <c r="F1982" s="3">
        <v>15</v>
      </c>
      <c r="G1982" s="3">
        <v>596</v>
      </c>
      <c r="H1982" s="3"/>
      <c r="I1982" s="3"/>
      <c r="J1982" s="3"/>
      <c r="K1982" s="3"/>
    </row>
    <row r="1983" spans="1:11" x14ac:dyDescent="0.2">
      <c r="A1983" s="2">
        <v>1957</v>
      </c>
      <c r="B1983" s="3">
        <v>692</v>
      </c>
      <c r="C1983" s="3" t="s">
        <v>1963</v>
      </c>
      <c r="D1983" s="3" t="s">
        <v>4356</v>
      </c>
      <c r="E1983" s="3">
        <v>6081.5860499999999</v>
      </c>
      <c r="F1983" s="3">
        <v>5</v>
      </c>
      <c r="G1983" s="3">
        <v>584</v>
      </c>
      <c r="H1983" s="3"/>
      <c r="I1983" s="3"/>
      <c r="J1983" s="3"/>
      <c r="K1983" s="3"/>
    </row>
    <row r="1984" spans="1:11" x14ac:dyDescent="0.2">
      <c r="A1984" s="2">
        <v>1958</v>
      </c>
      <c r="B1984" s="3">
        <v>1041</v>
      </c>
      <c r="C1984" s="3" t="s">
        <v>1964</v>
      </c>
      <c r="D1984" s="3" t="s">
        <v>4357</v>
      </c>
      <c r="E1984" s="3">
        <v>6071.1893100000016</v>
      </c>
      <c r="F1984" s="3">
        <v>11</v>
      </c>
      <c r="G1984" s="3">
        <v>1107</v>
      </c>
      <c r="H1984" s="3"/>
      <c r="I1984" s="3"/>
      <c r="J1984" s="3"/>
      <c r="K1984" s="3"/>
    </row>
    <row r="1985" spans="1:11" x14ac:dyDescent="0.2">
      <c r="A1985" s="2">
        <v>1959</v>
      </c>
      <c r="B1985" s="3">
        <v>1095</v>
      </c>
      <c r="C1985" s="3" t="s">
        <v>1965</v>
      </c>
      <c r="D1985" s="3" t="s">
        <v>4358</v>
      </c>
      <c r="E1985" s="3">
        <v>6043.2586499999998</v>
      </c>
      <c r="F1985" s="3">
        <v>28</v>
      </c>
      <c r="G1985" s="3">
        <v>106</v>
      </c>
      <c r="H1985" s="3"/>
      <c r="I1985" s="3"/>
      <c r="J1985" s="3"/>
      <c r="K1985" s="3"/>
    </row>
    <row r="1986" spans="1:11" x14ac:dyDescent="0.2">
      <c r="A1986" s="2">
        <v>1960</v>
      </c>
      <c r="B1986" s="3">
        <v>691</v>
      </c>
      <c r="C1986" s="3" t="s">
        <v>1966</v>
      </c>
      <c r="D1986" s="3" t="s">
        <v>4359</v>
      </c>
      <c r="E1986" s="3">
        <v>6030.3178799999996</v>
      </c>
      <c r="F1986" s="3">
        <v>5</v>
      </c>
      <c r="G1986" s="3">
        <v>105</v>
      </c>
      <c r="H1986" s="3"/>
      <c r="I1986" s="3"/>
      <c r="J1986" s="3"/>
      <c r="K1986" s="3"/>
    </row>
    <row r="1987" spans="1:11" x14ac:dyDescent="0.2">
      <c r="A1987" s="2">
        <v>1961</v>
      </c>
      <c r="B1987" s="3">
        <v>1770</v>
      </c>
      <c r="C1987" s="3" t="s">
        <v>1967</v>
      </c>
      <c r="D1987" s="3" t="s">
        <v>4360</v>
      </c>
      <c r="E1987" s="3">
        <v>6016.5143200000002</v>
      </c>
      <c r="F1987" s="3">
        <v>531</v>
      </c>
      <c r="G1987" s="3">
        <v>619</v>
      </c>
      <c r="H1987" s="3"/>
      <c r="I1987" s="3"/>
      <c r="J1987" s="3"/>
      <c r="K1987" s="3"/>
    </row>
    <row r="1988" spans="1:11" x14ac:dyDescent="0.2">
      <c r="A1988" s="2">
        <v>1962</v>
      </c>
      <c r="B1988" s="3">
        <v>1331</v>
      </c>
      <c r="C1988" s="3" t="s">
        <v>1968</v>
      </c>
      <c r="D1988" s="3" t="s">
        <v>4361</v>
      </c>
      <c r="E1988" s="3">
        <v>5995.5517699999991</v>
      </c>
      <c r="F1988" s="3">
        <v>627</v>
      </c>
      <c r="G1988" s="3">
        <v>67100</v>
      </c>
      <c r="H1988" s="3"/>
      <c r="I1988" s="3"/>
      <c r="J1988" s="3"/>
      <c r="K1988" s="3"/>
    </row>
    <row r="1989" spans="1:11" x14ac:dyDescent="0.2">
      <c r="A1989" s="2">
        <v>1963</v>
      </c>
      <c r="B1989" s="3">
        <v>1022</v>
      </c>
      <c r="C1989" s="3" t="s">
        <v>1969</v>
      </c>
      <c r="D1989" s="3" t="s">
        <v>4362</v>
      </c>
      <c r="E1989" s="3">
        <v>5987.8689199999999</v>
      </c>
      <c r="F1989" s="3">
        <v>53</v>
      </c>
      <c r="G1989" s="3">
        <v>1472</v>
      </c>
      <c r="H1989" s="3"/>
      <c r="I1989" s="3"/>
      <c r="J1989" s="3"/>
      <c r="K1989" s="3"/>
    </row>
    <row r="1990" spans="1:11" x14ac:dyDescent="0.2">
      <c r="A1990" s="2">
        <v>1964</v>
      </c>
      <c r="B1990" s="3">
        <v>741</v>
      </c>
      <c r="C1990" s="3" t="s">
        <v>1970</v>
      </c>
      <c r="D1990" s="3" t="s">
        <v>4363</v>
      </c>
      <c r="E1990" s="3">
        <v>5982.2045099999996</v>
      </c>
      <c r="F1990" s="3">
        <v>20</v>
      </c>
      <c r="G1990" s="3">
        <v>540</v>
      </c>
      <c r="H1990" s="3"/>
      <c r="I1990" s="3"/>
      <c r="J1990" s="3"/>
      <c r="K1990" s="3"/>
    </row>
    <row r="1991" spans="1:11" x14ac:dyDescent="0.2">
      <c r="A1991" s="2">
        <v>1965</v>
      </c>
      <c r="B1991" s="3">
        <v>1300</v>
      </c>
      <c r="C1991" s="3" t="s">
        <v>1971</v>
      </c>
      <c r="D1991" s="3" t="s">
        <v>4364</v>
      </c>
      <c r="E1991" s="3">
        <v>5974.3637200000003</v>
      </c>
      <c r="F1991" s="3">
        <v>13</v>
      </c>
      <c r="G1991" s="3">
        <v>238</v>
      </c>
      <c r="H1991" s="3"/>
      <c r="I1991" s="3"/>
      <c r="J1991" s="3"/>
      <c r="K1991" s="3"/>
    </row>
    <row r="1992" spans="1:11" x14ac:dyDescent="0.2">
      <c r="A1992" s="2">
        <v>1966</v>
      </c>
      <c r="B1992" s="3">
        <v>1642</v>
      </c>
      <c r="C1992" s="3" t="s">
        <v>1972</v>
      </c>
      <c r="D1992" s="3" t="s">
        <v>4365</v>
      </c>
      <c r="E1992" s="3">
        <v>5950.1152099999999</v>
      </c>
      <c r="F1992" s="3">
        <v>990</v>
      </c>
      <c r="G1992" s="3">
        <v>21928</v>
      </c>
      <c r="H1992" s="3"/>
      <c r="I1992" s="3"/>
      <c r="J1992" s="3"/>
      <c r="K1992" s="3"/>
    </row>
    <row r="1993" spans="1:11" x14ac:dyDescent="0.2">
      <c r="A1993" s="2">
        <v>1967</v>
      </c>
      <c r="B1993" s="3">
        <v>714</v>
      </c>
      <c r="C1993" s="3" t="s">
        <v>1973</v>
      </c>
      <c r="D1993" s="3" t="s">
        <v>4366</v>
      </c>
      <c r="E1993" s="3">
        <v>5871.8967399999992</v>
      </c>
      <c r="F1993" s="3">
        <v>32</v>
      </c>
      <c r="G1993" s="3">
        <v>886</v>
      </c>
      <c r="H1993" s="3"/>
      <c r="I1993" s="3"/>
      <c r="J1993" s="3"/>
      <c r="K1993" s="3"/>
    </row>
    <row r="1994" spans="1:11" x14ac:dyDescent="0.2">
      <c r="A1994" s="2">
        <v>1968</v>
      </c>
      <c r="B1994" s="3">
        <v>1326</v>
      </c>
      <c r="C1994" s="3" t="s">
        <v>1974</v>
      </c>
      <c r="D1994" s="3" t="s">
        <v>4367</v>
      </c>
      <c r="E1994" s="3">
        <v>5864.3772100000006</v>
      </c>
      <c r="F1994" s="3">
        <v>43</v>
      </c>
      <c r="G1994" s="3">
        <v>463</v>
      </c>
      <c r="H1994" s="3"/>
      <c r="I1994" s="3"/>
      <c r="J1994" s="3"/>
      <c r="K1994" s="3"/>
    </row>
    <row r="1995" spans="1:11" x14ac:dyDescent="0.2">
      <c r="A1995" s="2">
        <v>1969</v>
      </c>
      <c r="B1995" s="3">
        <v>1629</v>
      </c>
      <c r="C1995" s="3" t="s">
        <v>1975</v>
      </c>
      <c r="D1995" s="3" t="s">
        <v>4368</v>
      </c>
      <c r="E1995" s="3">
        <v>5806.588029999999</v>
      </c>
      <c r="F1995" s="3">
        <v>3268</v>
      </c>
      <c r="G1995" s="3">
        <v>449625</v>
      </c>
      <c r="H1995" s="3"/>
      <c r="I1995" s="3"/>
      <c r="J1995" s="3"/>
      <c r="K1995" s="3"/>
    </row>
    <row r="1996" spans="1:11" x14ac:dyDescent="0.2">
      <c r="A1996" s="2">
        <v>1970</v>
      </c>
      <c r="B1996" s="3">
        <v>1613</v>
      </c>
      <c r="C1996" s="3" t="s">
        <v>1976</v>
      </c>
      <c r="D1996" s="3" t="s">
        <v>4369</v>
      </c>
      <c r="E1996" s="3">
        <v>5771.9987299999993</v>
      </c>
      <c r="F1996" s="3">
        <v>2573</v>
      </c>
      <c r="G1996" s="3">
        <v>29790</v>
      </c>
      <c r="H1996" s="3"/>
      <c r="I1996" s="3"/>
      <c r="J1996" s="3"/>
      <c r="K1996" s="3"/>
    </row>
    <row r="1997" spans="1:11" x14ac:dyDescent="0.2">
      <c r="A1997" s="2">
        <v>1971</v>
      </c>
      <c r="B1997" s="3">
        <v>2155</v>
      </c>
      <c r="C1997" s="3" t="s">
        <v>1977</v>
      </c>
      <c r="D1997" s="3" t="s">
        <v>4370</v>
      </c>
      <c r="E1997" s="3">
        <v>5711.1663799999997</v>
      </c>
      <c r="F1997" s="3">
        <v>799</v>
      </c>
      <c r="G1997" s="3">
        <v>6674</v>
      </c>
      <c r="H1997" s="3"/>
      <c r="I1997" s="3"/>
      <c r="J1997" s="3"/>
      <c r="K1997" s="3"/>
    </row>
    <row r="1998" spans="1:11" x14ac:dyDescent="0.2">
      <c r="A1998" s="2">
        <v>1972</v>
      </c>
      <c r="B1998" s="3">
        <v>2297</v>
      </c>
      <c r="C1998" s="3" t="s">
        <v>1978</v>
      </c>
      <c r="D1998" s="3" t="s">
        <v>4371</v>
      </c>
      <c r="E1998" s="3">
        <v>5700.9660199999998</v>
      </c>
      <c r="F1998" s="3">
        <v>32</v>
      </c>
      <c r="G1998" s="3">
        <v>1900</v>
      </c>
      <c r="H1998" s="3"/>
      <c r="I1998" s="3"/>
      <c r="J1998" s="3"/>
      <c r="K1998" s="3"/>
    </row>
    <row r="1999" spans="1:11" x14ac:dyDescent="0.2">
      <c r="A1999" s="2">
        <v>1973</v>
      </c>
      <c r="B1999" s="3">
        <v>1966</v>
      </c>
      <c r="C1999" s="3" t="s">
        <v>1979</v>
      </c>
      <c r="D1999" s="3" t="s">
        <v>4372</v>
      </c>
      <c r="E1999" s="3">
        <v>5680.4899500000001</v>
      </c>
      <c r="F1999" s="3">
        <v>960</v>
      </c>
      <c r="G1999" s="3">
        <v>1101</v>
      </c>
      <c r="H1999" s="3"/>
      <c r="I1999" s="3"/>
      <c r="J1999" s="3"/>
      <c r="K1999" s="3"/>
    </row>
    <row r="2000" spans="1:11" x14ac:dyDescent="0.2">
      <c r="A2000" s="2">
        <v>1974</v>
      </c>
      <c r="B2000" s="3">
        <v>1114</v>
      </c>
      <c r="C2000" s="3" t="s">
        <v>1980</v>
      </c>
      <c r="D2000" s="3" t="s">
        <v>4373</v>
      </c>
      <c r="E2000" s="3">
        <v>5652.9341199999999</v>
      </c>
      <c r="F2000" s="3">
        <v>20</v>
      </c>
      <c r="G2000" s="3">
        <v>609</v>
      </c>
      <c r="H2000" s="3"/>
      <c r="I2000" s="3"/>
      <c r="J2000" s="3"/>
      <c r="K2000" s="3"/>
    </row>
    <row r="2001" spans="1:11" x14ac:dyDescent="0.2">
      <c r="A2001" s="2">
        <v>1975</v>
      </c>
      <c r="B2001" s="3">
        <v>633</v>
      </c>
      <c r="C2001" s="3" t="s">
        <v>1981</v>
      </c>
      <c r="D2001" s="3" t="s">
        <v>4374</v>
      </c>
      <c r="E2001" s="3">
        <v>5622.8797999999997</v>
      </c>
      <c r="F2001" s="3">
        <v>725</v>
      </c>
      <c r="G2001" s="3">
        <v>1963</v>
      </c>
      <c r="H2001" s="3"/>
      <c r="I2001" s="3"/>
      <c r="J2001" s="3"/>
      <c r="K2001" s="3"/>
    </row>
    <row r="2002" spans="1:11" x14ac:dyDescent="0.2">
      <c r="A2002" s="2">
        <v>1976</v>
      </c>
      <c r="B2002" s="3">
        <v>1211</v>
      </c>
      <c r="C2002" s="3" t="s">
        <v>1982</v>
      </c>
      <c r="D2002" s="3" t="s">
        <v>4375</v>
      </c>
      <c r="E2002" s="3">
        <v>5598.9717600000004</v>
      </c>
      <c r="F2002" s="3">
        <v>123</v>
      </c>
      <c r="G2002" s="3">
        <v>18572</v>
      </c>
      <c r="H2002" s="3"/>
      <c r="I2002" s="3"/>
      <c r="J2002" s="3"/>
      <c r="K2002" s="3"/>
    </row>
    <row r="2003" spans="1:11" x14ac:dyDescent="0.2">
      <c r="A2003" s="2">
        <v>1977</v>
      </c>
      <c r="B2003" s="3">
        <v>1494</v>
      </c>
      <c r="C2003" s="3" t="s">
        <v>1983</v>
      </c>
      <c r="D2003" s="3" t="s">
        <v>4257</v>
      </c>
      <c r="E2003" s="3">
        <v>5590.0626400000001</v>
      </c>
      <c r="F2003" s="3">
        <v>36</v>
      </c>
      <c r="G2003" s="3">
        <v>1743</v>
      </c>
      <c r="H2003" s="3"/>
      <c r="I2003" s="3"/>
      <c r="J2003" s="3"/>
      <c r="K2003" s="3"/>
    </row>
    <row r="2004" spans="1:11" x14ac:dyDescent="0.2">
      <c r="A2004" s="2">
        <v>1978</v>
      </c>
      <c r="B2004" s="3">
        <v>1627</v>
      </c>
      <c r="C2004" s="3" t="s">
        <v>1984</v>
      </c>
      <c r="D2004" s="3" t="s">
        <v>4376</v>
      </c>
      <c r="E2004" s="3">
        <v>5579.2398700000003</v>
      </c>
      <c r="F2004" s="3">
        <v>76</v>
      </c>
      <c r="G2004" s="3">
        <v>11820</v>
      </c>
      <c r="H2004" s="3"/>
      <c r="I2004" s="3"/>
      <c r="J2004" s="3"/>
      <c r="K2004" s="3"/>
    </row>
    <row r="2005" spans="1:11" x14ac:dyDescent="0.2">
      <c r="A2005" s="2">
        <v>1979</v>
      </c>
      <c r="B2005" s="3">
        <v>902</v>
      </c>
      <c r="C2005" s="3" t="s">
        <v>1985</v>
      </c>
      <c r="D2005" s="3" t="s">
        <v>4377</v>
      </c>
      <c r="E2005" s="3">
        <v>5577.5919700000004</v>
      </c>
      <c r="F2005" s="3">
        <v>11</v>
      </c>
      <c r="G2005" s="3">
        <v>353</v>
      </c>
      <c r="H2005" s="3"/>
      <c r="I2005" s="3"/>
      <c r="J2005" s="3"/>
      <c r="K2005" s="3"/>
    </row>
    <row r="2006" spans="1:11" x14ac:dyDescent="0.2">
      <c r="A2006" s="2">
        <v>1980</v>
      </c>
      <c r="B2006" s="3">
        <v>639</v>
      </c>
      <c r="C2006" s="3" t="s">
        <v>1986</v>
      </c>
      <c r="D2006" s="3" t="s">
        <v>4378</v>
      </c>
      <c r="E2006" s="3">
        <v>5553.1263099999996</v>
      </c>
      <c r="F2006" s="3">
        <v>260</v>
      </c>
      <c r="G2006" s="3">
        <v>10663</v>
      </c>
      <c r="H2006" s="3"/>
      <c r="I2006" s="3"/>
      <c r="J2006" s="3"/>
      <c r="K2006" s="3"/>
    </row>
    <row r="2007" spans="1:11" x14ac:dyDescent="0.2">
      <c r="A2007" s="2">
        <v>1981</v>
      </c>
      <c r="B2007" s="3">
        <v>2329</v>
      </c>
      <c r="C2007" s="3" t="s">
        <v>1987</v>
      </c>
      <c r="D2007" s="3" t="s">
        <v>4379</v>
      </c>
      <c r="E2007" s="3">
        <v>5552.5673099999995</v>
      </c>
      <c r="F2007" s="3">
        <v>494</v>
      </c>
      <c r="G2007" s="3">
        <v>802</v>
      </c>
      <c r="H2007" s="3"/>
      <c r="I2007" s="3"/>
      <c r="J2007" s="3"/>
      <c r="K2007" s="3"/>
    </row>
    <row r="2008" spans="1:11" x14ac:dyDescent="0.2">
      <c r="A2008" s="2">
        <v>1982</v>
      </c>
      <c r="B2008" s="3">
        <v>1204</v>
      </c>
      <c r="C2008" s="3" t="s">
        <v>1988</v>
      </c>
      <c r="D2008" s="3" t="s">
        <v>4380</v>
      </c>
      <c r="E2008" s="3">
        <v>5512.3513999999996</v>
      </c>
      <c r="F2008" s="3">
        <v>782</v>
      </c>
      <c r="G2008" s="3">
        <v>21667</v>
      </c>
      <c r="H2008" s="3"/>
      <c r="I2008" s="3"/>
      <c r="J2008" s="3"/>
      <c r="K2008" s="3"/>
    </row>
    <row r="2009" spans="1:11" x14ac:dyDescent="0.2">
      <c r="A2009" s="2">
        <v>1983</v>
      </c>
      <c r="B2009" s="3">
        <v>669</v>
      </c>
      <c r="C2009" s="3" t="s">
        <v>1989</v>
      </c>
      <c r="D2009" s="3" t="s">
        <v>3255</v>
      </c>
      <c r="E2009" s="3">
        <v>5480.1778399999976</v>
      </c>
      <c r="F2009" s="3">
        <v>349</v>
      </c>
      <c r="G2009" s="3">
        <v>16919</v>
      </c>
      <c r="H2009" s="3"/>
      <c r="I2009" s="3"/>
      <c r="J2009" s="3"/>
      <c r="K2009" s="3"/>
    </row>
    <row r="2010" spans="1:11" x14ac:dyDescent="0.2">
      <c r="A2010" s="2">
        <v>1984</v>
      </c>
      <c r="B2010" s="3">
        <v>1384</v>
      </c>
      <c r="C2010" s="3" t="s">
        <v>1990</v>
      </c>
      <c r="D2010" s="3" t="s">
        <v>4381</v>
      </c>
      <c r="E2010" s="3">
        <v>5439.5609100000001</v>
      </c>
      <c r="F2010" s="3">
        <v>608</v>
      </c>
      <c r="G2010" s="3">
        <v>4005</v>
      </c>
      <c r="H2010" s="3"/>
      <c r="I2010" s="3"/>
      <c r="J2010" s="3"/>
      <c r="K2010" s="3"/>
    </row>
    <row r="2011" spans="1:11" x14ac:dyDescent="0.2">
      <c r="A2011" s="2">
        <v>1985</v>
      </c>
      <c r="B2011" s="3">
        <v>2142</v>
      </c>
      <c r="C2011" s="3" t="s">
        <v>1991</v>
      </c>
      <c r="D2011" s="3" t="s">
        <v>4382</v>
      </c>
      <c r="E2011" s="3">
        <v>5419.8916600000011</v>
      </c>
      <c r="F2011" s="3">
        <v>137</v>
      </c>
      <c r="G2011" s="3">
        <v>789</v>
      </c>
      <c r="H2011" s="3"/>
      <c r="I2011" s="3"/>
      <c r="J2011" s="3"/>
      <c r="K2011" s="3"/>
    </row>
    <row r="2012" spans="1:11" x14ac:dyDescent="0.2">
      <c r="A2012" s="2">
        <v>1986</v>
      </c>
      <c r="B2012" s="3">
        <v>1106</v>
      </c>
      <c r="C2012" s="3" t="s">
        <v>1992</v>
      </c>
      <c r="D2012" s="3" t="s">
        <v>4383</v>
      </c>
      <c r="E2012" s="3">
        <v>5391.9883300000001</v>
      </c>
      <c r="F2012" s="3">
        <v>11</v>
      </c>
      <c r="G2012" s="3">
        <v>1128</v>
      </c>
      <c r="H2012" s="3"/>
      <c r="I2012" s="3"/>
      <c r="J2012" s="3"/>
      <c r="K2012" s="3"/>
    </row>
    <row r="2013" spans="1:11" x14ac:dyDescent="0.2">
      <c r="A2013" s="2">
        <v>1987</v>
      </c>
      <c r="B2013" s="3">
        <v>48</v>
      </c>
      <c r="C2013" s="3" t="s">
        <v>1993</v>
      </c>
      <c r="D2013" s="3" t="s">
        <v>4384</v>
      </c>
      <c r="E2013" s="3">
        <v>5385.1622799999986</v>
      </c>
      <c r="F2013" s="3">
        <v>1867</v>
      </c>
      <c r="G2013" s="3">
        <v>635035</v>
      </c>
      <c r="H2013" s="3"/>
      <c r="I2013" s="3"/>
      <c r="J2013" s="3"/>
      <c r="K2013" s="3"/>
    </row>
    <row r="2014" spans="1:11" x14ac:dyDescent="0.2">
      <c r="A2014" s="2">
        <v>1988</v>
      </c>
      <c r="B2014" s="3">
        <v>1452</v>
      </c>
      <c r="C2014" s="3" t="s">
        <v>1994</v>
      </c>
      <c r="D2014" s="3" t="s">
        <v>4385</v>
      </c>
      <c r="E2014" s="3">
        <v>5336.4649000000009</v>
      </c>
      <c r="F2014" s="3">
        <v>27</v>
      </c>
      <c r="G2014" s="3">
        <v>510</v>
      </c>
      <c r="H2014" s="3"/>
      <c r="I2014" s="3"/>
      <c r="J2014" s="3"/>
      <c r="K2014" s="3"/>
    </row>
    <row r="2015" spans="1:11" x14ac:dyDescent="0.2">
      <c r="A2015" s="2">
        <v>1989</v>
      </c>
      <c r="B2015" s="3">
        <v>1239</v>
      </c>
      <c r="C2015" s="3" t="s">
        <v>1995</v>
      </c>
      <c r="D2015" s="3" t="s">
        <v>4386</v>
      </c>
      <c r="E2015" s="3">
        <v>5325.2719899999984</v>
      </c>
      <c r="F2015" s="3">
        <v>5</v>
      </c>
      <c r="G2015" s="3">
        <v>1900</v>
      </c>
      <c r="H2015" s="3"/>
      <c r="I2015" s="3"/>
      <c r="J2015" s="3"/>
      <c r="K2015" s="3"/>
    </row>
    <row r="2016" spans="1:11" x14ac:dyDescent="0.2">
      <c r="A2016" s="2">
        <v>1990</v>
      </c>
      <c r="B2016" s="3">
        <v>1747</v>
      </c>
      <c r="C2016" s="3" t="s">
        <v>1996</v>
      </c>
      <c r="D2016" s="3" t="s">
        <v>3691</v>
      </c>
      <c r="E2016" s="3">
        <v>5298.7429700000012</v>
      </c>
      <c r="F2016" s="3">
        <v>275</v>
      </c>
      <c r="G2016" s="3">
        <v>4587</v>
      </c>
      <c r="H2016" s="3"/>
      <c r="I2016" s="3"/>
      <c r="J2016" s="3"/>
      <c r="K2016" s="3"/>
    </row>
    <row r="2017" spans="1:11" x14ac:dyDescent="0.2">
      <c r="A2017" s="2">
        <v>1991</v>
      </c>
      <c r="B2017" s="3">
        <v>1552</v>
      </c>
      <c r="C2017" s="3" t="s">
        <v>1997</v>
      </c>
      <c r="D2017" s="3" t="s">
        <v>4387</v>
      </c>
      <c r="E2017" s="3">
        <v>5269.7491999999984</v>
      </c>
      <c r="F2017" s="3">
        <v>1942</v>
      </c>
      <c r="G2017" s="3">
        <v>57590</v>
      </c>
      <c r="H2017" s="3"/>
      <c r="I2017" s="3"/>
      <c r="J2017" s="3"/>
      <c r="K2017" s="3"/>
    </row>
    <row r="2018" spans="1:11" x14ac:dyDescent="0.2">
      <c r="A2018" s="2">
        <v>1992</v>
      </c>
      <c r="B2018" s="3">
        <v>890</v>
      </c>
      <c r="C2018" s="3" t="s">
        <v>1998</v>
      </c>
      <c r="D2018" s="3" t="s">
        <v>4388</v>
      </c>
      <c r="E2018" s="3">
        <v>5226.6578499999996</v>
      </c>
      <c r="F2018" s="3">
        <v>35</v>
      </c>
      <c r="G2018" s="3">
        <v>2128</v>
      </c>
      <c r="H2018" s="3"/>
      <c r="I2018" s="3"/>
      <c r="J2018" s="3"/>
      <c r="K2018" s="3"/>
    </row>
    <row r="2019" spans="1:11" x14ac:dyDescent="0.2">
      <c r="A2019" s="2">
        <v>1993</v>
      </c>
      <c r="B2019" s="3">
        <v>2196</v>
      </c>
      <c r="C2019" s="3" t="s">
        <v>1999</v>
      </c>
      <c r="D2019" s="3" t="s">
        <v>4389</v>
      </c>
      <c r="E2019" s="3">
        <v>5220.4410599999992</v>
      </c>
      <c r="F2019" s="3">
        <v>297</v>
      </c>
      <c r="G2019" s="3">
        <v>17317</v>
      </c>
      <c r="H2019" s="3"/>
      <c r="I2019" s="3"/>
      <c r="J2019" s="3"/>
      <c r="K2019" s="3"/>
    </row>
    <row r="2020" spans="1:11" x14ac:dyDescent="0.2">
      <c r="A2020" s="2">
        <v>1994</v>
      </c>
      <c r="B2020" s="3">
        <v>1704</v>
      </c>
      <c r="C2020" s="3" t="s">
        <v>2000</v>
      </c>
      <c r="D2020" s="3" t="s">
        <v>3003</v>
      </c>
      <c r="E2020" s="3">
        <v>5179.0192999999999</v>
      </c>
      <c r="F2020" s="3">
        <v>11</v>
      </c>
      <c r="G2020" s="3">
        <v>372</v>
      </c>
      <c r="H2020" s="3"/>
      <c r="I2020" s="3"/>
      <c r="J2020" s="3"/>
      <c r="K2020" s="3"/>
    </row>
    <row r="2021" spans="1:11" x14ac:dyDescent="0.2">
      <c r="A2021" s="2">
        <v>1995</v>
      </c>
      <c r="B2021" s="3">
        <v>1390</v>
      </c>
      <c r="C2021" s="3" t="s">
        <v>2001</v>
      </c>
      <c r="D2021" s="3" t="s">
        <v>4390</v>
      </c>
      <c r="E2021" s="3">
        <v>5115.6082799999986</v>
      </c>
      <c r="F2021" s="3">
        <v>192</v>
      </c>
      <c r="G2021" s="3">
        <v>9395</v>
      </c>
      <c r="H2021" s="3"/>
      <c r="I2021" s="3"/>
      <c r="J2021" s="3"/>
      <c r="K2021" s="3"/>
    </row>
    <row r="2022" spans="1:11" x14ac:dyDescent="0.2">
      <c r="A2022" s="2">
        <v>1996</v>
      </c>
      <c r="B2022" s="3">
        <v>2220</v>
      </c>
      <c r="C2022" s="3" t="s">
        <v>2002</v>
      </c>
      <c r="D2022" s="3" t="s">
        <v>4391</v>
      </c>
      <c r="E2022" s="3">
        <v>5110.8845800000017</v>
      </c>
      <c r="F2022" s="3">
        <v>185</v>
      </c>
      <c r="G2022" s="3">
        <v>4957</v>
      </c>
      <c r="H2022" s="3"/>
      <c r="I2022" s="3"/>
      <c r="J2022" s="3"/>
      <c r="K2022" s="3"/>
    </row>
    <row r="2023" spans="1:11" x14ac:dyDescent="0.2">
      <c r="A2023" s="2">
        <v>1997</v>
      </c>
      <c r="B2023" s="3">
        <v>2089</v>
      </c>
      <c r="C2023" s="3" t="s">
        <v>2003</v>
      </c>
      <c r="D2023" s="3" t="s">
        <v>4392</v>
      </c>
      <c r="E2023" s="3">
        <v>4989.2918299999992</v>
      </c>
      <c r="F2023" s="3">
        <v>451</v>
      </c>
      <c r="G2023" s="3">
        <v>886</v>
      </c>
      <c r="H2023" s="3"/>
      <c r="I2023" s="3"/>
      <c r="J2023" s="3"/>
      <c r="K2023" s="3"/>
    </row>
    <row r="2024" spans="1:11" x14ac:dyDescent="0.2">
      <c r="A2024" s="2">
        <v>1998</v>
      </c>
      <c r="B2024" s="3">
        <v>1713</v>
      </c>
      <c r="C2024" s="3" t="s">
        <v>2004</v>
      </c>
      <c r="D2024" s="3" t="s">
        <v>4393</v>
      </c>
      <c r="E2024" s="3">
        <v>4969.5999300000012</v>
      </c>
      <c r="F2024" s="3">
        <v>56</v>
      </c>
      <c r="G2024" s="3">
        <v>90</v>
      </c>
      <c r="H2024" s="3"/>
      <c r="I2024" s="3"/>
      <c r="J2024" s="3"/>
      <c r="K2024" s="3"/>
    </row>
    <row r="2025" spans="1:11" x14ac:dyDescent="0.2">
      <c r="A2025" s="2">
        <v>1999</v>
      </c>
      <c r="B2025" s="3">
        <v>1963</v>
      </c>
      <c r="C2025" s="3" t="s">
        <v>2005</v>
      </c>
      <c r="D2025" s="3" t="s">
        <v>4394</v>
      </c>
      <c r="E2025" s="3">
        <v>4955.5585300000002</v>
      </c>
      <c r="F2025" s="3">
        <v>169</v>
      </c>
      <c r="G2025" s="3">
        <v>185</v>
      </c>
      <c r="H2025" s="3"/>
      <c r="I2025" s="3"/>
      <c r="J2025" s="3"/>
      <c r="K2025" s="3"/>
    </row>
    <row r="2026" spans="1:11" x14ac:dyDescent="0.2">
      <c r="A2026" s="2">
        <v>2000</v>
      </c>
      <c r="B2026" s="3">
        <v>1110</v>
      </c>
      <c r="C2026" s="3" t="s">
        <v>2006</v>
      </c>
      <c r="D2026" s="3" t="s">
        <v>4395</v>
      </c>
      <c r="E2026" s="3">
        <v>4919.8738000000003</v>
      </c>
      <c r="F2026" s="3">
        <v>3</v>
      </c>
      <c r="G2026" s="3">
        <v>11</v>
      </c>
      <c r="H2026" s="3"/>
      <c r="I2026" s="3"/>
      <c r="J2026" s="3"/>
      <c r="K2026" s="3"/>
    </row>
    <row r="2027" spans="1:11" x14ac:dyDescent="0.2">
      <c r="A2027" s="2">
        <v>2001</v>
      </c>
      <c r="B2027" s="3">
        <v>2474</v>
      </c>
      <c r="C2027" s="3" t="s">
        <v>2007</v>
      </c>
      <c r="D2027" s="3" t="s">
        <v>4396</v>
      </c>
      <c r="E2027" s="3">
        <v>4901.4162600000009</v>
      </c>
      <c r="F2027" s="3">
        <v>171</v>
      </c>
      <c r="G2027" s="3">
        <v>2290</v>
      </c>
      <c r="H2027" s="3"/>
      <c r="I2027" s="3"/>
      <c r="J2027" s="3"/>
      <c r="K2027" s="3"/>
    </row>
    <row r="2028" spans="1:11" x14ac:dyDescent="0.2">
      <c r="A2028" s="2">
        <v>2002</v>
      </c>
      <c r="B2028" s="3">
        <v>313</v>
      </c>
      <c r="C2028" s="3" t="s">
        <v>2008</v>
      </c>
      <c r="D2028" s="3" t="s">
        <v>4397</v>
      </c>
      <c r="E2028" s="3">
        <v>4886.6515500000014</v>
      </c>
      <c r="F2028" s="3">
        <v>156</v>
      </c>
      <c r="G2028" s="3">
        <v>9057</v>
      </c>
      <c r="H2028" s="3"/>
      <c r="I2028" s="3"/>
      <c r="J2028" s="3"/>
      <c r="K2028" s="3"/>
    </row>
    <row r="2029" spans="1:11" x14ac:dyDescent="0.2">
      <c r="A2029" s="2">
        <v>2003</v>
      </c>
      <c r="B2029" s="3">
        <v>1506</v>
      </c>
      <c r="C2029" s="3" t="s">
        <v>2009</v>
      </c>
      <c r="D2029" s="3" t="s">
        <v>4398</v>
      </c>
      <c r="E2029" s="3">
        <v>4815.5773699999982</v>
      </c>
      <c r="F2029" s="3">
        <v>758</v>
      </c>
      <c r="G2029" s="3">
        <v>482045</v>
      </c>
      <c r="H2029" s="3"/>
      <c r="I2029" s="3"/>
      <c r="J2029" s="3"/>
      <c r="K2029" s="3"/>
    </row>
    <row r="2030" spans="1:11" x14ac:dyDescent="0.2">
      <c r="A2030" s="2">
        <v>2004</v>
      </c>
      <c r="B2030" s="3">
        <v>247</v>
      </c>
      <c r="C2030" s="3" t="s">
        <v>2010</v>
      </c>
      <c r="D2030" s="3" t="s">
        <v>2645</v>
      </c>
      <c r="E2030" s="3">
        <v>4792.7814099999996</v>
      </c>
      <c r="F2030" s="3">
        <v>108</v>
      </c>
      <c r="G2030" s="3">
        <v>722</v>
      </c>
      <c r="H2030" s="3"/>
      <c r="I2030" s="3"/>
      <c r="J2030" s="3"/>
      <c r="K2030" s="3"/>
    </row>
    <row r="2031" spans="1:11" x14ac:dyDescent="0.2">
      <c r="A2031" s="2">
        <v>2005</v>
      </c>
      <c r="B2031" s="3">
        <v>1956</v>
      </c>
      <c r="C2031" s="3" t="s">
        <v>2011</v>
      </c>
      <c r="D2031" s="3" t="s">
        <v>4399</v>
      </c>
      <c r="E2031" s="3">
        <v>4671.9076999999988</v>
      </c>
      <c r="F2031" s="3">
        <v>461</v>
      </c>
      <c r="G2031" s="3">
        <v>481</v>
      </c>
      <c r="H2031" s="3"/>
      <c r="I2031" s="3"/>
      <c r="J2031" s="3"/>
      <c r="K2031" s="3"/>
    </row>
    <row r="2032" spans="1:11" x14ac:dyDescent="0.2">
      <c r="A2032" s="2">
        <v>2006</v>
      </c>
      <c r="B2032" s="3">
        <v>1217</v>
      </c>
      <c r="C2032" s="3" t="s">
        <v>2012</v>
      </c>
      <c r="D2032" s="3" t="s">
        <v>4400</v>
      </c>
      <c r="E2032" s="3">
        <v>4651.2469199999996</v>
      </c>
      <c r="F2032" s="3">
        <v>3469</v>
      </c>
      <c r="G2032" s="3">
        <v>124648</v>
      </c>
      <c r="H2032" s="3"/>
      <c r="I2032" s="3"/>
      <c r="J2032" s="3"/>
      <c r="K2032" s="3"/>
    </row>
    <row r="2033" spans="1:11" x14ac:dyDescent="0.2">
      <c r="A2033" s="2">
        <v>2007</v>
      </c>
      <c r="B2033" s="3">
        <v>732</v>
      </c>
      <c r="C2033" s="3" t="s">
        <v>2013</v>
      </c>
      <c r="D2033" s="3" t="s">
        <v>4401</v>
      </c>
      <c r="E2033" s="3">
        <v>4636.4013800000002</v>
      </c>
      <c r="F2033" s="3">
        <v>18</v>
      </c>
      <c r="G2033" s="3">
        <v>1080</v>
      </c>
      <c r="H2033" s="3"/>
      <c r="I2033" s="3"/>
      <c r="J2033" s="3"/>
      <c r="K2033" s="3"/>
    </row>
    <row r="2034" spans="1:11" x14ac:dyDescent="0.2">
      <c r="A2034" s="2">
        <v>2008</v>
      </c>
      <c r="B2034" s="3">
        <v>2298</v>
      </c>
      <c r="C2034" s="3" t="s">
        <v>2014</v>
      </c>
      <c r="D2034" s="3" t="s">
        <v>4402</v>
      </c>
      <c r="E2034" s="3">
        <v>4612.1435700000002</v>
      </c>
      <c r="F2034" s="3">
        <v>18</v>
      </c>
      <c r="G2034" s="3">
        <v>1743</v>
      </c>
      <c r="H2034" s="3"/>
      <c r="I2034" s="3"/>
      <c r="J2034" s="3"/>
      <c r="K2034" s="3"/>
    </row>
    <row r="2035" spans="1:11" x14ac:dyDescent="0.2">
      <c r="A2035" s="2">
        <v>2009</v>
      </c>
      <c r="B2035" s="3">
        <v>1012</v>
      </c>
      <c r="C2035" s="3" t="s">
        <v>2015</v>
      </c>
      <c r="D2035" s="3" t="s">
        <v>4403</v>
      </c>
      <c r="E2035" s="3">
        <v>4588.9650700000011</v>
      </c>
      <c r="F2035" s="3">
        <v>25</v>
      </c>
      <c r="G2035" s="3">
        <v>364</v>
      </c>
      <c r="H2035" s="3"/>
      <c r="I2035" s="3"/>
      <c r="J2035" s="3"/>
      <c r="K2035" s="3"/>
    </row>
    <row r="2036" spans="1:11" x14ac:dyDescent="0.2">
      <c r="A2036" s="2">
        <v>2010</v>
      </c>
      <c r="B2036" s="3">
        <v>243</v>
      </c>
      <c r="C2036" s="3" t="s">
        <v>2016</v>
      </c>
      <c r="D2036" s="3" t="s">
        <v>4404</v>
      </c>
      <c r="E2036" s="3">
        <v>4521.9570200000007</v>
      </c>
      <c r="F2036" s="3">
        <v>13</v>
      </c>
      <c r="G2036" s="3">
        <v>3320</v>
      </c>
      <c r="H2036" s="3"/>
      <c r="I2036" s="3"/>
      <c r="J2036" s="3"/>
      <c r="K2036" s="3"/>
    </row>
    <row r="2037" spans="1:11" x14ac:dyDescent="0.2">
      <c r="A2037" s="2">
        <v>2011</v>
      </c>
      <c r="B2037" s="3">
        <v>1498</v>
      </c>
      <c r="C2037" s="3" t="s">
        <v>2017</v>
      </c>
      <c r="D2037" s="3" t="s">
        <v>4405</v>
      </c>
      <c r="E2037" s="3">
        <v>4488.2187099999992</v>
      </c>
      <c r="F2037" s="3">
        <v>1316</v>
      </c>
      <c r="G2037" s="3">
        <v>44961</v>
      </c>
      <c r="H2037" s="3"/>
      <c r="I2037" s="3"/>
      <c r="J2037" s="3"/>
      <c r="K2037" s="3"/>
    </row>
    <row r="2038" spans="1:11" x14ac:dyDescent="0.2">
      <c r="A2038" s="2">
        <v>2012</v>
      </c>
      <c r="B2038" s="3">
        <v>1717</v>
      </c>
      <c r="C2038" s="3" t="s">
        <v>2018</v>
      </c>
      <c r="D2038" s="3" t="s">
        <v>4406</v>
      </c>
      <c r="E2038" s="3">
        <v>4483.12817</v>
      </c>
      <c r="F2038" s="3">
        <v>138</v>
      </c>
      <c r="G2038" s="3">
        <v>139</v>
      </c>
      <c r="H2038" s="3"/>
      <c r="I2038" s="3"/>
      <c r="J2038" s="3"/>
      <c r="K2038" s="3"/>
    </row>
    <row r="2039" spans="1:11" x14ac:dyDescent="0.2">
      <c r="A2039" s="2">
        <v>2013</v>
      </c>
      <c r="B2039" s="3">
        <v>1737</v>
      </c>
      <c r="C2039" s="3" t="s">
        <v>2019</v>
      </c>
      <c r="D2039" s="3" t="s">
        <v>4407</v>
      </c>
      <c r="E2039" s="3">
        <v>4454.7976600000002</v>
      </c>
      <c r="F2039" s="3">
        <v>2</v>
      </c>
      <c r="G2039" s="3">
        <v>8</v>
      </c>
      <c r="H2039" s="3"/>
      <c r="I2039" s="3"/>
      <c r="J2039" s="3"/>
      <c r="K2039" s="3"/>
    </row>
    <row r="2040" spans="1:11" x14ac:dyDescent="0.2">
      <c r="A2040" s="2">
        <v>2014</v>
      </c>
      <c r="B2040" s="3">
        <v>1964</v>
      </c>
      <c r="C2040" s="3" t="s">
        <v>2020</v>
      </c>
      <c r="D2040" s="3" t="s">
        <v>4408</v>
      </c>
      <c r="E2040" s="3">
        <v>4393.8391700000002</v>
      </c>
      <c r="F2040" s="3">
        <v>128</v>
      </c>
      <c r="G2040" s="3">
        <v>138</v>
      </c>
      <c r="H2040" s="3"/>
      <c r="I2040" s="3"/>
      <c r="J2040" s="3"/>
      <c r="K2040" s="3"/>
    </row>
    <row r="2041" spans="1:11" x14ac:dyDescent="0.2">
      <c r="A2041" s="2">
        <v>2015</v>
      </c>
      <c r="B2041" s="3">
        <v>1645</v>
      </c>
      <c r="C2041" s="3" t="s">
        <v>2021</v>
      </c>
      <c r="D2041" s="3" t="s">
        <v>3717</v>
      </c>
      <c r="E2041" s="3">
        <v>4385.9031700000014</v>
      </c>
      <c r="F2041" s="3">
        <v>33</v>
      </c>
      <c r="G2041" s="3">
        <v>570</v>
      </c>
      <c r="H2041" s="3"/>
      <c r="I2041" s="3"/>
      <c r="J2041" s="3"/>
      <c r="K2041" s="3"/>
    </row>
    <row r="2042" spans="1:11" x14ac:dyDescent="0.2">
      <c r="A2042" s="2">
        <v>2016</v>
      </c>
      <c r="B2042" s="3">
        <v>1285</v>
      </c>
      <c r="C2042" s="3" t="s">
        <v>2022</v>
      </c>
      <c r="D2042" s="3" t="s">
        <v>2942</v>
      </c>
      <c r="E2042" s="3">
        <v>4361.2439000000004</v>
      </c>
      <c r="F2042" s="3">
        <v>112</v>
      </c>
      <c r="G2042" s="3">
        <v>683</v>
      </c>
      <c r="H2042" s="3"/>
      <c r="I2042" s="3"/>
      <c r="J2042" s="3"/>
      <c r="K2042" s="3"/>
    </row>
    <row r="2043" spans="1:11" x14ac:dyDescent="0.2">
      <c r="A2043" s="2">
        <v>2017</v>
      </c>
      <c r="B2043" s="3">
        <v>2139</v>
      </c>
      <c r="C2043" s="3" t="s">
        <v>2023</v>
      </c>
      <c r="D2043" s="3" t="s">
        <v>4409</v>
      </c>
      <c r="E2043" s="3">
        <v>4356.79187</v>
      </c>
      <c r="F2043" s="3">
        <v>150</v>
      </c>
      <c r="G2043" s="3">
        <v>1957</v>
      </c>
      <c r="H2043" s="3"/>
      <c r="I2043" s="3"/>
      <c r="J2043" s="3"/>
      <c r="K2043" s="3"/>
    </row>
    <row r="2044" spans="1:11" x14ac:dyDescent="0.2">
      <c r="A2044" s="2">
        <v>2018</v>
      </c>
      <c r="B2044" s="3">
        <v>2410</v>
      </c>
      <c r="C2044" s="3" t="s">
        <v>2024</v>
      </c>
      <c r="D2044" s="3" t="s">
        <v>4410</v>
      </c>
      <c r="E2044" s="3">
        <v>4231.661970000001</v>
      </c>
      <c r="F2044" s="3">
        <v>163</v>
      </c>
      <c r="G2044" s="3">
        <v>192</v>
      </c>
      <c r="H2044" s="3"/>
      <c r="I2044" s="3"/>
      <c r="J2044" s="3"/>
      <c r="K2044" s="3"/>
    </row>
    <row r="2045" spans="1:11" x14ac:dyDescent="0.2">
      <c r="A2045" s="2">
        <v>2019</v>
      </c>
      <c r="B2045" s="3">
        <v>1583</v>
      </c>
      <c r="C2045" s="3" t="s">
        <v>2025</v>
      </c>
      <c r="D2045" s="3" t="s">
        <v>4411</v>
      </c>
      <c r="E2045" s="3">
        <v>4221.1820900000002</v>
      </c>
      <c r="F2045" s="3">
        <v>14</v>
      </c>
      <c r="G2045" s="3">
        <v>3300</v>
      </c>
      <c r="H2045" s="3"/>
      <c r="I2045" s="3"/>
      <c r="J2045" s="3"/>
      <c r="K2045" s="3"/>
    </row>
    <row r="2046" spans="1:11" x14ac:dyDescent="0.2">
      <c r="A2046" s="2">
        <v>2020</v>
      </c>
      <c r="B2046" s="3">
        <v>1381</v>
      </c>
      <c r="C2046" s="3" t="s">
        <v>2026</v>
      </c>
      <c r="D2046" s="3" t="s">
        <v>4412</v>
      </c>
      <c r="E2046" s="3">
        <v>4166.9558800000004</v>
      </c>
      <c r="F2046" s="3">
        <v>1392</v>
      </c>
      <c r="G2046" s="3">
        <v>21000</v>
      </c>
      <c r="H2046" s="3"/>
      <c r="I2046" s="3"/>
      <c r="J2046" s="3"/>
      <c r="K2046" s="3"/>
    </row>
    <row r="2047" spans="1:11" x14ac:dyDescent="0.2">
      <c r="A2047" s="2">
        <v>2021</v>
      </c>
      <c r="B2047" s="3">
        <v>1039</v>
      </c>
      <c r="C2047" s="3" t="s">
        <v>2027</v>
      </c>
      <c r="D2047" s="3" t="s">
        <v>4413</v>
      </c>
      <c r="E2047" s="3">
        <v>4158.2562099999996</v>
      </c>
      <c r="F2047" s="3">
        <v>1</v>
      </c>
      <c r="G2047" s="3">
        <v>28</v>
      </c>
      <c r="H2047" s="3"/>
      <c r="I2047" s="3"/>
      <c r="J2047" s="3"/>
      <c r="K2047" s="3"/>
    </row>
    <row r="2048" spans="1:11" x14ac:dyDescent="0.2">
      <c r="A2048" s="2">
        <v>2022</v>
      </c>
      <c r="B2048" s="3">
        <v>1093</v>
      </c>
      <c r="C2048" s="3" t="s">
        <v>2028</v>
      </c>
      <c r="D2048" s="3" t="s">
        <v>4414</v>
      </c>
      <c r="E2048" s="3">
        <v>4140.7241199999999</v>
      </c>
      <c r="F2048" s="3">
        <v>86</v>
      </c>
      <c r="G2048" s="3">
        <v>489</v>
      </c>
      <c r="H2048" s="3"/>
      <c r="I2048" s="3"/>
      <c r="J2048" s="3"/>
      <c r="K2048" s="3"/>
    </row>
    <row r="2049" spans="1:11" x14ac:dyDescent="0.2">
      <c r="A2049" s="2">
        <v>2023</v>
      </c>
      <c r="B2049" s="3">
        <v>178</v>
      </c>
      <c r="C2049" s="3" t="s">
        <v>2029</v>
      </c>
      <c r="D2049" s="3" t="s">
        <v>3467</v>
      </c>
      <c r="E2049" s="3">
        <v>4131.0426299999999</v>
      </c>
      <c r="F2049" s="3">
        <v>100</v>
      </c>
      <c r="G2049" s="3">
        <v>6194</v>
      </c>
      <c r="H2049" s="3"/>
      <c r="I2049" s="3"/>
      <c r="J2049" s="3"/>
      <c r="K2049" s="3"/>
    </row>
    <row r="2050" spans="1:11" x14ac:dyDescent="0.2">
      <c r="A2050" s="2">
        <v>2024</v>
      </c>
      <c r="B2050" s="3">
        <v>1865</v>
      </c>
      <c r="C2050" s="3" t="s">
        <v>2030</v>
      </c>
      <c r="D2050" s="3" t="s">
        <v>4415</v>
      </c>
      <c r="E2050" s="3">
        <v>4104.781899999999</v>
      </c>
      <c r="F2050" s="3">
        <v>169</v>
      </c>
      <c r="G2050" s="3">
        <v>11641</v>
      </c>
      <c r="H2050" s="3"/>
      <c r="I2050" s="3"/>
      <c r="J2050" s="3"/>
      <c r="K2050" s="3"/>
    </row>
    <row r="2051" spans="1:11" x14ac:dyDescent="0.2">
      <c r="A2051" s="2">
        <v>2025</v>
      </c>
      <c r="B2051" s="3">
        <v>1073</v>
      </c>
      <c r="C2051" s="3" t="s">
        <v>2031</v>
      </c>
      <c r="D2051" s="3" t="s">
        <v>4325</v>
      </c>
      <c r="E2051" s="3">
        <v>4087.36195</v>
      </c>
      <c r="F2051" s="3">
        <v>43</v>
      </c>
      <c r="G2051" s="3">
        <v>11274</v>
      </c>
      <c r="H2051" s="3"/>
      <c r="I2051" s="3"/>
      <c r="J2051" s="3"/>
      <c r="K2051" s="3"/>
    </row>
    <row r="2052" spans="1:11" x14ac:dyDescent="0.2">
      <c r="A2052" s="2">
        <v>2026</v>
      </c>
      <c r="B2052" s="3">
        <v>2258</v>
      </c>
      <c r="C2052" s="3" t="s">
        <v>2032</v>
      </c>
      <c r="D2052" s="3" t="s">
        <v>4416</v>
      </c>
      <c r="E2052" s="3">
        <v>4083.8667399999999</v>
      </c>
      <c r="F2052" s="3">
        <v>356</v>
      </c>
      <c r="G2052" s="3">
        <v>538</v>
      </c>
      <c r="H2052" s="3"/>
      <c r="I2052" s="3"/>
      <c r="J2052" s="3"/>
      <c r="K2052" s="3"/>
    </row>
    <row r="2053" spans="1:11" x14ac:dyDescent="0.2">
      <c r="A2053" s="2">
        <v>2027</v>
      </c>
      <c r="B2053" s="3">
        <v>1512</v>
      </c>
      <c r="C2053" s="3" t="s">
        <v>2033</v>
      </c>
      <c r="D2053" s="3" t="s">
        <v>3507</v>
      </c>
      <c r="E2053" s="3">
        <v>4071.8269900000009</v>
      </c>
      <c r="F2053" s="3">
        <v>286</v>
      </c>
      <c r="G2053" s="3">
        <v>28800</v>
      </c>
      <c r="H2053" s="3"/>
      <c r="I2053" s="3"/>
      <c r="J2053" s="3"/>
      <c r="K2053" s="3"/>
    </row>
    <row r="2054" spans="1:11" x14ac:dyDescent="0.2">
      <c r="A2054" s="2">
        <v>2028</v>
      </c>
      <c r="B2054" s="3">
        <v>2412</v>
      </c>
      <c r="C2054" s="3" t="s">
        <v>2034</v>
      </c>
      <c r="D2054" s="3" t="s">
        <v>4417</v>
      </c>
      <c r="E2054" s="3">
        <v>4070.9614099999999</v>
      </c>
      <c r="F2054" s="3">
        <v>550</v>
      </c>
      <c r="G2054" s="3">
        <v>603</v>
      </c>
      <c r="H2054" s="3"/>
      <c r="I2054" s="3"/>
      <c r="J2054" s="3"/>
      <c r="K2054" s="3"/>
    </row>
    <row r="2055" spans="1:11" x14ac:dyDescent="0.2">
      <c r="A2055" s="2">
        <v>2029</v>
      </c>
      <c r="B2055" s="3">
        <v>2322</v>
      </c>
      <c r="C2055" s="3" t="s">
        <v>2035</v>
      </c>
      <c r="D2055" s="3" t="s">
        <v>4418</v>
      </c>
      <c r="E2055" s="3">
        <v>4042.8231399999991</v>
      </c>
      <c r="F2055" s="3">
        <v>387</v>
      </c>
      <c r="G2055" s="3">
        <v>1015</v>
      </c>
      <c r="H2055" s="3"/>
      <c r="I2055" s="3"/>
      <c r="J2055" s="3"/>
      <c r="K2055" s="3"/>
    </row>
    <row r="2056" spans="1:11" x14ac:dyDescent="0.2">
      <c r="A2056" s="2">
        <v>2030</v>
      </c>
      <c r="B2056" s="3">
        <v>491</v>
      </c>
      <c r="C2056" s="3" t="s">
        <v>2036</v>
      </c>
      <c r="D2056" s="3" t="s">
        <v>4419</v>
      </c>
      <c r="E2056" s="3">
        <v>4025.9610200000002</v>
      </c>
      <c r="F2056" s="3">
        <v>48</v>
      </c>
      <c r="G2056" s="3">
        <v>6656</v>
      </c>
      <c r="H2056" s="3"/>
      <c r="I2056" s="3"/>
      <c r="J2056" s="3"/>
      <c r="K2056" s="3"/>
    </row>
    <row r="2057" spans="1:11" x14ac:dyDescent="0.2">
      <c r="A2057" s="2">
        <v>2031</v>
      </c>
      <c r="B2057" s="3">
        <v>2060</v>
      </c>
      <c r="C2057" s="3" t="s">
        <v>2037</v>
      </c>
      <c r="D2057" s="3" t="s">
        <v>4420</v>
      </c>
      <c r="E2057" s="3">
        <v>3946.2168200000001</v>
      </c>
      <c r="F2057" s="3">
        <v>240</v>
      </c>
      <c r="G2057" s="3">
        <v>1778</v>
      </c>
      <c r="H2057" s="3"/>
      <c r="I2057" s="3"/>
      <c r="J2057" s="3"/>
      <c r="K2057" s="3"/>
    </row>
    <row r="2058" spans="1:11" x14ac:dyDescent="0.2">
      <c r="A2058" s="2">
        <v>2032</v>
      </c>
      <c r="B2058" s="3">
        <v>1032</v>
      </c>
      <c r="C2058" s="3" t="s">
        <v>2038</v>
      </c>
      <c r="D2058" s="3" t="s">
        <v>4421</v>
      </c>
      <c r="E2058" s="3">
        <v>3937.2906800000001</v>
      </c>
      <c r="F2058" s="3">
        <v>6</v>
      </c>
      <c r="G2058" s="3">
        <v>212</v>
      </c>
      <c r="H2058" s="3"/>
      <c r="I2058" s="3"/>
      <c r="J2058" s="3"/>
      <c r="K2058" s="3"/>
    </row>
    <row r="2059" spans="1:11" x14ac:dyDescent="0.2">
      <c r="A2059" s="2">
        <v>2033</v>
      </c>
      <c r="B2059" s="3">
        <v>2523</v>
      </c>
      <c r="C2059" s="3" t="s">
        <v>2039</v>
      </c>
      <c r="D2059" s="3" t="s">
        <v>4422</v>
      </c>
      <c r="E2059" s="3">
        <v>3877.5534200000002</v>
      </c>
      <c r="F2059" s="3">
        <v>12</v>
      </c>
      <c r="G2059" s="3">
        <v>891</v>
      </c>
      <c r="H2059" s="3"/>
      <c r="I2059" s="3"/>
      <c r="J2059" s="3"/>
      <c r="K2059" s="3"/>
    </row>
    <row r="2060" spans="1:11" x14ac:dyDescent="0.2">
      <c r="A2060" s="2">
        <v>2034</v>
      </c>
      <c r="B2060" s="3">
        <v>734</v>
      </c>
      <c r="C2060" s="3" t="s">
        <v>2040</v>
      </c>
      <c r="D2060" s="3" t="s">
        <v>4423</v>
      </c>
      <c r="E2060" s="3">
        <v>3877.3917700000002</v>
      </c>
      <c r="F2060" s="3">
        <v>24</v>
      </c>
      <c r="G2060" s="3">
        <v>1178</v>
      </c>
      <c r="H2060" s="3"/>
      <c r="I2060" s="3"/>
      <c r="J2060" s="3"/>
      <c r="K2060" s="3"/>
    </row>
    <row r="2061" spans="1:11" x14ac:dyDescent="0.2">
      <c r="A2061" s="2">
        <v>2035</v>
      </c>
      <c r="B2061" s="3">
        <v>84</v>
      </c>
      <c r="C2061" s="3" t="s">
        <v>2041</v>
      </c>
      <c r="D2061" s="3" t="s">
        <v>4424</v>
      </c>
      <c r="E2061" s="3">
        <v>3824.9125499999991</v>
      </c>
      <c r="F2061" s="3">
        <v>335</v>
      </c>
      <c r="G2061" s="3">
        <v>13002</v>
      </c>
      <c r="H2061" s="3"/>
      <c r="I2061" s="3"/>
      <c r="J2061" s="3"/>
      <c r="K2061" s="3"/>
    </row>
    <row r="2062" spans="1:11" x14ac:dyDescent="0.2">
      <c r="A2062" s="2">
        <v>2036</v>
      </c>
      <c r="B2062" s="3">
        <v>2320</v>
      </c>
      <c r="C2062" s="3" t="s">
        <v>2042</v>
      </c>
      <c r="D2062" s="3" t="s">
        <v>4425</v>
      </c>
      <c r="E2062" s="3">
        <v>3819.7470400000002</v>
      </c>
      <c r="F2062" s="3">
        <v>722</v>
      </c>
      <c r="G2062" s="3">
        <v>1133</v>
      </c>
      <c r="H2062" s="3"/>
      <c r="I2062" s="3"/>
      <c r="J2062" s="3"/>
      <c r="K2062" s="3"/>
    </row>
    <row r="2063" spans="1:11" x14ac:dyDescent="0.2">
      <c r="A2063" s="2">
        <v>2037</v>
      </c>
      <c r="B2063" s="3">
        <v>166</v>
      </c>
      <c r="C2063" s="3" t="s">
        <v>2043</v>
      </c>
      <c r="D2063" s="3" t="s">
        <v>4426</v>
      </c>
      <c r="E2063" s="3">
        <v>3747.2756100000001</v>
      </c>
      <c r="F2063" s="3">
        <v>4</v>
      </c>
      <c r="G2063" s="3">
        <v>170</v>
      </c>
      <c r="H2063" s="3"/>
      <c r="I2063" s="3"/>
      <c r="J2063" s="3"/>
      <c r="K2063" s="3"/>
    </row>
    <row r="2064" spans="1:11" x14ac:dyDescent="0.2">
      <c r="A2064" s="2">
        <v>2038</v>
      </c>
      <c r="B2064" s="3">
        <v>769</v>
      </c>
      <c r="C2064" s="3" t="s">
        <v>2044</v>
      </c>
      <c r="D2064" s="3" t="s">
        <v>4427</v>
      </c>
      <c r="E2064" s="3">
        <v>3731.1626999999999</v>
      </c>
      <c r="F2064" s="3">
        <v>6</v>
      </c>
      <c r="G2064" s="3">
        <v>26</v>
      </c>
      <c r="H2064" s="3"/>
      <c r="I2064" s="3"/>
      <c r="J2064" s="3"/>
      <c r="K2064" s="3"/>
    </row>
    <row r="2065" spans="1:11" x14ac:dyDescent="0.2">
      <c r="A2065" s="2">
        <v>2039</v>
      </c>
      <c r="B2065" s="3">
        <v>2083</v>
      </c>
      <c r="C2065" s="3" t="s">
        <v>2045</v>
      </c>
      <c r="D2065" s="3" t="s">
        <v>4428</v>
      </c>
      <c r="E2065" s="3">
        <v>3707.2864600000012</v>
      </c>
      <c r="F2065" s="3">
        <v>111</v>
      </c>
      <c r="G2065" s="3">
        <v>3182</v>
      </c>
      <c r="H2065" s="3"/>
      <c r="I2065" s="3"/>
      <c r="J2065" s="3"/>
      <c r="K2065" s="3"/>
    </row>
    <row r="2066" spans="1:11" x14ac:dyDescent="0.2">
      <c r="A2066" s="2">
        <v>2040</v>
      </c>
      <c r="B2066" s="3">
        <v>239</v>
      </c>
      <c r="C2066" s="3" t="s">
        <v>2046</v>
      </c>
      <c r="D2066" s="3" t="s">
        <v>4429</v>
      </c>
      <c r="E2066" s="3">
        <v>3678.1794</v>
      </c>
      <c r="F2066" s="3">
        <v>113</v>
      </c>
      <c r="G2066" s="3">
        <v>13356</v>
      </c>
      <c r="H2066" s="3"/>
      <c r="I2066" s="3"/>
      <c r="J2066" s="3"/>
      <c r="K2066" s="3"/>
    </row>
    <row r="2067" spans="1:11" x14ac:dyDescent="0.2">
      <c r="A2067" s="2">
        <v>2041</v>
      </c>
      <c r="B2067" s="3">
        <v>1510</v>
      </c>
      <c r="C2067" s="3" t="s">
        <v>2047</v>
      </c>
      <c r="D2067" s="3" t="s">
        <v>4430</v>
      </c>
      <c r="E2067" s="3">
        <v>3665.8374800000011</v>
      </c>
      <c r="F2067" s="3">
        <v>1250</v>
      </c>
      <c r="G2067" s="3">
        <v>289040</v>
      </c>
      <c r="H2067" s="3"/>
      <c r="I2067" s="3"/>
      <c r="J2067" s="3"/>
      <c r="K2067" s="3"/>
    </row>
    <row r="2068" spans="1:11" x14ac:dyDescent="0.2">
      <c r="A2068" s="2">
        <v>2042</v>
      </c>
      <c r="B2068" s="3">
        <v>254</v>
      </c>
      <c r="C2068" s="3" t="s">
        <v>2048</v>
      </c>
      <c r="D2068" s="3" t="s">
        <v>4431</v>
      </c>
      <c r="E2068" s="3">
        <v>3618.9699000000001</v>
      </c>
      <c r="F2068" s="3">
        <v>44</v>
      </c>
      <c r="G2068" s="3">
        <v>872</v>
      </c>
      <c r="H2068" s="3"/>
      <c r="I2068" s="3"/>
      <c r="J2068" s="3"/>
      <c r="K2068" s="3"/>
    </row>
    <row r="2069" spans="1:11" x14ac:dyDescent="0.2">
      <c r="A2069" s="2">
        <v>2043</v>
      </c>
      <c r="B2069" s="3">
        <v>962</v>
      </c>
      <c r="C2069" s="3" t="s">
        <v>2049</v>
      </c>
      <c r="D2069" s="3" t="s">
        <v>4432</v>
      </c>
      <c r="E2069" s="3">
        <v>3589.8325000000009</v>
      </c>
      <c r="F2069" s="3">
        <v>1272</v>
      </c>
      <c r="G2069" s="3">
        <v>110116</v>
      </c>
      <c r="H2069" s="3"/>
      <c r="I2069" s="3"/>
      <c r="J2069" s="3"/>
      <c r="K2069" s="3"/>
    </row>
    <row r="2070" spans="1:11" x14ac:dyDescent="0.2">
      <c r="A2070" s="2">
        <v>2044</v>
      </c>
      <c r="B2070" s="3">
        <v>546</v>
      </c>
      <c r="C2070" s="3" t="s">
        <v>2050</v>
      </c>
      <c r="D2070" s="3" t="s">
        <v>4433</v>
      </c>
      <c r="E2070" s="3">
        <v>3578.3333200000002</v>
      </c>
      <c r="F2070" s="3">
        <v>14</v>
      </c>
      <c r="G2070" s="3">
        <v>1685</v>
      </c>
      <c r="H2070" s="3"/>
      <c r="I2070" s="3"/>
      <c r="J2070" s="3"/>
      <c r="K2070" s="3"/>
    </row>
    <row r="2071" spans="1:11" x14ac:dyDescent="0.2">
      <c r="A2071" s="2">
        <v>2045</v>
      </c>
      <c r="B2071" s="3">
        <v>7</v>
      </c>
      <c r="C2071" s="3" t="s">
        <v>2051</v>
      </c>
      <c r="D2071" s="3" t="s">
        <v>4434</v>
      </c>
      <c r="E2071" s="3">
        <v>3576.44029</v>
      </c>
      <c r="F2071" s="3">
        <v>584</v>
      </c>
      <c r="G2071" s="3">
        <v>336920</v>
      </c>
      <c r="H2071" s="3"/>
      <c r="I2071" s="3"/>
      <c r="J2071" s="3"/>
      <c r="K2071" s="3"/>
    </row>
    <row r="2072" spans="1:11" x14ac:dyDescent="0.2">
      <c r="A2072" s="2">
        <v>2046</v>
      </c>
      <c r="B2072" s="3">
        <v>1958</v>
      </c>
      <c r="C2072" s="3" t="s">
        <v>2052</v>
      </c>
      <c r="D2072" s="3" t="s">
        <v>4435</v>
      </c>
      <c r="E2072" s="3">
        <v>3535.1080499999998</v>
      </c>
      <c r="F2072" s="3">
        <v>84</v>
      </c>
      <c r="G2072" s="3">
        <v>85</v>
      </c>
      <c r="H2072" s="3"/>
      <c r="I2072" s="3"/>
      <c r="J2072" s="3"/>
      <c r="K2072" s="3"/>
    </row>
    <row r="2073" spans="1:11" x14ac:dyDescent="0.2">
      <c r="A2073" s="2">
        <v>2047</v>
      </c>
      <c r="B2073" s="3">
        <v>124</v>
      </c>
      <c r="C2073" s="3" t="s">
        <v>2053</v>
      </c>
      <c r="D2073" s="3" t="s">
        <v>4436</v>
      </c>
      <c r="E2073" s="3">
        <v>3530.0047599999989</v>
      </c>
      <c r="F2073" s="3">
        <v>44</v>
      </c>
      <c r="G2073" s="3">
        <v>2722</v>
      </c>
      <c r="H2073" s="3"/>
      <c r="I2073" s="3"/>
      <c r="J2073" s="3"/>
      <c r="K2073" s="3"/>
    </row>
    <row r="2074" spans="1:11" x14ac:dyDescent="0.2">
      <c r="A2074" s="2">
        <v>2048</v>
      </c>
      <c r="B2074" s="3">
        <v>2274</v>
      </c>
      <c r="C2074" s="3" t="s">
        <v>2054</v>
      </c>
      <c r="D2074" s="3" t="s">
        <v>4437</v>
      </c>
      <c r="E2074" s="3">
        <v>3510.2473300000001</v>
      </c>
      <c r="F2074" s="3">
        <v>21</v>
      </c>
      <c r="G2074" s="3">
        <v>1350</v>
      </c>
      <c r="H2074" s="3"/>
      <c r="I2074" s="3"/>
      <c r="J2074" s="3"/>
      <c r="K2074" s="3"/>
    </row>
    <row r="2075" spans="1:11" x14ac:dyDescent="0.2">
      <c r="A2075" s="2">
        <v>2049</v>
      </c>
      <c r="B2075" s="3">
        <v>525</v>
      </c>
      <c r="C2075" s="3" t="s">
        <v>2055</v>
      </c>
      <c r="D2075" s="3" t="s">
        <v>4438</v>
      </c>
      <c r="E2075" s="3">
        <v>3449.8351200000011</v>
      </c>
      <c r="F2075" s="3">
        <v>450</v>
      </c>
      <c r="G2075" s="3">
        <v>35634</v>
      </c>
      <c r="H2075" s="3"/>
      <c r="I2075" s="3"/>
      <c r="J2075" s="3"/>
      <c r="K2075" s="3"/>
    </row>
    <row r="2076" spans="1:11" x14ac:dyDescent="0.2">
      <c r="A2076" s="2">
        <v>2050</v>
      </c>
      <c r="B2076" s="3">
        <v>2496</v>
      </c>
      <c r="C2076" s="3" t="s">
        <v>2056</v>
      </c>
      <c r="D2076" s="3" t="s">
        <v>4439</v>
      </c>
      <c r="E2076" s="3">
        <v>3442.9639500000012</v>
      </c>
      <c r="F2076" s="3">
        <v>51</v>
      </c>
      <c r="G2076" s="3">
        <v>1631</v>
      </c>
      <c r="H2076" s="3"/>
      <c r="I2076" s="3"/>
      <c r="J2076" s="3"/>
      <c r="K2076" s="3"/>
    </row>
    <row r="2077" spans="1:11" x14ac:dyDescent="0.2">
      <c r="A2077" s="2">
        <v>2051</v>
      </c>
      <c r="B2077" s="3">
        <v>1630</v>
      </c>
      <c r="C2077" s="3" t="s">
        <v>2057</v>
      </c>
      <c r="D2077" s="3" t="s">
        <v>3711</v>
      </c>
      <c r="E2077" s="3">
        <v>3432.1047100000001</v>
      </c>
      <c r="F2077" s="3">
        <v>568</v>
      </c>
      <c r="G2077" s="3">
        <v>234056</v>
      </c>
      <c r="H2077" s="3"/>
      <c r="I2077" s="3"/>
      <c r="J2077" s="3"/>
      <c r="K2077" s="3"/>
    </row>
    <row r="2078" spans="1:11" x14ac:dyDescent="0.2">
      <c r="A2078" s="2">
        <v>2052</v>
      </c>
      <c r="B2078" s="3">
        <v>1031</v>
      </c>
      <c r="C2078" s="3" t="s">
        <v>2058</v>
      </c>
      <c r="D2078" s="3" t="s">
        <v>4440</v>
      </c>
      <c r="E2078" s="3">
        <v>3405.7341999999999</v>
      </c>
      <c r="F2078" s="3">
        <v>3</v>
      </c>
      <c r="G2078" s="3">
        <v>169</v>
      </c>
      <c r="H2078" s="3"/>
      <c r="I2078" s="3"/>
      <c r="J2078" s="3"/>
      <c r="K2078" s="3"/>
    </row>
    <row r="2079" spans="1:11" x14ac:dyDescent="0.2">
      <c r="A2079" s="2">
        <v>2053</v>
      </c>
      <c r="B2079" s="3">
        <v>1415</v>
      </c>
      <c r="C2079" s="3" t="s">
        <v>2059</v>
      </c>
      <c r="D2079" s="3" t="s">
        <v>4441</v>
      </c>
      <c r="E2079" s="3">
        <v>3380.2249699999988</v>
      </c>
      <c r="F2079" s="3">
        <v>293</v>
      </c>
      <c r="G2079" s="3">
        <v>6978</v>
      </c>
      <c r="H2079" s="3"/>
      <c r="I2079" s="3"/>
      <c r="J2079" s="3"/>
      <c r="K2079" s="3"/>
    </row>
    <row r="2080" spans="1:11" x14ac:dyDescent="0.2">
      <c r="A2080" s="2">
        <v>2054</v>
      </c>
      <c r="B2080" s="3">
        <v>679</v>
      </c>
      <c r="C2080" s="3" t="s">
        <v>2060</v>
      </c>
      <c r="D2080" s="3" t="s">
        <v>4442</v>
      </c>
      <c r="E2080" s="3">
        <v>3355.9818400000008</v>
      </c>
      <c r="F2080" s="3">
        <v>2</v>
      </c>
      <c r="G2080" s="3">
        <v>120</v>
      </c>
      <c r="H2080" s="3"/>
      <c r="I2080" s="3"/>
      <c r="J2080" s="3"/>
      <c r="K2080" s="3"/>
    </row>
    <row r="2081" spans="1:11" x14ac:dyDescent="0.2">
      <c r="A2081" s="2">
        <v>2055</v>
      </c>
      <c r="B2081" s="3">
        <v>2149</v>
      </c>
      <c r="C2081" s="3" t="s">
        <v>2061</v>
      </c>
      <c r="D2081" s="3" t="s">
        <v>4443</v>
      </c>
      <c r="E2081" s="3">
        <v>3344.3474100000012</v>
      </c>
      <c r="F2081" s="3">
        <v>376</v>
      </c>
      <c r="G2081" s="3">
        <v>6034</v>
      </c>
      <c r="H2081" s="3"/>
      <c r="I2081" s="3"/>
      <c r="J2081" s="3"/>
      <c r="K2081" s="3"/>
    </row>
    <row r="2082" spans="1:11" x14ac:dyDescent="0.2">
      <c r="A2082" s="2">
        <v>2056</v>
      </c>
      <c r="B2082" s="3">
        <v>1030</v>
      </c>
      <c r="C2082" s="3" t="s">
        <v>2062</v>
      </c>
      <c r="D2082" s="3" t="s">
        <v>4444</v>
      </c>
      <c r="E2082" s="3">
        <v>3314.24746</v>
      </c>
      <c r="F2082" s="3">
        <v>1</v>
      </c>
      <c r="G2082" s="3">
        <v>112</v>
      </c>
      <c r="H2082" s="3"/>
      <c r="I2082" s="3"/>
      <c r="J2082" s="3"/>
      <c r="K2082" s="3"/>
    </row>
    <row r="2083" spans="1:11" x14ac:dyDescent="0.2">
      <c r="A2083" s="2">
        <v>2057</v>
      </c>
      <c r="B2083" s="3">
        <v>2227</v>
      </c>
      <c r="C2083" s="3" t="s">
        <v>2063</v>
      </c>
      <c r="D2083" s="3" t="s">
        <v>4445</v>
      </c>
      <c r="E2083" s="3">
        <v>3306.5274600000012</v>
      </c>
      <c r="F2083" s="3">
        <v>194</v>
      </c>
      <c r="G2083" s="3">
        <v>395</v>
      </c>
      <c r="H2083" s="3"/>
      <c r="I2083" s="3"/>
      <c r="J2083" s="3"/>
      <c r="K2083" s="3"/>
    </row>
    <row r="2084" spans="1:11" x14ac:dyDescent="0.2">
      <c r="A2084" s="2">
        <v>2058</v>
      </c>
      <c r="B2084" s="3">
        <v>637</v>
      </c>
      <c r="C2084" s="3" t="s">
        <v>2064</v>
      </c>
      <c r="D2084" s="3" t="s">
        <v>4446</v>
      </c>
      <c r="E2084" s="3">
        <v>3282.09</v>
      </c>
      <c r="F2084" s="3">
        <v>13</v>
      </c>
      <c r="G2084" s="3">
        <v>139</v>
      </c>
      <c r="H2084" s="3"/>
      <c r="I2084" s="3"/>
      <c r="J2084" s="3"/>
      <c r="K2084" s="3"/>
    </row>
    <row r="2085" spans="1:11" x14ac:dyDescent="0.2">
      <c r="A2085" s="2">
        <v>2059</v>
      </c>
      <c r="B2085" s="3">
        <v>1060</v>
      </c>
      <c r="C2085" s="3" t="s">
        <v>2065</v>
      </c>
      <c r="D2085" s="3" t="s">
        <v>4447</v>
      </c>
      <c r="E2085" s="3">
        <v>3270.2641800000001</v>
      </c>
      <c r="F2085" s="3">
        <v>6</v>
      </c>
      <c r="G2085" s="3">
        <v>22</v>
      </c>
      <c r="H2085" s="3"/>
      <c r="I2085" s="3"/>
      <c r="J2085" s="3"/>
      <c r="K2085" s="3"/>
    </row>
    <row r="2086" spans="1:11" x14ac:dyDescent="0.2">
      <c r="A2086" s="2">
        <v>2060</v>
      </c>
      <c r="B2086" s="3">
        <v>2198</v>
      </c>
      <c r="C2086" s="3" t="s">
        <v>2066</v>
      </c>
      <c r="D2086" s="3" t="s">
        <v>4448</v>
      </c>
      <c r="E2086" s="3">
        <v>3263.9045700000001</v>
      </c>
      <c r="F2086" s="3">
        <v>267</v>
      </c>
      <c r="G2086" s="3">
        <v>1447</v>
      </c>
      <c r="H2086" s="3"/>
      <c r="I2086" s="3"/>
      <c r="J2086" s="3"/>
      <c r="K2086" s="3"/>
    </row>
    <row r="2087" spans="1:11" x14ac:dyDescent="0.2">
      <c r="A2087" s="2">
        <v>2061</v>
      </c>
      <c r="B2087" s="3">
        <v>1189</v>
      </c>
      <c r="C2087" s="3" t="s">
        <v>2067</v>
      </c>
      <c r="D2087" s="3" t="s">
        <v>4449</v>
      </c>
      <c r="E2087" s="3">
        <v>3226.836850000001</v>
      </c>
      <c r="F2087" s="3">
        <v>10</v>
      </c>
      <c r="G2087" s="3">
        <v>2600</v>
      </c>
      <c r="H2087" s="3"/>
      <c r="I2087" s="3"/>
      <c r="J2087" s="3"/>
      <c r="K2087" s="3"/>
    </row>
    <row r="2088" spans="1:11" x14ac:dyDescent="0.2">
      <c r="A2088" s="2">
        <v>2062</v>
      </c>
      <c r="B2088" s="3">
        <v>2349</v>
      </c>
      <c r="C2088" s="3" t="s">
        <v>2068</v>
      </c>
      <c r="D2088" s="3" t="s">
        <v>4450</v>
      </c>
      <c r="E2088" s="3">
        <v>3213.1398600000002</v>
      </c>
      <c r="F2088" s="3">
        <v>32</v>
      </c>
      <c r="G2088" s="3">
        <v>252</v>
      </c>
      <c r="H2088" s="3"/>
      <c r="I2088" s="3"/>
      <c r="J2088" s="3"/>
      <c r="K2088" s="3"/>
    </row>
    <row r="2089" spans="1:11" x14ac:dyDescent="0.2">
      <c r="A2089" s="2">
        <v>2063</v>
      </c>
      <c r="B2089" s="3">
        <v>1044</v>
      </c>
      <c r="C2089" s="3" t="s">
        <v>2069</v>
      </c>
      <c r="D2089" s="3" t="s">
        <v>4451</v>
      </c>
      <c r="E2089" s="3">
        <v>3188.0748600000002</v>
      </c>
      <c r="F2089" s="3">
        <v>3</v>
      </c>
      <c r="G2089" s="3">
        <v>58</v>
      </c>
      <c r="H2089" s="3"/>
      <c r="I2089" s="3"/>
      <c r="J2089" s="3"/>
      <c r="K2089" s="3"/>
    </row>
    <row r="2090" spans="1:11" x14ac:dyDescent="0.2">
      <c r="A2090" s="2">
        <v>2064</v>
      </c>
      <c r="B2090" s="3">
        <v>1438</v>
      </c>
      <c r="C2090" s="3" t="s">
        <v>2070</v>
      </c>
      <c r="D2090" s="3" t="s">
        <v>4452</v>
      </c>
      <c r="E2090" s="3">
        <v>3167.9980799999998</v>
      </c>
      <c r="F2090" s="3">
        <v>28</v>
      </c>
      <c r="G2090" s="3">
        <v>610</v>
      </c>
      <c r="H2090" s="3"/>
      <c r="I2090" s="3"/>
      <c r="J2090" s="3"/>
      <c r="K2090" s="3"/>
    </row>
    <row r="2091" spans="1:11" x14ac:dyDescent="0.2">
      <c r="A2091" s="2">
        <v>2065</v>
      </c>
      <c r="B2091" s="3">
        <v>2037</v>
      </c>
      <c r="C2091" s="3" t="s">
        <v>2071</v>
      </c>
      <c r="D2091" s="3" t="s">
        <v>4453</v>
      </c>
      <c r="E2091" s="3">
        <v>3162.5073100000009</v>
      </c>
      <c r="F2091" s="3">
        <v>201</v>
      </c>
      <c r="G2091" s="3">
        <v>8050</v>
      </c>
      <c r="H2091" s="3"/>
      <c r="I2091" s="3"/>
      <c r="J2091" s="3"/>
      <c r="K2091" s="3"/>
    </row>
    <row r="2092" spans="1:11" x14ac:dyDescent="0.2">
      <c r="A2092" s="2">
        <v>2066</v>
      </c>
      <c r="B2092" s="3">
        <v>1650</v>
      </c>
      <c r="C2092" s="3" t="s">
        <v>2072</v>
      </c>
      <c r="D2092" s="3" t="s">
        <v>4454</v>
      </c>
      <c r="E2092" s="3">
        <v>3149.8461699999998</v>
      </c>
      <c r="F2092" s="3">
        <v>9</v>
      </c>
      <c r="G2092" s="3">
        <v>3250</v>
      </c>
      <c r="H2092" s="3"/>
      <c r="I2092" s="3"/>
      <c r="J2092" s="3"/>
      <c r="K2092" s="3"/>
    </row>
    <row r="2093" spans="1:11" x14ac:dyDescent="0.2">
      <c r="A2093" s="2">
        <v>2067</v>
      </c>
      <c r="B2093" s="3">
        <v>2180</v>
      </c>
      <c r="C2093" s="3" t="s">
        <v>2073</v>
      </c>
      <c r="D2093" s="3" t="s">
        <v>4455</v>
      </c>
      <c r="E2093" s="3">
        <v>3133.006789999999</v>
      </c>
      <c r="F2093" s="3">
        <v>32</v>
      </c>
      <c r="G2093" s="3">
        <v>148</v>
      </c>
      <c r="H2093" s="3"/>
      <c r="I2093" s="3"/>
      <c r="J2093" s="3"/>
      <c r="K2093" s="3"/>
    </row>
    <row r="2094" spans="1:11" x14ac:dyDescent="0.2">
      <c r="A2094" s="2">
        <v>2068</v>
      </c>
      <c r="B2094" s="3">
        <v>1758</v>
      </c>
      <c r="C2094" s="3" t="s">
        <v>2074</v>
      </c>
      <c r="D2094" s="3" t="s">
        <v>4456</v>
      </c>
      <c r="E2094" s="3">
        <v>3100.336569999999</v>
      </c>
      <c r="F2094" s="3">
        <v>4285</v>
      </c>
      <c r="G2094" s="3">
        <v>7703</v>
      </c>
      <c r="H2094" s="3"/>
      <c r="I2094" s="3"/>
      <c r="J2094" s="3"/>
      <c r="K2094" s="3"/>
    </row>
    <row r="2095" spans="1:11" x14ac:dyDescent="0.2">
      <c r="A2095" s="2">
        <v>2069</v>
      </c>
      <c r="B2095" s="3">
        <v>2364</v>
      </c>
      <c r="C2095" s="3" t="s">
        <v>2075</v>
      </c>
      <c r="D2095" s="3" t="s">
        <v>4457</v>
      </c>
      <c r="E2095" s="3">
        <v>3096.3325599999998</v>
      </c>
      <c r="F2095" s="3">
        <v>30</v>
      </c>
      <c r="G2095" s="3">
        <v>1200</v>
      </c>
      <c r="H2095" s="3"/>
      <c r="I2095" s="3"/>
      <c r="J2095" s="3"/>
      <c r="K2095" s="3"/>
    </row>
    <row r="2096" spans="1:11" x14ac:dyDescent="0.2">
      <c r="A2096" s="2">
        <v>2070</v>
      </c>
      <c r="B2096" s="3">
        <v>780</v>
      </c>
      <c r="C2096" s="3" t="s">
        <v>2076</v>
      </c>
      <c r="D2096" s="3" t="s">
        <v>4458</v>
      </c>
      <c r="E2096" s="3">
        <v>3095.8344000000002</v>
      </c>
      <c r="F2096" s="3">
        <v>204</v>
      </c>
      <c r="G2096" s="3">
        <v>6409</v>
      </c>
      <c r="H2096" s="3"/>
      <c r="I2096" s="3"/>
      <c r="J2096" s="3"/>
      <c r="K2096" s="3"/>
    </row>
    <row r="2097" spans="1:11" x14ac:dyDescent="0.2">
      <c r="A2097" s="2">
        <v>2071</v>
      </c>
      <c r="B2097" s="3">
        <v>2281</v>
      </c>
      <c r="C2097" s="3" t="s">
        <v>2077</v>
      </c>
      <c r="D2097" s="3" t="s">
        <v>4459</v>
      </c>
      <c r="E2097" s="3">
        <v>3048.5870100000002</v>
      </c>
      <c r="F2097" s="3">
        <v>35</v>
      </c>
      <c r="G2097" s="3">
        <v>1540</v>
      </c>
      <c r="H2097" s="3"/>
      <c r="I2097" s="3"/>
      <c r="J2097" s="3"/>
      <c r="K2097" s="3"/>
    </row>
    <row r="2098" spans="1:11" x14ac:dyDescent="0.2">
      <c r="A2098" s="2">
        <v>2072</v>
      </c>
      <c r="B2098" s="3">
        <v>174</v>
      </c>
      <c r="C2098" s="3" t="s">
        <v>2078</v>
      </c>
      <c r="D2098" s="3" t="s">
        <v>4460</v>
      </c>
      <c r="E2098" s="3">
        <v>3036.93896</v>
      </c>
      <c r="F2098" s="3">
        <v>11</v>
      </c>
      <c r="G2098" s="3">
        <v>753</v>
      </c>
      <c r="H2098" s="3"/>
      <c r="I2098" s="3"/>
      <c r="J2098" s="3"/>
      <c r="K2098" s="3"/>
    </row>
    <row r="2099" spans="1:11" x14ac:dyDescent="0.2">
      <c r="A2099" s="2">
        <v>2073</v>
      </c>
      <c r="B2099" s="3">
        <v>2079</v>
      </c>
      <c r="C2099" s="3" t="s">
        <v>2079</v>
      </c>
      <c r="D2099" s="3" t="s">
        <v>4461</v>
      </c>
      <c r="E2099" s="3">
        <v>2974.0859000000009</v>
      </c>
      <c r="F2099" s="3">
        <v>65</v>
      </c>
      <c r="G2099" s="3">
        <v>3180</v>
      </c>
      <c r="H2099" s="3"/>
      <c r="I2099" s="3"/>
      <c r="J2099" s="3"/>
      <c r="K2099" s="3"/>
    </row>
    <row r="2100" spans="1:11" x14ac:dyDescent="0.2">
      <c r="A2100" s="2">
        <v>2074</v>
      </c>
      <c r="B2100" s="3">
        <v>1954</v>
      </c>
      <c r="C2100" s="3" t="s">
        <v>2080</v>
      </c>
      <c r="D2100" s="3" t="s">
        <v>4462</v>
      </c>
      <c r="E2100" s="3">
        <v>2951.9675300000008</v>
      </c>
      <c r="F2100" s="3">
        <v>1477</v>
      </c>
      <c r="G2100" s="3">
        <v>27630</v>
      </c>
      <c r="H2100" s="3"/>
      <c r="I2100" s="3"/>
      <c r="J2100" s="3"/>
      <c r="K2100" s="3"/>
    </row>
    <row r="2101" spans="1:11" x14ac:dyDescent="0.2">
      <c r="A2101" s="2">
        <v>2075</v>
      </c>
      <c r="B2101" s="3">
        <v>1328</v>
      </c>
      <c r="C2101" s="3" t="s">
        <v>2081</v>
      </c>
      <c r="D2101" s="3" t="s">
        <v>4463</v>
      </c>
      <c r="E2101" s="3">
        <v>2888.9248000000011</v>
      </c>
      <c r="F2101" s="3">
        <v>94</v>
      </c>
      <c r="G2101" s="3">
        <v>2870</v>
      </c>
      <c r="H2101" s="3"/>
      <c r="I2101" s="3"/>
      <c r="J2101" s="3"/>
      <c r="K2101" s="3"/>
    </row>
    <row r="2102" spans="1:11" x14ac:dyDescent="0.2">
      <c r="A2102" s="2">
        <v>2076</v>
      </c>
      <c r="B2102" s="3">
        <v>2230</v>
      </c>
      <c r="C2102" s="3" t="s">
        <v>2082</v>
      </c>
      <c r="D2102" s="3" t="s">
        <v>4464</v>
      </c>
      <c r="E2102" s="3">
        <v>2879.519209999999</v>
      </c>
      <c r="F2102" s="3">
        <v>57</v>
      </c>
      <c r="G2102" s="3">
        <v>233</v>
      </c>
      <c r="H2102" s="3"/>
      <c r="I2102" s="3"/>
      <c r="J2102" s="3"/>
      <c r="K2102" s="3"/>
    </row>
    <row r="2103" spans="1:11" x14ac:dyDescent="0.2">
      <c r="A2103" s="2">
        <v>2077</v>
      </c>
      <c r="B2103" s="3">
        <v>449</v>
      </c>
      <c r="C2103" s="3" t="s">
        <v>2083</v>
      </c>
      <c r="D2103" s="3" t="s">
        <v>4465</v>
      </c>
      <c r="E2103" s="3">
        <v>2867.82663</v>
      </c>
      <c r="F2103" s="3">
        <v>6</v>
      </c>
      <c r="G2103" s="3">
        <v>941</v>
      </c>
      <c r="H2103" s="3"/>
      <c r="I2103" s="3"/>
      <c r="J2103" s="3"/>
      <c r="K2103" s="3"/>
    </row>
    <row r="2104" spans="1:11" x14ac:dyDescent="0.2">
      <c r="A2104" s="2">
        <v>2078</v>
      </c>
      <c r="B2104" s="3">
        <v>1042</v>
      </c>
      <c r="C2104" s="3" t="s">
        <v>2084</v>
      </c>
      <c r="D2104" s="3" t="s">
        <v>4466</v>
      </c>
      <c r="E2104" s="3">
        <v>2865.9594300000008</v>
      </c>
      <c r="F2104" s="3">
        <v>9</v>
      </c>
      <c r="G2104" s="3">
        <v>367</v>
      </c>
      <c r="H2104" s="3"/>
      <c r="I2104" s="3"/>
      <c r="J2104" s="3"/>
      <c r="K2104" s="3"/>
    </row>
    <row r="2105" spans="1:11" x14ac:dyDescent="0.2">
      <c r="A2105" s="2">
        <v>2079</v>
      </c>
      <c r="B2105" s="3">
        <v>1854</v>
      </c>
      <c r="C2105" s="3" t="s">
        <v>2085</v>
      </c>
      <c r="D2105" s="3" t="s">
        <v>4467</v>
      </c>
      <c r="E2105" s="3">
        <v>2865.1428099999989</v>
      </c>
      <c r="F2105" s="3">
        <v>101</v>
      </c>
      <c r="G2105" s="3">
        <v>4650</v>
      </c>
      <c r="H2105" s="3"/>
      <c r="I2105" s="3"/>
      <c r="J2105" s="3"/>
      <c r="K2105" s="3"/>
    </row>
    <row r="2106" spans="1:11" x14ac:dyDescent="0.2">
      <c r="A2106" s="2">
        <v>2080</v>
      </c>
      <c r="B2106" s="3">
        <v>408</v>
      </c>
      <c r="C2106" s="3" t="s">
        <v>2086</v>
      </c>
      <c r="D2106" s="3" t="s">
        <v>4468</v>
      </c>
      <c r="E2106" s="3">
        <v>2826.2103499999998</v>
      </c>
      <c r="F2106" s="3">
        <v>96</v>
      </c>
      <c r="G2106" s="3">
        <v>628</v>
      </c>
      <c r="H2106" s="3"/>
      <c r="I2106" s="3"/>
      <c r="J2106" s="3"/>
      <c r="K2106" s="3"/>
    </row>
    <row r="2107" spans="1:11" x14ac:dyDescent="0.2">
      <c r="A2107" s="2">
        <v>2081</v>
      </c>
      <c r="B2107" s="3">
        <v>1014</v>
      </c>
      <c r="C2107" s="3" t="s">
        <v>2087</v>
      </c>
      <c r="D2107" s="3" t="s">
        <v>4469</v>
      </c>
      <c r="E2107" s="3">
        <v>2743.5138599999991</v>
      </c>
      <c r="F2107" s="3">
        <v>74</v>
      </c>
      <c r="G2107" s="3">
        <v>1720</v>
      </c>
      <c r="H2107" s="3"/>
      <c r="I2107" s="3"/>
      <c r="J2107" s="3"/>
      <c r="K2107" s="3"/>
    </row>
    <row r="2108" spans="1:11" x14ac:dyDescent="0.2">
      <c r="A2108" s="2">
        <v>2082</v>
      </c>
      <c r="B2108" s="3">
        <v>1227</v>
      </c>
      <c r="C2108" s="3" t="s">
        <v>2088</v>
      </c>
      <c r="D2108" s="3" t="s">
        <v>4470</v>
      </c>
      <c r="E2108" s="3">
        <v>2715.6577699999998</v>
      </c>
      <c r="F2108" s="3">
        <v>28</v>
      </c>
      <c r="G2108" s="3">
        <v>1920</v>
      </c>
      <c r="H2108" s="3"/>
      <c r="I2108" s="3"/>
      <c r="J2108" s="3"/>
      <c r="K2108" s="3"/>
    </row>
    <row r="2109" spans="1:11" x14ac:dyDescent="0.2">
      <c r="A2109" s="2">
        <v>2083</v>
      </c>
      <c r="B2109" s="3">
        <v>1417</v>
      </c>
      <c r="C2109" s="3" t="s">
        <v>2089</v>
      </c>
      <c r="D2109" s="3" t="s">
        <v>4471</v>
      </c>
      <c r="E2109" s="3">
        <v>2715.40364</v>
      </c>
      <c r="F2109" s="3">
        <v>341</v>
      </c>
      <c r="G2109" s="3">
        <v>4911</v>
      </c>
      <c r="H2109" s="3"/>
      <c r="I2109" s="3"/>
      <c r="J2109" s="3"/>
      <c r="K2109" s="3"/>
    </row>
    <row r="2110" spans="1:11" x14ac:dyDescent="0.2">
      <c r="A2110" s="2">
        <v>2084</v>
      </c>
      <c r="B2110" s="3">
        <v>1507</v>
      </c>
      <c r="C2110" s="3" t="s">
        <v>2090</v>
      </c>
      <c r="D2110" s="3" t="s">
        <v>4472</v>
      </c>
      <c r="E2110" s="3">
        <v>2707.4883400000008</v>
      </c>
      <c r="F2110" s="3">
        <v>206</v>
      </c>
      <c r="G2110" s="3">
        <v>44430</v>
      </c>
      <c r="H2110" s="3"/>
      <c r="I2110" s="3"/>
      <c r="J2110" s="3"/>
      <c r="K2110" s="3"/>
    </row>
    <row r="2111" spans="1:11" x14ac:dyDescent="0.2">
      <c r="A2111" s="2">
        <v>2085</v>
      </c>
      <c r="B2111" s="3">
        <v>940</v>
      </c>
      <c r="C2111" s="3" t="s">
        <v>2091</v>
      </c>
      <c r="D2111" s="3" t="s">
        <v>4473</v>
      </c>
      <c r="E2111" s="3">
        <v>2685.7412399999998</v>
      </c>
      <c r="F2111" s="3">
        <v>22</v>
      </c>
      <c r="G2111" s="3">
        <v>128</v>
      </c>
      <c r="H2111" s="3"/>
      <c r="I2111" s="3"/>
      <c r="J2111" s="3"/>
      <c r="K2111" s="3"/>
    </row>
    <row r="2112" spans="1:11" x14ac:dyDescent="0.2">
      <c r="A2112" s="2">
        <v>2086</v>
      </c>
      <c r="B2112" s="3">
        <v>512</v>
      </c>
      <c r="C2112" s="3" t="s">
        <v>2092</v>
      </c>
      <c r="D2112" s="3" t="s">
        <v>4474</v>
      </c>
      <c r="E2112" s="3">
        <v>2662.1115199999999</v>
      </c>
      <c r="F2112" s="3">
        <v>413</v>
      </c>
      <c r="G2112" s="3">
        <v>774</v>
      </c>
      <c r="H2112" s="3"/>
      <c r="I2112" s="3"/>
      <c r="J2112" s="3"/>
      <c r="K2112" s="3"/>
    </row>
    <row r="2113" spans="1:11" x14ac:dyDescent="0.2">
      <c r="A2113" s="2">
        <v>2087</v>
      </c>
      <c r="B2113" s="3">
        <v>2156</v>
      </c>
      <c r="C2113" s="3" t="s">
        <v>2093</v>
      </c>
      <c r="D2113" s="3" t="s">
        <v>4475</v>
      </c>
      <c r="E2113" s="3">
        <v>2655.2032399999998</v>
      </c>
      <c r="F2113" s="3">
        <v>362</v>
      </c>
      <c r="G2113" s="3">
        <v>1053</v>
      </c>
      <c r="H2113" s="3"/>
      <c r="I2113" s="3"/>
      <c r="J2113" s="3"/>
      <c r="K2113" s="3"/>
    </row>
    <row r="2114" spans="1:11" x14ac:dyDescent="0.2">
      <c r="A2114" s="2">
        <v>2088</v>
      </c>
      <c r="B2114" s="3">
        <v>2108</v>
      </c>
      <c r="C2114" s="3" t="s">
        <v>2094</v>
      </c>
      <c r="D2114" s="3" t="s">
        <v>4476</v>
      </c>
      <c r="E2114" s="3">
        <v>2642.7393000000002</v>
      </c>
      <c r="F2114" s="3">
        <v>29</v>
      </c>
      <c r="G2114" s="3">
        <v>65</v>
      </c>
      <c r="H2114" s="3"/>
      <c r="I2114" s="3"/>
      <c r="J2114" s="3"/>
      <c r="K2114" s="3"/>
    </row>
    <row r="2115" spans="1:11" x14ac:dyDescent="0.2">
      <c r="A2115" s="2">
        <v>2089</v>
      </c>
      <c r="B2115" s="3">
        <v>651</v>
      </c>
      <c r="C2115" s="3" t="s">
        <v>2095</v>
      </c>
      <c r="D2115" s="3" t="s">
        <v>4157</v>
      </c>
      <c r="E2115" s="3">
        <v>2625.2926899999989</v>
      </c>
      <c r="F2115" s="3">
        <v>64</v>
      </c>
      <c r="G2115" s="3">
        <v>1126</v>
      </c>
      <c r="H2115" s="3"/>
      <c r="I2115" s="3"/>
      <c r="J2115" s="3"/>
      <c r="K2115" s="3"/>
    </row>
    <row r="2116" spans="1:11" x14ac:dyDescent="0.2">
      <c r="A2116" s="2">
        <v>2090</v>
      </c>
      <c r="B2116" s="3">
        <v>1055</v>
      </c>
      <c r="C2116" s="3" t="s">
        <v>2096</v>
      </c>
      <c r="D2116" s="3" t="s">
        <v>4477</v>
      </c>
      <c r="E2116" s="3">
        <v>2598.3563199999999</v>
      </c>
      <c r="F2116" s="3">
        <v>1</v>
      </c>
      <c r="G2116" s="3">
        <v>56</v>
      </c>
      <c r="H2116" s="3"/>
      <c r="I2116" s="3"/>
      <c r="J2116" s="3"/>
      <c r="K2116" s="3"/>
    </row>
    <row r="2117" spans="1:11" x14ac:dyDescent="0.2">
      <c r="A2117" s="2">
        <v>2091</v>
      </c>
      <c r="B2117" s="3">
        <v>350</v>
      </c>
      <c r="C2117" s="3" t="s">
        <v>2097</v>
      </c>
      <c r="D2117" s="3" t="s">
        <v>4478</v>
      </c>
      <c r="E2117" s="3">
        <v>2587.82186</v>
      </c>
      <c r="F2117" s="3">
        <v>31</v>
      </c>
      <c r="G2117" s="3">
        <v>1044</v>
      </c>
      <c r="H2117" s="3"/>
      <c r="I2117" s="3"/>
      <c r="J2117" s="3"/>
      <c r="K2117" s="3"/>
    </row>
    <row r="2118" spans="1:11" x14ac:dyDescent="0.2">
      <c r="A2118" s="2">
        <v>2092</v>
      </c>
      <c r="B2118" s="3">
        <v>2253</v>
      </c>
      <c r="C2118" s="3" t="s">
        <v>2098</v>
      </c>
      <c r="D2118" s="3" t="s">
        <v>4479</v>
      </c>
      <c r="E2118" s="3">
        <v>2515.1973500000008</v>
      </c>
      <c r="F2118" s="3">
        <v>60</v>
      </c>
      <c r="G2118" s="3">
        <v>66</v>
      </c>
      <c r="H2118" s="3"/>
      <c r="I2118" s="3"/>
      <c r="J2118" s="3"/>
      <c r="K2118" s="3"/>
    </row>
    <row r="2119" spans="1:11" x14ac:dyDescent="0.2">
      <c r="A2119" s="2">
        <v>2093</v>
      </c>
      <c r="B2119" s="3">
        <v>2516</v>
      </c>
      <c r="C2119" s="3" t="s">
        <v>2099</v>
      </c>
      <c r="D2119" s="3" t="s">
        <v>4480</v>
      </c>
      <c r="E2119" s="3">
        <v>2512.5712400000002</v>
      </c>
      <c r="F2119" s="3">
        <v>14</v>
      </c>
      <c r="G2119" s="3">
        <v>550</v>
      </c>
      <c r="H2119" s="3"/>
      <c r="I2119" s="3"/>
      <c r="J2119" s="3"/>
      <c r="K2119" s="3"/>
    </row>
    <row r="2120" spans="1:11" x14ac:dyDescent="0.2">
      <c r="A2120" s="2">
        <v>2094</v>
      </c>
      <c r="B2120" s="3">
        <v>1037</v>
      </c>
      <c r="C2120" s="3" t="s">
        <v>2100</v>
      </c>
      <c r="D2120" s="3" t="s">
        <v>4481</v>
      </c>
      <c r="E2120" s="3">
        <v>2495.8688900000002</v>
      </c>
      <c r="F2120" s="3">
        <v>3</v>
      </c>
      <c r="G2120" s="3">
        <v>75</v>
      </c>
      <c r="H2120" s="3"/>
      <c r="I2120" s="3"/>
      <c r="J2120" s="3"/>
      <c r="K2120" s="3"/>
    </row>
    <row r="2121" spans="1:11" x14ac:dyDescent="0.2">
      <c r="A2121" s="2">
        <v>2095</v>
      </c>
      <c r="B2121" s="3">
        <v>2179</v>
      </c>
      <c r="C2121" s="3" t="s">
        <v>2101</v>
      </c>
      <c r="D2121" s="3" t="s">
        <v>4482</v>
      </c>
      <c r="E2121" s="3">
        <v>2486.15652</v>
      </c>
      <c r="F2121" s="3">
        <v>48</v>
      </c>
      <c r="G2121" s="3">
        <v>301</v>
      </c>
      <c r="H2121" s="3"/>
      <c r="I2121" s="3"/>
      <c r="J2121" s="3"/>
      <c r="K2121" s="3"/>
    </row>
    <row r="2122" spans="1:11" x14ac:dyDescent="0.2">
      <c r="A2122" s="2">
        <v>2096</v>
      </c>
      <c r="B2122" s="3">
        <v>516</v>
      </c>
      <c r="C2122" s="3" t="s">
        <v>2102</v>
      </c>
      <c r="D2122" s="3" t="s">
        <v>4483</v>
      </c>
      <c r="E2122" s="3">
        <v>2477.6539799999991</v>
      </c>
      <c r="F2122" s="3">
        <v>208</v>
      </c>
      <c r="G2122" s="3">
        <v>14591</v>
      </c>
      <c r="H2122" s="3"/>
      <c r="I2122" s="3"/>
      <c r="J2122" s="3"/>
      <c r="K2122" s="3"/>
    </row>
    <row r="2123" spans="1:11" x14ac:dyDescent="0.2">
      <c r="A2123" s="2">
        <v>2097</v>
      </c>
      <c r="B2123" s="3">
        <v>699</v>
      </c>
      <c r="C2123" s="3" t="s">
        <v>2103</v>
      </c>
      <c r="D2123" s="3" t="s">
        <v>4484</v>
      </c>
      <c r="E2123" s="3">
        <v>2470.2419100000002</v>
      </c>
      <c r="F2123" s="3">
        <v>13</v>
      </c>
      <c r="G2123" s="3">
        <v>601</v>
      </c>
      <c r="H2123" s="3"/>
      <c r="I2123" s="3"/>
      <c r="J2123" s="3"/>
      <c r="K2123" s="3"/>
    </row>
    <row r="2124" spans="1:11" x14ac:dyDescent="0.2">
      <c r="A2124" s="2">
        <v>2098</v>
      </c>
      <c r="B2124" s="3">
        <v>1723</v>
      </c>
      <c r="C2124" s="3" t="s">
        <v>2104</v>
      </c>
      <c r="D2124" s="3" t="s">
        <v>4485</v>
      </c>
      <c r="E2124" s="3">
        <v>2463.3371400000001</v>
      </c>
      <c r="F2124" s="3">
        <v>223</v>
      </c>
      <c r="G2124" s="3">
        <v>223</v>
      </c>
      <c r="H2124" s="3"/>
      <c r="I2124" s="3"/>
      <c r="J2124" s="3"/>
      <c r="K2124" s="3"/>
    </row>
    <row r="2125" spans="1:11" x14ac:dyDescent="0.2">
      <c r="A2125" s="2">
        <v>2099</v>
      </c>
      <c r="B2125" s="3">
        <v>1122</v>
      </c>
      <c r="C2125" s="3" t="s">
        <v>2105</v>
      </c>
      <c r="D2125" s="3" t="s">
        <v>3031</v>
      </c>
      <c r="E2125" s="3">
        <v>2451.0287600000011</v>
      </c>
      <c r="F2125" s="3">
        <v>124</v>
      </c>
      <c r="G2125" s="3">
        <v>1153</v>
      </c>
      <c r="H2125" s="3"/>
      <c r="I2125" s="3"/>
      <c r="J2125" s="3"/>
      <c r="K2125" s="3"/>
    </row>
    <row r="2126" spans="1:11" x14ac:dyDescent="0.2">
      <c r="A2126" s="2">
        <v>2100</v>
      </c>
      <c r="B2126" s="3">
        <v>739</v>
      </c>
      <c r="C2126" s="3" t="s">
        <v>2106</v>
      </c>
      <c r="D2126" s="3" t="s">
        <v>4486</v>
      </c>
      <c r="E2126" s="3">
        <v>2433.72705</v>
      </c>
      <c r="F2126" s="3">
        <v>10</v>
      </c>
      <c r="G2126" s="3">
        <v>248</v>
      </c>
      <c r="H2126" s="3"/>
      <c r="I2126" s="3"/>
      <c r="J2126" s="3"/>
      <c r="K2126" s="3"/>
    </row>
    <row r="2127" spans="1:11" x14ac:dyDescent="0.2">
      <c r="A2127" s="2">
        <v>2101</v>
      </c>
      <c r="B2127" s="3">
        <v>1619</v>
      </c>
      <c r="C2127" s="3" t="s">
        <v>2107</v>
      </c>
      <c r="D2127" s="3" t="s">
        <v>4487</v>
      </c>
      <c r="E2127" s="3">
        <v>2419.933590000001</v>
      </c>
      <c r="F2127" s="3">
        <v>51</v>
      </c>
      <c r="G2127" s="3">
        <v>990</v>
      </c>
      <c r="H2127" s="3"/>
      <c r="I2127" s="3"/>
      <c r="J2127" s="3"/>
      <c r="K2127" s="3"/>
    </row>
    <row r="2128" spans="1:11" x14ac:dyDescent="0.2">
      <c r="A2128" s="2">
        <v>2102</v>
      </c>
      <c r="B2128" s="3">
        <v>2404</v>
      </c>
      <c r="C2128" s="3" t="s">
        <v>2108</v>
      </c>
      <c r="D2128" s="3" t="s">
        <v>4488</v>
      </c>
      <c r="E2128" s="3">
        <v>2405.9769900000001</v>
      </c>
      <c r="F2128" s="3">
        <v>35</v>
      </c>
      <c r="G2128" s="3">
        <v>1920</v>
      </c>
      <c r="H2128" s="3"/>
      <c r="I2128" s="3"/>
      <c r="J2128" s="3"/>
      <c r="K2128" s="3"/>
    </row>
    <row r="2129" spans="1:11" x14ac:dyDescent="0.2">
      <c r="A2129" s="2">
        <v>2103</v>
      </c>
      <c r="B2129" s="3">
        <v>1541</v>
      </c>
      <c r="C2129" s="3" t="s">
        <v>2109</v>
      </c>
      <c r="D2129" s="3" t="s">
        <v>4489</v>
      </c>
      <c r="E2129" s="3">
        <v>2404.4062600000002</v>
      </c>
      <c r="F2129" s="3">
        <v>53</v>
      </c>
      <c r="G2129" s="3">
        <v>541</v>
      </c>
      <c r="H2129" s="3"/>
      <c r="I2129" s="3"/>
      <c r="J2129" s="3"/>
      <c r="K2129" s="3"/>
    </row>
    <row r="2130" spans="1:11" x14ac:dyDescent="0.2">
      <c r="A2130" s="2">
        <v>2104</v>
      </c>
      <c r="B2130" s="3">
        <v>1467</v>
      </c>
      <c r="C2130" s="3" t="s">
        <v>2110</v>
      </c>
      <c r="D2130" s="3" t="s">
        <v>4490</v>
      </c>
      <c r="E2130" s="3">
        <v>2399.0810799999999</v>
      </c>
      <c r="F2130" s="3">
        <v>22</v>
      </c>
      <c r="G2130" s="3">
        <v>615</v>
      </c>
      <c r="H2130" s="3"/>
      <c r="I2130" s="3"/>
      <c r="J2130" s="3"/>
      <c r="K2130" s="3"/>
    </row>
    <row r="2131" spans="1:11" x14ac:dyDescent="0.2">
      <c r="A2131" s="2">
        <v>2105</v>
      </c>
      <c r="B2131" s="3">
        <v>1016</v>
      </c>
      <c r="C2131" s="3" t="s">
        <v>2111</v>
      </c>
      <c r="D2131" s="3" t="s">
        <v>4491</v>
      </c>
      <c r="E2131" s="3">
        <v>2383.16203</v>
      </c>
      <c r="F2131" s="3">
        <v>5</v>
      </c>
      <c r="G2131" s="3">
        <v>1500</v>
      </c>
      <c r="H2131" s="3"/>
      <c r="I2131" s="3"/>
      <c r="J2131" s="3"/>
      <c r="K2131" s="3"/>
    </row>
    <row r="2132" spans="1:11" x14ac:dyDescent="0.2">
      <c r="A2132" s="2">
        <v>2106</v>
      </c>
      <c r="B2132" s="3">
        <v>1355</v>
      </c>
      <c r="C2132" s="3" t="s">
        <v>2112</v>
      </c>
      <c r="D2132" s="3" t="s">
        <v>4492</v>
      </c>
      <c r="E2132" s="3">
        <v>2381.0998100000002</v>
      </c>
      <c r="F2132" s="3">
        <v>797</v>
      </c>
      <c r="G2132" s="3">
        <v>8790</v>
      </c>
      <c r="H2132" s="3"/>
      <c r="I2132" s="3"/>
      <c r="J2132" s="3"/>
      <c r="K2132" s="3"/>
    </row>
    <row r="2133" spans="1:11" x14ac:dyDescent="0.2">
      <c r="A2133" s="2">
        <v>2107</v>
      </c>
      <c r="B2133" s="3">
        <v>270</v>
      </c>
      <c r="C2133" s="3" t="s">
        <v>2113</v>
      </c>
      <c r="D2133" s="3" t="s">
        <v>4493</v>
      </c>
      <c r="E2133" s="3">
        <v>2348.3954699999999</v>
      </c>
      <c r="F2133" s="3">
        <v>15</v>
      </c>
      <c r="G2133" s="3">
        <v>968</v>
      </c>
      <c r="H2133" s="3"/>
      <c r="I2133" s="3"/>
      <c r="J2133" s="3"/>
      <c r="K2133" s="3"/>
    </row>
    <row r="2134" spans="1:11" x14ac:dyDescent="0.2">
      <c r="A2134" s="2">
        <v>2108</v>
      </c>
      <c r="B2134" s="3">
        <v>1149</v>
      </c>
      <c r="C2134" s="3" t="s">
        <v>2114</v>
      </c>
      <c r="D2134" s="3" t="s">
        <v>4494</v>
      </c>
      <c r="E2134" s="3">
        <v>2333.53577</v>
      </c>
      <c r="F2134" s="3">
        <v>197</v>
      </c>
      <c r="G2134" s="3">
        <v>88960</v>
      </c>
      <c r="H2134" s="3"/>
      <c r="I2134" s="3"/>
      <c r="J2134" s="3"/>
      <c r="K2134" s="3"/>
    </row>
    <row r="2135" spans="1:11" x14ac:dyDescent="0.2">
      <c r="A2135" s="2">
        <v>2109</v>
      </c>
      <c r="B2135" s="3">
        <v>2164</v>
      </c>
      <c r="C2135" s="3" t="s">
        <v>2115</v>
      </c>
      <c r="D2135" s="3" t="s">
        <v>4495</v>
      </c>
      <c r="E2135" s="3">
        <v>2305.8117699999998</v>
      </c>
      <c r="F2135" s="3">
        <v>37</v>
      </c>
      <c r="G2135" s="3">
        <v>41</v>
      </c>
      <c r="H2135" s="3"/>
      <c r="I2135" s="3"/>
      <c r="J2135" s="3"/>
      <c r="K2135" s="3"/>
    </row>
    <row r="2136" spans="1:11" x14ac:dyDescent="0.2">
      <c r="A2136" s="2">
        <v>2110</v>
      </c>
      <c r="B2136" s="3">
        <v>1148</v>
      </c>
      <c r="C2136" s="3" t="s">
        <v>2116</v>
      </c>
      <c r="D2136" s="3" t="s">
        <v>4496</v>
      </c>
      <c r="E2136" s="3">
        <v>2304.9114000000009</v>
      </c>
      <c r="F2136" s="3">
        <v>251</v>
      </c>
      <c r="G2136" s="3">
        <v>64575</v>
      </c>
      <c r="H2136" s="3"/>
      <c r="I2136" s="3"/>
      <c r="J2136" s="3"/>
      <c r="K2136" s="3"/>
    </row>
    <row r="2137" spans="1:11" x14ac:dyDescent="0.2">
      <c r="A2137" s="2">
        <v>2111</v>
      </c>
      <c r="B2137" s="3">
        <v>2475</v>
      </c>
      <c r="C2137" s="3" t="s">
        <v>2117</v>
      </c>
      <c r="D2137" s="3" t="s">
        <v>4497</v>
      </c>
      <c r="E2137" s="3">
        <v>2302.4776999999999</v>
      </c>
      <c r="F2137" s="3">
        <v>22</v>
      </c>
      <c r="G2137" s="3">
        <v>980</v>
      </c>
      <c r="H2137" s="3"/>
      <c r="I2137" s="3"/>
      <c r="J2137" s="3"/>
      <c r="K2137" s="3"/>
    </row>
    <row r="2138" spans="1:11" x14ac:dyDescent="0.2">
      <c r="A2138" s="2">
        <v>2112</v>
      </c>
      <c r="B2138" s="3">
        <v>1354</v>
      </c>
      <c r="C2138" s="3" t="s">
        <v>2118</v>
      </c>
      <c r="D2138" s="3" t="s">
        <v>4498</v>
      </c>
      <c r="E2138" s="3">
        <v>2301.9200500000002</v>
      </c>
      <c r="F2138" s="3">
        <v>7</v>
      </c>
      <c r="G2138" s="3">
        <v>105</v>
      </c>
      <c r="H2138" s="3"/>
      <c r="I2138" s="3"/>
      <c r="J2138" s="3"/>
      <c r="K2138" s="3"/>
    </row>
    <row r="2139" spans="1:11" x14ac:dyDescent="0.2">
      <c r="A2139" s="2">
        <v>2113</v>
      </c>
      <c r="B2139" s="3">
        <v>872</v>
      </c>
      <c r="C2139" s="3" t="s">
        <v>2119</v>
      </c>
      <c r="D2139" s="3" t="s">
        <v>4499</v>
      </c>
      <c r="E2139" s="3">
        <v>2291.5142599999999</v>
      </c>
      <c r="F2139" s="3">
        <v>79</v>
      </c>
      <c r="G2139" s="3">
        <v>468</v>
      </c>
      <c r="H2139" s="3"/>
      <c r="I2139" s="3"/>
      <c r="J2139" s="3"/>
      <c r="K2139" s="3"/>
    </row>
    <row r="2140" spans="1:11" x14ac:dyDescent="0.2">
      <c r="A2140" s="2">
        <v>2114</v>
      </c>
      <c r="B2140" s="3">
        <v>2348</v>
      </c>
      <c r="C2140" s="3" t="s">
        <v>2120</v>
      </c>
      <c r="D2140" s="3" t="s">
        <v>4500</v>
      </c>
      <c r="E2140" s="3">
        <v>2288.577929999999</v>
      </c>
      <c r="F2140" s="3">
        <v>23</v>
      </c>
      <c r="G2140" s="3">
        <v>175</v>
      </c>
      <c r="H2140" s="3"/>
      <c r="I2140" s="3"/>
      <c r="J2140" s="3"/>
      <c r="K2140" s="3"/>
    </row>
    <row r="2141" spans="1:11" x14ac:dyDescent="0.2">
      <c r="A2141" s="2">
        <v>2115</v>
      </c>
      <c r="B2141" s="3">
        <v>1220</v>
      </c>
      <c r="C2141" s="3" t="s">
        <v>2121</v>
      </c>
      <c r="D2141" s="3" t="s">
        <v>4501</v>
      </c>
      <c r="E2141" s="3">
        <v>2229.6305000000011</v>
      </c>
      <c r="F2141" s="3">
        <v>228</v>
      </c>
      <c r="G2141" s="3">
        <v>11838</v>
      </c>
      <c r="H2141" s="3"/>
      <c r="I2141" s="3"/>
      <c r="J2141" s="3"/>
      <c r="K2141" s="3"/>
    </row>
    <row r="2142" spans="1:11" x14ac:dyDescent="0.2">
      <c r="A2142" s="2">
        <v>2116</v>
      </c>
      <c r="B2142" s="3">
        <v>249</v>
      </c>
      <c r="C2142" s="3" t="s">
        <v>2122</v>
      </c>
      <c r="D2142" s="3" t="s">
        <v>4502</v>
      </c>
      <c r="E2142" s="3">
        <v>2226.1555900000012</v>
      </c>
      <c r="F2142" s="3">
        <v>3</v>
      </c>
      <c r="G2142" s="3">
        <v>40</v>
      </c>
      <c r="H2142" s="3"/>
      <c r="I2142" s="3"/>
      <c r="J2142" s="3"/>
      <c r="K2142" s="3"/>
    </row>
    <row r="2143" spans="1:11" x14ac:dyDescent="0.2">
      <c r="A2143" s="2">
        <v>2117</v>
      </c>
      <c r="B2143" s="3">
        <v>667</v>
      </c>
      <c r="C2143" s="3" t="s">
        <v>2123</v>
      </c>
      <c r="D2143" s="3" t="s">
        <v>4503</v>
      </c>
      <c r="E2143" s="3">
        <v>2220.7339200000001</v>
      </c>
      <c r="F2143" s="3">
        <v>18</v>
      </c>
      <c r="G2143" s="3">
        <v>297</v>
      </c>
      <c r="H2143" s="3"/>
      <c r="I2143" s="3"/>
      <c r="J2143" s="3"/>
      <c r="K2143" s="3"/>
    </row>
    <row r="2144" spans="1:11" x14ac:dyDescent="0.2">
      <c r="A2144" s="2">
        <v>2118</v>
      </c>
      <c r="B2144" s="3">
        <v>2219</v>
      </c>
      <c r="C2144" s="3" t="s">
        <v>2124</v>
      </c>
      <c r="D2144" s="3" t="s">
        <v>4504</v>
      </c>
      <c r="E2144" s="3">
        <v>2202.85878</v>
      </c>
      <c r="F2144" s="3">
        <v>132</v>
      </c>
      <c r="G2144" s="3">
        <v>1884</v>
      </c>
      <c r="H2144" s="3"/>
      <c r="I2144" s="3"/>
      <c r="J2144" s="3"/>
      <c r="K2144" s="3"/>
    </row>
    <row r="2145" spans="1:11" x14ac:dyDescent="0.2">
      <c r="A2145" s="2">
        <v>2119</v>
      </c>
      <c r="B2145" s="3">
        <v>375</v>
      </c>
      <c r="C2145" s="3" t="s">
        <v>2125</v>
      </c>
      <c r="D2145" s="3" t="s">
        <v>3458</v>
      </c>
      <c r="E2145" s="3">
        <v>2168.3683099999998</v>
      </c>
      <c r="F2145" s="3">
        <v>1066</v>
      </c>
      <c r="G2145" s="3">
        <v>151671</v>
      </c>
      <c r="H2145" s="3"/>
      <c r="I2145" s="3"/>
      <c r="J2145" s="3"/>
      <c r="K2145" s="3"/>
    </row>
    <row r="2146" spans="1:11" x14ac:dyDescent="0.2">
      <c r="A2146" s="2">
        <v>2120</v>
      </c>
      <c r="B2146" s="3">
        <v>1503</v>
      </c>
      <c r="C2146" s="3" t="s">
        <v>2126</v>
      </c>
      <c r="D2146" s="3" t="s">
        <v>2624</v>
      </c>
      <c r="E2146" s="3">
        <v>2165.36886</v>
      </c>
      <c r="F2146" s="3">
        <v>512</v>
      </c>
      <c r="G2146" s="3">
        <v>608</v>
      </c>
      <c r="H2146" s="3"/>
      <c r="I2146" s="3"/>
      <c r="J2146" s="3"/>
      <c r="K2146" s="3"/>
    </row>
    <row r="2147" spans="1:11" x14ac:dyDescent="0.2">
      <c r="A2147" s="2">
        <v>2121</v>
      </c>
      <c r="B2147" s="3">
        <v>2242</v>
      </c>
      <c r="C2147" s="3" t="s">
        <v>2127</v>
      </c>
      <c r="D2147" s="3" t="s">
        <v>4505</v>
      </c>
      <c r="E2147" s="3">
        <v>2156.755290000001</v>
      </c>
      <c r="F2147" s="3">
        <v>167</v>
      </c>
      <c r="G2147" s="3">
        <v>295</v>
      </c>
      <c r="H2147" s="3"/>
      <c r="I2147" s="3"/>
      <c r="J2147" s="3"/>
      <c r="K2147" s="3"/>
    </row>
    <row r="2148" spans="1:11" x14ac:dyDescent="0.2">
      <c r="A2148" s="2">
        <v>2122</v>
      </c>
      <c r="B2148" s="3">
        <v>1429</v>
      </c>
      <c r="C2148" s="3" t="s">
        <v>2128</v>
      </c>
      <c r="D2148" s="3" t="s">
        <v>4506</v>
      </c>
      <c r="E2148" s="3">
        <v>2144.89698</v>
      </c>
      <c r="F2148" s="3">
        <v>48</v>
      </c>
      <c r="G2148" s="3">
        <v>1494</v>
      </c>
      <c r="H2148" s="3"/>
      <c r="I2148" s="3"/>
      <c r="J2148" s="3"/>
      <c r="K2148" s="3"/>
    </row>
    <row r="2149" spans="1:11" x14ac:dyDescent="0.2">
      <c r="A2149" s="2">
        <v>2123</v>
      </c>
      <c r="B2149" s="3">
        <v>1780</v>
      </c>
      <c r="C2149" s="3" t="s">
        <v>2129</v>
      </c>
      <c r="D2149" s="3" t="s">
        <v>4507</v>
      </c>
      <c r="E2149" s="3">
        <v>2143.0696499999999</v>
      </c>
      <c r="F2149" s="3">
        <v>29</v>
      </c>
      <c r="G2149" s="3">
        <v>12240</v>
      </c>
      <c r="H2149" s="3"/>
      <c r="I2149" s="3"/>
      <c r="J2149" s="3"/>
      <c r="K2149" s="3"/>
    </row>
    <row r="2150" spans="1:11" x14ac:dyDescent="0.2">
      <c r="A2150" s="2">
        <v>2124</v>
      </c>
      <c r="B2150" s="3">
        <v>1773</v>
      </c>
      <c r="C2150" s="3" t="s">
        <v>2130</v>
      </c>
      <c r="D2150" s="3" t="s">
        <v>4508</v>
      </c>
      <c r="E2150" s="3">
        <v>2134.5309699999998</v>
      </c>
      <c r="F2150" s="3">
        <v>15</v>
      </c>
      <c r="G2150" s="3">
        <v>4180</v>
      </c>
      <c r="H2150" s="3"/>
      <c r="I2150" s="3"/>
      <c r="J2150" s="3"/>
      <c r="K2150" s="3"/>
    </row>
    <row r="2151" spans="1:11" x14ac:dyDescent="0.2">
      <c r="A2151" s="2">
        <v>2125</v>
      </c>
      <c r="B2151" s="3">
        <v>773</v>
      </c>
      <c r="C2151" s="3" t="s">
        <v>2131</v>
      </c>
      <c r="D2151" s="3" t="s">
        <v>4509</v>
      </c>
      <c r="E2151" s="3">
        <v>2126.4141300000001</v>
      </c>
      <c r="F2151" s="3">
        <v>30</v>
      </c>
      <c r="G2151" s="3">
        <v>851</v>
      </c>
      <c r="H2151" s="3"/>
      <c r="I2151" s="3"/>
      <c r="J2151" s="3"/>
      <c r="K2151" s="3"/>
    </row>
    <row r="2152" spans="1:11" x14ac:dyDescent="0.2">
      <c r="A2152" s="2">
        <v>2126</v>
      </c>
      <c r="B2152" s="3">
        <v>183</v>
      </c>
      <c r="C2152" s="3" t="s">
        <v>2132</v>
      </c>
      <c r="D2152" s="3" t="s">
        <v>4510</v>
      </c>
      <c r="E2152" s="3">
        <v>2118.0619000000002</v>
      </c>
      <c r="F2152" s="3">
        <v>170</v>
      </c>
      <c r="G2152" s="3">
        <v>7382</v>
      </c>
      <c r="H2152" s="3"/>
      <c r="I2152" s="3"/>
      <c r="J2152" s="3"/>
      <c r="K2152" s="3"/>
    </row>
    <row r="2153" spans="1:11" x14ac:dyDescent="0.2">
      <c r="A2153" s="2">
        <v>2127</v>
      </c>
      <c r="B2153" s="3">
        <v>1786</v>
      </c>
      <c r="C2153" s="3" t="s">
        <v>2133</v>
      </c>
      <c r="D2153" s="3" t="s">
        <v>4511</v>
      </c>
      <c r="E2153" s="3">
        <v>2096.9040500000001</v>
      </c>
      <c r="F2153" s="3">
        <v>479</v>
      </c>
      <c r="G2153" s="3">
        <v>280800</v>
      </c>
      <c r="H2153" s="3"/>
      <c r="I2153" s="3"/>
      <c r="J2153" s="3"/>
      <c r="K2153" s="3"/>
    </row>
    <row r="2154" spans="1:11" x14ac:dyDescent="0.2">
      <c r="A2154" s="2">
        <v>2128</v>
      </c>
      <c r="B2154" s="3">
        <v>1437</v>
      </c>
      <c r="C2154" s="3" t="s">
        <v>2134</v>
      </c>
      <c r="D2154" s="3" t="s">
        <v>4512</v>
      </c>
      <c r="E2154" s="3">
        <v>2095.9551299999998</v>
      </c>
      <c r="F2154" s="3">
        <v>77</v>
      </c>
      <c r="G2154" s="3">
        <v>2822</v>
      </c>
      <c r="H2154" s="3"/>
      <c r="I2154" s="3"/>
      <c r="J2154" s="3"/>
      <c r="K2154" s="3"/>
    </row>
    <row r="2155" spans="1:11" x14ac:dyDescent="0.2">
      <c r="A2155" s="2">
        <v>2129</v>
      </c>
      <c r="B2155" s="3">
        <v>2289</v>
      </c>
      <c r="C2155" s="3" t="s">
        <v>2135</v>
      </c>
      <c r="D2155" s="3" t="s">
        <v>4513</v>
      </c>
      <c r="E2155" s="3">
        <v>2049.8423400000001</v>
      </c>
      <c r="F2155" s="3">
        <v>15</v>
      </c>
      <c r="G2155" s="3">
        <v>910</v>
      </c>
      <c r="H2155" s="3"/>
      <c r="I2155" s="3"/>
      <c r="J2155" s="3"/>
      <c r="K2155" s="3"/>
    </row>
    <row r="2156" spans="1:11" x14ac:dyDescent="0.2">
      <c r="A2156" s="2">
        <v>2130</v>
      </c>
      <c r="B2156" s="3">
        <v>1685</v>
      </c>
      <c r="C2156" s="3" t="s">
        <v>2136</v>
      </c>
      <c r="D2156" s="3" t="s">
        <v>4009</v>
      </c>
      <c r="E2156" s="3">
        <v>1971.1893700000001</v>
      </c>
      <c r="F2156" s="3">
        <v>215</v>
      </c>
      <c r="G2156" s="3">
        <v>4352</v>
      </c>
      <c r="H2156" s="3"/>
      <c r="I2156" s="3"/>
      <c r="J2156" s="3"/>
      <c r="K2156" s="3"/>
    </row>
    <row r="2157" spans="1:11" x14ac:dyDescent="0.2">
      <c r="A2157" s="2">
        <v>2131</v>
      </c>
      <c r="B2157" s="3">
        <v>2365</v>
      </c>
      <c r="C2157" s="3" t="s">
        <v>2137</v>
      </c>
      <c r="D2157" s="3" t="s">
        <v>4514</v>
      </c>
      <c r="E2157" s="3">
        <v>1964.0885599999999</v>
      </c>
      <c r="F2157" s="3">
        <v>16</v>
      </c>
      <c r="G2157" s="3">
        <v>780</v>
      </c>
      <c r="H2157" s="3"/>
      <c r="I2157" s="3"/>
      <c r="J2157" s="3"/>
      <c r="K2157" s="3"/>
    </row>
    <row r="2158" spans="1:11" x14ac:dyDescent="0.2">
      <c r="A2158" s="2">
        <v>2132</v>
      </c>
      <c r="B2158" s="3">
        <v>1953</v>
      </c>
      <c r="C2158" s="3" t="s">
        <v>2138</v>
      </c>
      <c r="D2158" s="3" t="s">
        <v>4515</v>
      </c>
      <c r="E2158" s="3">
        <v>1907.1435899999999</v>
      </c>
      <c r="F2158" s="3">
        <v>373</v>
      </c>
      <c r="G2158" s="3">
        <v>7964</v>
      </c>
      <c r="H2158" s="3"/>
      <c r="I2158" s="3"/>
      <c r="J2158" s="3"/>
      <c r="K2158" s="3"/>
    </row>
    <row r="2159" spans="1:11" x14ac:dyDescent="0.2">
      <c r="A2159" s="2">
        <v>2133</v>
      </c>
      <c r="B2159" s="3">
        <v>2261</v>
      </c>
      <c r="C2159" s="3" t="s">
        <v>2139</v>
      </c>
      <c r="D2159" s="3" t="s">
        <v>4516</v>
      </c>
      <c r="E2159" s="3">
        <v>1898.1113800000001</v>
      </c>
      <c r="F2159" s="3">
        <v>30</v>
      </c>
      <c r="G2159" s="3">
        <v>59</v>
      </c>
      <c r="H2159" s="3"/>
      <c r="I2159" s="3"/>
      <c r="J2159" s="3"/>
      <c r="K2159" s="3"/>
    </row>
    <row r="2160" spans="1:11" x14ac:dyDescent="0.2">
      <c r="A2160" s="2">
        <v>2134</v>
      </c>
      <c r="B2160" s="3">
        <v>953</v>
      </c>
      <c r="C2160" s="3" t="s">
        <v>2140</v>
      </c>
      <c r="D2160" s="3" t="s">
        <v>4517</v>
      </c>
      <c r="E2160" s="3">
        <v>1889.2412899999999</v>
      </c>
      <c r="F2160" s="3">
        <v>278</v>
      </c>
      <c r="G2160" s="3">
        <v>6819</v>
      </c>
      <c r="H2160" s="3"/>
      <c r="I2160" s="3"/>
      <c r="J2160" s="3"/>
      <c r="K2160" s="3"/>
    </row>
    <row r="2161" spans="1:11" x14ac:dyDescent="0.2">
      <c r="A2161" s="2">
        <v>2135</v>
      </c>
      <c r="B2161" s="3">
        <v>1322</v>
      </c>
      <c r="C2161" s="3" t="s">
        <v>2141</v>
      </c>
      <c r="D2161" s="3" t="s">
        <v>4301</v>
      </c>
      <c r="E2161" s="3">
        <v>1853.7396000000001</v>
      </c>
      <c r="F2161" s="3">
        <v>7</v>
      </c>
      <c r="G2161" s="3">
        <v>420</v>
      </c>
      <c r="H2161" s="3"/>
      <c r="I2161" s="3"/>
      <c r="J2161" s="3"/>
      <c r="K2161" s="3"/>
    </row>
    <row r="2162" spans="1:11" x14ac:dyDescent="0.2">
      <c r="A2162" s="2">
        <v>2136</v>
      </c>
      <c r="B2162" s="3">
        <v>1508</v>
      </c>
      <c r="C2162" s="3" t="s">
        <v>2142</v>
      </c>
      <c r="D2162" s="3" t="s">
        <v>4518</v>
      </c>
      <c r="E2162" s="3">
        <v>1851.00081</v>
      </c>
      <c r="F2162" s="3">
        <v>811</v>
      </c>
      <c r="G2162" s="3">
        <v>12705</v>
      </c>
      <c r="H2162" s="3"/>
      <c r="I2162" s="3"/>
      <c r="J2162" s="3"/>
      <c r="K2162" s="3"/>
    </row>
    <row r="2163" spans="1:11" x14ac:dyDescent="0.2">
      <c r="A2163" s="2">
        <v>2137</v>
      </c>
      <c r="B2163" s="3">
        <v>1496</v>
      </c>
      <c r="C2163" s="3" t="s">
        <v>2143</v>
      </c>
      <c r="D2163" s="3" t="s">
        <v>3417</v>
      </c>
      <c r="E2163" s="3">
        <v>1823.93038</v>
      </c>
      <c r="F2163" s="3">
        <v>9</v>
      </c>
      <c r="G2163" s="3">
        <v>80</v>
      </c>
      <c r="H2163" s="3"/>
      <c r="I2163" s="3"/>
      <c r="J2163" s="3"/>
      <c r="K2163" s="3"/>
    </row>
    <row r="2164" spans="1:11" x14ac:dyDescent="0.2">
      <c r="A2164" s="2">
        <v>2138</v>
      </c>
      <c r="B2164" s="3">
        <v>1748</v>
      </c>
      <c r="C2164" s="3" t="s">
        <v>2144</v>
      </c>
      <c r="D2164" s="3" t="s">
        <v>4519</v>
      </c>
      <c r="E2164" s="3">
        <v>1819.0181299999999</v>
      </c>
      <c r="F2164" s="3">
        <v>28</v>
      </c>
      <c r="G2164" s="3">
        <v>380</v>
      </c>
      <c r="H2164" s="3"/>
      <c r="I2164" s="3"/>
      <c r="J2164" s="3"/>
      <c r="K2164" s="3"/>
    </row>
    <row r="2165" spans="1:11" x14ac:dyDescent="0.2">
      <c r="A2165" s="2">
        <v>2139</v>
      </c>
      <c r="B2165" s="3">
        <v>1043</v>
      </c>
      <c r="C2165" s="3" t="s">
        <v>2145</v>
      </c>
      <c r="D2165" s="3" t="s">
        <v>4105</v>
      </c>
      <c r="E2165" s="3">
        <v>1815.7141200000001</v>
      </c>
      <c r="F2165" s="3">
        <v>8</v>
      </c>
      <c r="G2165" s="3">
        <v>815</v>
      </c>
      <c r="H2165" s="3"/>
      <c r="I2165" s="3"/>
      <c r="J2165" s="3"/>
      <c r="K2165" s="3"/>
    </row>
    <row r="2166" spans="1:11" x14ac:dyDescent="0.2">
      <c r="A2166" s="2">
        <v>2140</v>
      </c>
      <c r="B2166" s="3">
        <v>524</v>
      </c>
      <c r="C2166" s="3" t="s">
        <v>2146</v>
      </c>
      <c r="D2166" s="3" t="s">
        <v>4520</v>
      </c>
      <c r="E2166" s="3">
        <v>1814.93613</v>
      </c>
      <c r="F2166" s="3">
        <v>206</v>
      </c>
      <c r="G2166" s="3">
        <v>14836</v>
      </c>
      <c r="H2166" s="3"/>
      <c r="I2166" s="3"/>
      <c r="J2166" s="3"/>
      <c r="K2166" s="3"/>
    </row>
    <row r="2167" spans="1:11" x14ac:dyDescent="0.2">
      <c r="A2167" s="2">
        <v>2141</v>
      </c>
      <c r="B2167" s="3">
        <v>1501</v>
      </c>
      <c r="C2167" s="3" t="s">
        <v>2147</v>
      </c>
      <c r="D2167" s="3" t="s">
        <v>4343</v>
      </c>
      <c r="E2167" s="3">
        <v>1781.0254199999999</v>
      </c>
      <c r="F2167" s="3">
        <v>711</v>
      </c>
      <c r="G2167" s="3">
        <v>22900</v>
      </c>
      <c r="H2167" s="3"/>
      <c r="I2167" s="3"/>
      <c r="J2167" s="3"/>
      <c r="K2167" s="3"/>
    </row>
    <row r="2168" spans="1:11" x14ac:dyDescent="0.2">
      <c r="A2168" s="2">
        <v>2142</v>
      </c>
      <c r="B2168" s="3">
        <v>1935</v>
      </c>
      <c r="C2168" s="3" t="s">
        <v>2148</v>
      </c>
      <c r="D2168" s="3" t="s">
        <v>4521</v>
      </c>
      <c r="E2168" s="3">
        <v>1780.56422</v>
      </c>
      <c r="F2168" s="3">
        <v>7</v>
      </c>
      <c r="G2168" s="3">
        <v>48</v>
      </c>
      <c r="H2168" s="3"/>
      <c r="I2168" s="3"/>
      <c r="J2168" s="3"/>
      <c r="K2168" s="3"/>
    </row>
    <row r="2169" spans="1:11" x14ac:dyDescent="0.2">
      <c r="A2169" s="2">
        <v>2143</v>
      </c>
      <c r="B2169" s="3">
        <v>2134</v>
      </c>
      <c r="C2169" s="3" t="s">
        <v>2149</v>
      </c>
      <c r="D2169" s="3" t="s">
        <v>4522</v>
      </c>
      <c r="E2169" s="3">
        <v>1754.8486800000001</v>
      </c>
      <c r="F2169" s="3">
        <v>95</v>
      </c>
      <c r="G2169" s="3">
        <v>1434</v>
      </c>
      <c r="H2169" s="3"/>
      <c r="I2169" s="3"/>
      <c r="J2169" s="3"/>
      <c r="K2169" s="3"/>
    </row>
    <row r="2170" spans="1:11" x14ac:dyDescent="0.2">
      <c r="A2170" s="2">
        <v>2144</v>
      </c>
      <c r="B2170" s="3">
        <v>1027</v>
      </c>
      <c r="C2170" s="3" t="s">
        <v>2150</v>
      </c>
      <c r="D2170" s="3" t="s">
        <v>4523</v>
      </c>
      <c r="E2170" s="3">
        <v>1739.5248300000001</v>
      </c>
      <c r="F2170" s="3">
        <v>2</v>
      </c>
      <c r="G2170" s="3">
        <v>200</v>
      </c>
      <c r="H2170" s="3"/>
      <c r="I2170" s="3"/>
      <c r="J2170" s="3"/>
      <c r="K2170" s="3"/>
    </row>
    <row r="2171" spans="1:11" x14ac:dyDescent="0.2">
      <c r="A2171" s="2">
        <v>2145</v>
      </c>
      <c r="B2171" s="3">
        <v>360</v>
      </c>
      <c r="C2171" s="3" t="s">
        <v>2151</v>
      </c>
      <c r="D2171" s="3" t="s">
        <v>4524</v>
      </c>
      <c r="E2171" s="3">
        <v>1719.4143200000001</v>
      </c>
      <c r="F2171" s="3">
        <v>8</v>
      </c>
      <c r="G2171" s="3">
        <v>2240</v>
      </c>
      <c r="H2171" s="3"/>
      <c r="I2171" s="3"/>
      <c r="J2171" s="3"/>
      <c r="K2171" s="3"/>
    </row>
    <row r="2172" spans="1:11" x14ac:dyDescent="0.2">
      <c r="A2172" s="2">
        <v>2146</v>
      </c>
      <c r="B2172" s="3">
        <v>1476</v>
      </c>
      <c r="C2172" s="3" t="s">
        <v>2152</v>
      </c>
      <c r="D2172" s="3" t="s">
        <v>4525</v>
      </c>
      <c r="E2172" s="3">
        <v>1693.7983300000001</v>
      </c>
      <c r="F2172" s="3">
        <v>5</v>
      </c>
      <c r="G2172" s="3">
        <v>50</v>
      </c>
      <c r="H2172" s="3"/>
      <c r="I2172" s="3"/>
      <c r="J2172" s="3"/>
      <c r="K2172" s="3"/>
    </row>
    <row r="2173" spans="1:11" x14ac:dyDescent="0.2">
      <c r="A2173" s="2">
        <v>2147</v>
      </c>
      <c r="B2173" s="3">
        <v>1240</v>
      </c>
      <c r="C2173" s="3" t="s">
        <v>2153</v>
      </c>
      <c r="D2173" s="3" t="s">
        <v>4526</v>
      </c>
      <c r="E2173" s="3">
        <v>1684.50209</v>
      </c>
      <c r="F2173" s="3">
        <v>5</v>
      </c>
      <c r="G2173" s="3">
        <v>33</v>
      </c>
      <c r="H2173" s="3"/>
      <c r="I2173" s="3"/>
      <c r="J2173" s="3"/>
      <c r="K2173" s="3"/>
    </row>
    <row r="2174" spans="1:11" x14ac:dyDescent="0.2">
      <c r="A2174" s="2">
        <v>2148</v>
      </c>
      <c r="B2174" s="3">
        <v>1661</v>
      </c>
      <c r="C2174" s="3" t="s">
        <v>2154</v>
      </c>
      <c r="D2174" s="3" t="s">
        <v>4527</v>
      </c>
      <c r="E2174" s="3">
        <v>1680.65679</v>
      </c>
      <c r="F2174" s="3">
        <v>272</v>
      </c>
      <c r="G2174" s="3">
        <v>29925</v>
      </c>
      <c r="H2174" s="3"/>
      <c r="I2174" s="3"/>
      <c r="J2174" s="3"/>
      <c r="K2174" s="3"/>
    </row>
    <row r="2175" spans="1:11" x14ac:dyDescent="0.2">
      <c r="A2175" s="2">
        <v>2149</v>
      </c>
      <c r="B2175" s="3">
        <v>1184</v>
      </c>
      <c r="C2175" s="3" t="s">
        <v>2155</v>
      </c>
      <c r="D2175" s="3" t="s">
        <v>4528</v>
      </c>
      <c r="E2175" s="3">
        <v>1675.320359999999</v>
      </c>
      <c r="F2175" s="3">
        <v>111</v>
      </c>
      <c r="G2175" s="3">
        <v>5333</v>
      </c>
      <c r="H2175" s="3"/>
      <c r="I2175" s="3"/>
      <c r="J2175" s="3"/>
      <c r="K2175" s="3"/>
    </row>
    <row r="2176" spans="1:11" x14ac:dyDescent="0.2">
      <c r="A2176" s="2">
        <v>2150</v>
      </c>
      <c r="B2176" s="3">
        <v>1414</v>
      </c>
      <c r="C2176" s="3" t="s">
        <v>2156</v>
      </c>
      <c r="D2176" s="3" t="s">
        <v>4529</v>
      </c>
      <c r="E2176" s="3">
        <v>1658.1054200000001</v>
      </c>
      <c r="F2176" s="3">
        <v>278</v>
      </c>
      <c r="G2176" s="3">
        <v>3426</v>
      </c>
      <c r="H2176" s="3"/>
      <c r="I2176" s="3"/>
      <c r="J2176" s="3"/>
      <c r="K2176" s="3"/>
    </row>
    <row r="2177" spans="1:11" x14ac:dyDescent="0.2">
      <c r="A2177" s="2">
        <v>2151</v>
      </c>
      <c r="B2177" s="3">
        <v>1900</v>
      </c>
      <c r="C2177" s="3" t="s">
        <v>2157</v>
      </c>
      <c r="D2177" s="3" t="s">
        <v>4530</v>
      </c>
      <c r="E2177" s="3">
        <v>1654.86546</v>
      </c>
      <c r="F2177" s="3">
        <v>581</v>
      </c>
      <c r="G2177" s="3">
        <v>709</v>
      </c>
      <c r="H2177" s="3"/>
      <c r="I2177" s="3"/>
      <c r="J2177" s="3"/>
      <c r="K2177" s="3"/>
    </row>
    <row r="2178" spans="1:11" x14ac:dyDescent="0.2">
      <c r="A2178" s="2">
        <v>2152</v>
      </c>
      <c r="B2178" s="3">
        <v>2413</v>
      </c>
      <c r="C2178" s="3" t="s">
        <v>2158</v>
      </c>
      <c r="D2178" s="3" t="s">
        <v>4531</v>
      </c>
      <c r="E2178" s="3">
        <v>1635.2239500000001</v>
      </c>
      <c r="F2178" s="3">
        <v>100</v>
      </c>
      <c r="G2178" s="3">
        <v>1240</v>
      </c>
      <c r="H2178" s="3"/>
      <c r="I2178" s="3"/>
      <c r="J2178" s="3"/>
      <c r="K2178" s="3"/>
    </row>
    <row r="2179" spans="1:11" x14ac:dyDescent="0.2">
      <c r="A2179" s="2">
        <v>2153</v>
      </c>
      <c r="B2179" s="3">
        <v>770</v>
      </c>
      <c r="C2179" s="3" t="s">
        <v>2159</v>
      </c>
      <c r="D2179" s="3" t="s">
        <v>4532</v>
      </c>
      <c r="E2179" s="3">
        <v>1624.16641</v>
      </c>
      <c r="F2179" s="3">
        <v>104</v>
      </c>
      <c r="G2179" s="3">
        <v>535</v>
      </c>
      <c r="H2179" s="3"/>
      <c r="I2179" s="3"/>
      <c r="J2179" s="3"/>
      <c r="K2179" s="3"/>
    </row>
    <row r="2180" spans="1:11" x14ac:dyDescent="0.2">
      <c r="A2180" s="2">
        <v>2154</v>
      </c>
      <c r="B2180" s="3">
        <v>2222</v>
      </c>
      <c r="C2180" s="3" t="s">
        <v>2160</v>
      </c>
      <c r="D2180" s="3" t="s">
        <v>4533</v>
      </c>
      <c r="E2180" s="3">
        <v>1616.0085899999999</v>
      </c>
      <c r="F2180" s="3">
        <v>111</v>
      </c>
      <c r="G2180" s="3">
        <v>2306</v>
      </c>
      <c r="H2180" s="3"/>
      <c r="I2180" s="3"/>
      <c r="J2180" s="3"/>
      <c r="K2180" s="3"/>
    </row>
    <row r="2181" spans="1:11" x14ac:dyDescent="0.2">
      <c r="A2181" s="2">
        <v>2155</v>
      </c>
      <c r="B2181" s="3">
        <v>728</v>
      </c>
      <c r="C2181" s="3" t="s">
        <v>2161</v>
      </c>
      <c r="D2181" s="3" t="s">
        <v>4534</v>
      </c>
      <c r="E2181" s="3">
        <v>1587.14672</v>
      </c>
      <c r="F2181" s="3">
        <v>1</v>
      </c>
      <c r="G2181" s="3">
        <v>6</v>
      </c>
      <c r="H2181" s="3"/>
      <c r="I2181" s="3"/>
      <c r="J2181" s="3"/>
      <c r="K2181" s="3"/>
    </row>
    <row r="2182" spans="1:11" x14ac:dyDescent="0.2">
      <c r="A2182" s="2">
        <v>2156</v>
      </c>
      <c r="B2182" s="3">
        <v>1928</v>
      </c>
      <c r="C2182" s="3" t="s">
        <v>2162</v>
      </c>
      <c r="D2182" s="3" t="s">
        <v>4535</v>
      </c>
      <c r="E2182" s="3">
        <v>1573.4492900000009</v>
      </c>
      <c r="F2182" s="3">
        <v>728</v>
      </c>
      <c r="G2182" s="3">
        <v>774</v>
      </c>
      <c r="H2182" s="3"/>
      <c r="I2182" s="3"/>
      <c r="J2182" s="3"/>
      <c r="K2182" s="3"/>
    </row>
    <row r="2183" spans="1:11" x14ac:dyDescent="0.2">
      <c r="A2183" s="2">
        <v>2157</v>
      </c>
      <c r="B2183" s="3">
        <v>1241</v>
      </c>
      <c r="C2183" s="3" t="s">
        <v>2163</v>
      </c>
      <c r="D2183" s="3" t="s">
        <v>4536</v>
      </c>
      <c r="E2183" s="3">
        <v>1570.49514</v>
      </c>
      <c r="F2183" s="3">
        <v>1</v>
      </c>
      <c r="G2183" s="3">
        <v>90</v>
      </c>
      <c r="H2183" s="3"/>
      <c r="I2183" s="3"/>
      <c r="J2183" s="3"/>
      <c r="K2183" s="3"/>
    </row>
    <row r="2184" spans="1:11" x14ac:dyDescent="0.2">
      <c r="A2184" s="2">
        <v>2158</v>
      </c>
      <c r="B2184" s="3">
        <v>1128</v>
      </c>
      <c r="C2184" s="3" t="s">
        <v>2164</v>
      </c>
      <c r="D2184" s="3" t="s">
        <v>4537</v>
      </c>
      <c r="E2184" s="3">
        <v>1562.01668</v>
      </c>
      <c r="F2184" s="3">
        <v>16</v>
      </c>
      <c r="G2184" s="3">
        <v>287</v>
      </c>
      <c r="H2184" s="3"/>
      <c r="I2184" s="3"/>
      <c r="J2184" s="3"/>
      <c r="K2184" s="3"/>
    </row>
    <row r="2185" spans="1:11" x14ac:dyDescent="0.2">
      <c r="A2185" s="2">
        <v>2159</v>
      </c>
      <c r="B2185" s="3">
        <v>415</v>
      </c>
      <c r="C2185" s="3" t="s">
        <v>2165</v>
      </c>
      <c r="D2185" s="3" t="s">
        <v>4538</v>
      </c>
      <c r="E2185" s="3">
        <v>1546.5463999999999</v>
      </c>
      <c r="F2185" s="3">
        <v>2</v>
      </c>
      <c r="G2185" s="3">
        <v>505</v>
      </c>
      <c r="H2185" s="3"/>
      <c r="I2185" s="3"/>
      <c r="J2185" s="3"/>
      <c r="K2185" s="3"/>
    </row>
    <row r="2186" spans="1:11" x14ac:dyDescent="0.2">
      <c r="A2186" s="2">
        <v>2160</v>
      </c>
      <c r="B2186" s="3">
        <v>1674</v>
      </c>
      <c r="C2186" s="3" t="s">
        <v>2166</v>
      </c>
      <c r="D2186" s="3" t="s">
        <v>3175</v>
      </c>
      <c r="E2186" s="3">
        <v>1533.43309</v>
      </c>
      <c r="F2186" s="3">
        <v>606</v>
      </c>
      <c r="G2186" s="3">
        <v>25320</v>
      </c>
      <c r="H2186" s="3"/>
      <c r="I2186" s="3"/>
      <c r="J2186" s="3"/>
      <c r="K2186" s="3"/>
    </row>
    <row r="2187" spans="1:11" x14ac:dyDescent="0.2">
      <c r="A2187" s="2">
        <v>2161</v>
      </c>
      <c r="B2187" s="3">
        <v>2314</v>
      </c>
      <c r="C2187" s="3" t="s">
        <v>2167</v>
      </c>
      <c r="D2187" s="3" t="s">
        <v>4539</v>
      </c>
      <c r="E2187" s="3">
        <v>1527.57491</v>
      </c>
      <c r="F2187" s="3">
        <v>78</v>
      </c>
      <c r="G2187" s="3">
        <v>202</v>
      </c>
      <c r="H2187" s="3"/>
      <c r="I2187" s="3"/>
      <c r="J2187" s="3"/>
      <c r="K2187" s="3"/>
    </row>
    <row r="2188" spans="1:11" x14ac:dyDescent="0.2">
      <c r="A2188" s="2">
        <v>2162</v>
      </c>
      <c r="B2188" s="3">
        <v>1792</v>
      </c>
      <c r="C2188" s="3" t="s">
        <v>2168</v>
      </c>
      <c r="D2188" s="3" t="s">
        <v>4540</v>
      </c>
      <c r="E2188" s="3">
        <v>1526.55096</v>
      </c>
      <c r="F2188" s="3">
        <v>530</v>
      </c>
      <c r="G2188" s="3">
        <v>1164</v>
      </c>
      <c r="H2188" s="3"/>
      <c r="I2188" s="3"/>
      <c r="J2188" s="3"/>
      <c r="K2188" s="3"/>
    </row>
    <row r="2189" spans="1:11" x14ac:dyDescent="0.2">
      <c r="A2189" s="2">
        <v>2163</v>
      </c>
      <c r="B2189" s="3">
        <v>1760</v>
      </c>
      <c r="C2189" s="3" t="s">
        <v>2169</v>
      </c>
      <c r="D2189" s="3" t="s">
        <v>4541</v>
      </c>
      <c r="E2189" s="3">
        <v>1520.33428</v>
      </c>
      <c r="F2189" s="3">
        <v>232</v>
      </c>
      <c r="G2189" s="3">
        <v>1145</v>
      </c>
      <c r="H2189" s="3"/>
      <c r="I2189" s="3"/>
      <c r="J2189" s="3"/>
      <c r="K2189" s="3"/>
    </row>
    <row r="2190" spans="1:11" x14ac:dyDescent="0.2">
      <c r="A2190" s="2">
        <v>2164</v>
      </c>
      <c r="B2190" s="3">
        <v>1691</v>
      </c>
      <c r="C2190" s="3" t="s">
        <v>2170</v>
      </c>
      <c r="D2190" s="3" t="s">
        <v>4542</v>
      </c>
      <c r="E2190" s="3">
        <v>1518.84392</v>
      </c>
      <c r="F2190" s="3">
        <v>671</v>
      </c>
      <c r="G2190" s="3">
        <v>572700</v>
      </c>
      <c r="H2190" s="3"/>
      <c r="I2190" s="3"/>
      <c r="J2190" s="3"/>
      <c r="K2190" s="3"/>
    </row>
    <row r="2191" spans="1:11" x14ac:dyDescent="0.2">
      <c r="A2191" s="2">
        <v>2165</v>
      </c>
      <c r="B2191" s="3">
        <v>735</v>
      </c>
      <c r="C2191" s="3" t="s">
        <v>2171</v>
      </c>
      <c r="D2191" s="3" t="s">
        <v>4543</v>
      </c>
      <c r="E2191" s="3">
        <v>1518.5254500000001</v>
      </c>
      <c r="F2191" s="3">
        <v>10</v>
      </c>
      <c r="G2191" s="3">
        <v>376</v>
      </c>
      <c r="H2191" s="3"/>
      <c r="I2191" s="3"/>
      <c r="J2191" s="3"/>
      <c r="K2191" s="3"/>
    </row>
    <row r="2192" spans="1:11" x14ac:dyDescent="0.2">
      <c r="A2192" s="2">
        <v>2166</v>
      </c>
      <c r="B2192" s="3">
        <v>2184</v>
      </c>
      <c r="C2192" s="3" t="s">
        <v>2172</v>
      </c>
      <c r="D2192" s="3" t="s">
        <v>4544</v>
      </c>
      <c r="E2192" s="3">
        <v>1513.1762900000001</v>
      </c>
      <c r="F2192" s="3">
        <v>57</v>
      </c>
      <c r="G2192" s="3">
        <v>2505</v>
      </c>
      <c r="H2192" s="3"/>
      <c r="I2192" s="3"/>
      <c r="J2192" s="3"/>
      <c r="K2192" s="3"/>
    </row>
    <row r="2193" spans="1:11" x14ac:dyDescent="0.2">
      <c r="A2193" s="2">
        <v>2167</v>
      </c>
      <c r="B2193" s="3">
        <v>909</v>
      </c>
      <c r="C2193" s="3" t="s">
        <v>2173</v>
      </c>
      <c r="D2193" s="3" t="s">
        <v>4545</v>
      </c>
      <c r="E2193" s="3">
        <v>1512.5745300000001</v>
      </c>
      <c r="F2193" s="3">
        <v>49</v>
      </c>
      <c r="G2193" s="3">
        <v>691</v>
      </c>
      <c r="H2193" s="3"/>
      <c r="I2193" s="3"/>
      <c r="J2193" s="3"/>
      <c r="K2193" s="3"/>
    </row>
    <row r="2194" spans="1:11" x14ac:dyDescent="0.2">
      <c r="A2194" s="2">
        <v>2168</v>
      </c>
      <c r="B2194" s="3">
        <v>2078</v>
      </c>
      <c r="C2194" s="3" t="s">
        <v>2174</v>
      </c>
      <c r="D2194" s="3" t="s">
        <v>4546</v>
      </c>
      <c r="E2194" s="3">
        <v>1510.99722</v>
      </c>
      <c r="F2194" s="3">
        <v>24</v>
      </c>
      <c r="G2194" s="3">
        <v>950</v>
      </c>
      <c r="H2194" s="3"/>
      <c r="I2194" s="3"/>
      <c r="J2194" s="3"/>
      <c r="K2194" s="3"/>
    </row>
    <row r="2195" spans="1:11" x14ac:dyDescent="0.2">
      <c r="A2195" s="2">
        <v>2169</v>
      </c>
      <c r="B2195" s="3">
        <v>1905</v>
      </c>
      <c r="C2195" s="3" t="s">
        <v>2175</v>
      </c>
      <c r="D2195" s="3" t="s">
        <v>4547</v>
      </c>
      <c r="E2195" s="3">
        <v>1488.6316999999999</v>
      </c>
      <c r="F2195" s="3">
        <v>236</v>
      </c>
      <c r="G2195" s="3">
        <v>1001</v>
      </c>
      <c r="H2195" s="3"/>
      <c r="I2195" s="3"/>
      <c r="J2195" s="3"/>
      <c r="K2195" s="3"/>
    </row>
    <row r="2196" spans="1:11" x14ac:dyDescent="0.2">
      <c r="A2196" s="2">
        <v>2170</v>
      </c>
      <c r="B2196" s="3">
        <v>1036</v>
      </c>
      <c r="C2196" s="3" t="s">
        <v>2176</v>
      </c>
      <c r="D2196" s="3" t="s">
        <v>4548</v>
      </c>
      <c r="E2196" s="3">
        <v>1470.15309</v>
      </c>
      <c r="F2196" s="3">
        <v>4</v>
      </c>
      <c r="G2196" s="3">
        <v>31</v>
      </c>
      <c r="H2196" s="3"/>
      <c r="I2196" s="3"/>
      <c r="J2196" s="3"/>
      <c r="K2196" s="3"/>
    </row>
    <row r="2197" spans="1:11" x14ac:dyDescent="0.2">
      <c r="A2197" s="2">
        <v>2171</v>
      </c>
      <c r="B2197" s="3">
        <v>132</v>
      </c>
      <c r="C2197" s="3" t="s">
        <v>2177</v>
      </c>
      <c r="D2197" s="3" t="s">
        <v>4549</v>
      </c>
      <c r="E2197" s="3">
        <v>1469.1227699999999</v>
      </c>
      <c r="F2197" s="3">
        <v>5</v>
      </c>
      <c r="G2197" s="3">
        <v>268</v>
      </c>
      <c r="H2197" s="3"/>
      <c r="I2197" s="3"/>
      <c r="J2197" s="3"/>
      <c r="K2197" s="3"/>
    </row>
    <row r="2198" spans="1:11" x14ac:dyDescent="0.2">
      <c r="A2198" s="2">
        <v>2172</v>
      </c>
      <c r="B2198" s="3">
        <v>1961</v>
      </c>
      <c r="C2198" s="3" t="s">
        <v>2178</v>
      </c>
      <c r="D2198" s="3" t="s">
        <v>4550</v>
      </c>
      <c r="E2198" s="3">
        <v>1468.12573</v>
      </c>
      <c r="F2198" s="3">
        <v>27</v>
      </c>
      <c r="G2198" s="3">
        <v>30</v>
      </c>
      <c r="H2198" s="3"/>
      <c r="I2198" s="3"/>
      <c r="J2198" s="3"/>
      <c r="K2198" s="3"/>
    </row>
    <row r="2199" spans="1:11" x14ac:dyDescent="0.2">
      <c r="A2199" s="2">
        <v>2173</v>
      </c>
      <c r="B2199" s="3">
        <v>2339</v>
      </c>
      <c r="C2199" s="3" t="s">
        <v>2179</v>
      </c>
      <c r="D2199" s="3" t="s">
        <v>4551</v>
      </c>
      <c r="E2199" s="3">
        <v>1438.1532099999999</v>
      </c>
      <c r="F2199" s="3">
        <v>68</v>
      </c>
      <c r="G2199" s="3">
        <v>13470</v>
      </c>
      <c r="H2199" s="3"/>
      <c r="I2199" s="3"/>
      <c r="J2199" s="3"/>
      <c r="K2199" s="3"/>
    </row>
    <row r="2200" spans="1:11" x14ac:dyDescent="0.2">
      <c r="A2200" s="2">
        <v>2174</v>
      </c>
      <c r="B2200" s="3">
        <v>1960</v>
      </c>
      <c r="C2200" s="3" t="s">
        <v>2180</v>
      </c>
      <c r="D2200" s="3" t="s">
        <v>4552</v>
      </c>
      <c r="E2200" s="3">
        <v>1434.5444</v>
      </c>
      <c r="F2200" s="3">
        <v>29</v>
      </c>
      <c r="G2200" s="3">
        <v>31</v>
      </c>
      <c r="H2200" s="3"/>
      <c r="I2200" s="3"/>
      <c r="J2200" s="3"/>
      <c r="K2200" s="3"/>
    </row>
    <row r="2201" spans="1:11" x14ac:dyDescent="0.2">
      <c r="A2201" s="2">
        <v>2175</v>
      </c>
      <c r="B2201" s="3">
        <v>1692</v>
      </c>
      <c r="C2201" s="3" t="s">
        <v>2181</v>
      </c>
      <c r="D2201" s="3" t="s">
        <v>4553</v>
      </c>
      <c r="E2201" s="3">
        <v>1432.5663500000001</v>
      </c>
      <c r="F2201" s="3">
        <v>362</v>
      </c>
      <c r="G2201" s="3">
        <v>317230</v>
      </c>
      <c r="H2201" s="3"/>
      <c r="I2201" s="3"/>
      <c r="J2201" s="3"/>
      <c r="K2201" s="3"/>
    </row>
    <row r="2202" spans="1:11" x14ac:dyDescent="0.2">
      <c r="A2202" s="2">
        <v>2176</v>
      </c>
      <c r="B2202" s="3">
        <v>1440</v>
      </c>
      <c r="C2202" s="3" t="s">
        <v>2182</v>
      </c>
      <c r="D2202" s="3" t="s">
        <v>4554</v>
      </c>
      <c r="E2202" s="3">
        <v>1375.76262</v>
      </c>
      <c r="F2202" s="3">
        <v>1583</v>
      </c>
      <c r="G2202" s="3">
        <v>3248</v>
      </c>
      <c r="H2202" s="3"/>
      <c r="I2202" s="3"/>
      <c r="J2202" s="3"/>
      <c r="K2202" s="3"/>
    </row>
    <row r="2203" spans="1:11" x14ac:dyDescent="0.2">
      <c r="A2203" s="2">
        <v>2177</v>
      </c>
      <c r="B2203" s="3">
        <v>2458</v>
      </c>
      <c r="C2203" s="3" t="s">
        <v>2183</v>
      </c>
      <c r="D2203" s="3" t="s">
        <v>4555</v>
      </c>
      <c r="E2203" s="3">
        <v>1374.69</v>
      </c>
      <c r="F2203" s="3">
        <v>57</v>
      </c>
      <c r="G2203" s="3">
        <v>889</v>
      </c>
      <c r="H2203" s="3"/>
      <c r="I2203" s="3"/>
      <c r="J2203" s="3"/>
      <c r="K2203" s="3"/>
    </row>
    <row r="2204" spans="1:11" x14ac:dyDescent="0.2">
      <c r="A2204" s="2">
        <v>2178</v>
      </c>
      <c r="B2204" s="3">
        <v>708</v>
      </c>
      <c r="C2204" s="3" t="s">
        <v>2184</v>
      </c>
      <c r="D2204" s="3" t="s">
        <v>4556</v>
      </c>
      <c r="E2204" s="3">
        <v>1371.5448699999999</v>
      </c>
      <c r="F2204" s="3">
        <v>5</v>
      </c>
      <c r="G2204" s="3">
        <v>89</v>
      </c>
      <c r="H2204" s="3"/>
      <c r="I2204" s="3"/>
      <c r="J2204" s="3"/>
      <c r="K2204" s="3"/>
    </row>
    <row r="2205" spans="1:11" x14ac:dyDescent="0.2">
      <c r="A2205" s="2">
        <v>2179</v>
      </c>
      <c r="B2205" s="3">
        <v>1784</v>
      </c>
      <c r="C2205" s="3" t="s">
        <v>2185</v>
      </c>
      <c r="D2205" s="3" t="s">
        <v>4557</v>
      </c>
      <c r="E2205" s="3">
        <v>1342.2441100000001</v>
      </c>
      <c r="F2205" s="3">
        <v>3</v>
      </c>
      <c r="G2205" s="3">
        <v>6</v>
      </c>
      <c r="H2205" s="3"/>
      <c r="I2205" s="3"/>
      <c r="J2205" s="3"/>
      <c r="K2205" s="3"/>
    </row>
    <row r="2206" spans="1:11" x14ac:dyDescent="0.2">
      <c r="A2206" s="2">
        <v>2180</v>
      </c>
      <c r="B2206" s="3">
        <v>2136</v>
      </c>
      <c r="C2206" s="3" t="s">
        <v>2186</v>
      </c>
      <c r="D2206" s="3" t="s">
        <v>4558</v>
      </c>
      <c r="E2206" s="3">
        <v>1337.91282</v>
      </c>
      <c r="F2206" s="3">
        <v>83</v>
      </c>
      <c r="G2206" s="3">
        <v>1030</v>
      </c>
      <c r="H2206" s="3"/>
      <c r="I2206" s="3"/>
      <c r="J2206" s="3"/>
      <c r="K2206" s="3"/>
    </row>
    <row r="2207" spans="1:11" x14ac:dyDescent="0.2">
      <c r="A2207" s="2">
        <v>2181</v>
      </c>
      <c r="B2207" s="3">
        <v>1292</v>
      </c>
      <c r="C2207" s="3" t="s">
        <v>2187</v>
      </c>
      <c r="D2207" s="3" t="s">
        <v>4559</v>
      </c>
      <c r="E2207" s="3">
        <v>1280.66704</v>
      </c>
      <c r="F2207" s="3">
        <v>2</v>
      </c>
      <c r="G2207" s="3">
        <v>112</v>
      </c>
      <c r="H2207" s="3"/>
      <c r="I2207" s="3"/>
      <c r="J2207" s="3"/>
      <c r="K2207" s="3"/>
    </row>
    <row r="2208" spans="1:11" x14ac:dyDescent="0.2">
      <c r="A2208" s="2">
        <v>2182</v>
      </c>
      <c r="B2208" s="3">
        <v>2480</v>
      </c>
      <c r="C2208" s="3" t="s">
        <v>2188</v>
      </c>
      <c r="D2208" s="3" t="s">
        <v>4560</v>
      </c>
      <c r="E2208" s="3">
        <v>1269.29449</v>
      </c>
      <c r="F2208" s="3">
        <v>24</v>
      </c>
      <c r="G2208" s="3">
        <v>780</v>
      </c>
      <c r="H2208" s="3"/>
      <c r="I2208" s="3"/>
      <c r="J2208" s="3"/>
      <c r="K2208" s="3"/>
    </row>
    <row r="2209" spans="1:11" x14ac:dyDescent="0.2">
      <c r="A2209" s="2">
        <v>2183</v>
      </c>
      <c r="B2209" s="3">
        <v>1051</v>
      </c>
      <c r="C2209" s="3" t="s">
        <v>2189</v>
      </c>
      <c r="D2209" s="3" t="s">
        <v>4561</v>
      </c>
      <c r="E2209" s="3">
        <v>1264.3530900000001</v>
      </c>
      <c r="F2209" s="3">
        <v>6</v>
      </c>
      <c r="G2209" s="3">
        <v>8</v>
      </c>
      <c r="H2209" s="3"/>
      <c r="I2209" s="3"/>
      <c r="J2209" s="3"/>
      <c r="K2209" s="3"/>
    </row>
    <row r="2210" spans="1:11" x14ac:dyDescent="0.2">
      <c r="A2210" s="2">
        <v>2184</v>
      </c>
      <c r="B2210" s="3">
        <v>1350</v>
      </c>
      <c r="C2210" s="3" t="s">
        <v>2190</v>
      </c>
      <c r="D2210" s="3" t="s">
        <v>4562</v>
      </c>
      <c r="E2210" s="3">
        <v>1246.8419799999999</v>
      </c>
      <c r="F2210" s="3">
        <v>289</v>
      </c>
      <c r="G2210" s="3">
        <v>1710</v>
      </c>
      <c r="H2210" s="3"/>
      <c r="I2210" s="3"/>
      <c r="J2210" s="3"/>
      <c r="K2210" s="3"/>
    </row>
    <row r="2211" spans="1:11" x14ac:dyDescent="0.2">
      <c r="A2211" s="2">
        <v>2185</v>
      </c>
      <c r="B2211" s="3">
        <v>1058</v>
      </c>
      <c r="C2211" s="3" t="s">
        <v>2191</v>
      </c>
      <c r="D2211" s="3" t="s">
        <v>4563</v>
      </c>
      <c r="E2211" s="3">
        <v>1238.2204400000001</v>
      </c>
      <c r="F2211" s="3">
        <v>3</v>
      </c>
      <c r="G2211" s="3">
        <v>36</v>
      </c>
      <c r="H2211" s="3"/>
      <c r="I2211" s="3"/>
      <c r="J2211" s="3"/>
      <c r="K2211" s="3"/>
    </row>
    <row r="2212" spans="1:11" x14ac:dyDescent="0.2">
      <c r="A2212" s="2">
        <v>2186</v>
      </c>
      <c r="B2212" s="3">
        <v>1290</v>
      </c>
      <c r="C2212" s="3" t="s">
        <v>2192</v>
      </c>
      <c r="D2212" s="3" t="s">
        <v>4564</v>
      </c>
      <c r="E2212" s="3">
        <v>1237.09602</v>
      </c>
      <c r="F2212" s="3">
        <v>1</v>
      </c>
      <c r="G2212" s="3">
        <v>180</v>
      </c>
      <c r="H2212" s="3"/>
      <c r="I2212" s="3"/>
      <c r="J2212" s="3"/>
      <c r="K2212" s="3"/>
    </row>
    <row r="2213" spans="1:11" x14ac:dyDescent="0.2">
      <c r="A2213" s="2">
        <v>2187</v>
      </c>
      <c r="B2213" s="3">
        <v>2414</v>
      </c>
      <c r="C2213" s="3" t="s">
        <v>2193</v>
      </c>
      <c r="D2213" s="3" t="s">
        <v>4565</v>
      </c>
      <c r="E2213" s="3">
        <v>1216.57269</v>
      </c>
      <c r="F2213" s="3">
        <v>46</v>
      </c>
      <c r="G2213" s="3">
        <v>49</v>
      </c>
      <c r="H2213" s="3"/>
      <c r="I2213" s="3"/>
      <c r="J2213" s="3"/>
      <c r="K2213" s="3"/>
    </row>
    <row r="2214" spans="1:11" x14ac:dyDescent="0.2">
      <c r="A2214" s="2">
        <v>2188</v>
      </c>
      <c r="B2214" s="3">
        <v>648</v>
      </c>
      <c r="C2214" s="3" t="s">
        <v>2194</v>
      </c>
      <c r="D2214" s="3" t="s">
        <v>4566</v>
      </c>
      <c r="E2214" s="3">
        <v>1213.7451799999999</v>
      </c>
      <c r="F2214" s="3">
        <v>76</v>
      </c>
      <c r="G2214" s="3">
        <v>394</v>
      </c>
      <c r="H2214" s="3"/>
      <c r="I2214" s="3"/>
      <c r="J2214" s="3"/>
      <c r="K2214" s="3"/>
    </row>
    <row r="2215" spans="1:11" x14ac:dyDescent="0.2">
      <c r="A2215" s="2">
        <v>2189</v>
      </c>
      <c r="B2215" s="3">
        <v>1694</v>
      </c>
      <c r="C2215" s="3" t="s">
        <v>2195</v>
      </c>
      <c r="D2215" s="3" t="s">
        <v>4567</v>
      </c>
      <c r="E2215" s="3">
        <v>1207.4471799999999</v>
      </c>
      <c r="F2215" s="3">
        <v>212</v>
      </c>
      <c r="G2215" s="3">
        <v>63600</v>
      </c>
      <c r="H2215" s="3"/>
      <c r="I2215" s="3"/>
      <c r="J2215" s="3"/>
      <c r="K2215" s="3"/>
    </row>
    <row r="2216" spans="1:11" x14ac:dyDescent="0.2">
      <c r="A2216" s="2">
        <v>2190</v>
      </c>
      <c r="B2216" s="3">
        <v>834</v>
      </c>
      <c r="C2216" s="3" t="s">
        <v>2196</v>
      </c>
      <c r="D2216" s="3" t="s">
        <v>4568</v>
      </c>
      <c r="E2216" s="3">
        <v>1185.8470400000001</v>
      </c>
      <c r="F2216" s="3">
        <v>18</v>
      </c>
      <c r="G2216" s="3">
        <v>72</v>
      </c>
      <c r="H2216" s="3"/>
      <c r="I2216" s="3"/>
      <c r="J2216" s="3"/>
      <c r="K2216" s="3"/>
    </row>
    <row r="2217" spans="1:11" x14ac:dyDescent="0.2">
      <c r="A2217" s="2">
        <v>2191</v>
      </c>
      <c r="B2217" s="3">
        <v>1712</v>
      </c>
      <c r="C2217" s="3" t="s">
        <v>2197</v>
      </c>
      <c r="D2217" s="3" t="s">
        <v>4569</v>
      </c>
      <c r="E2217" s="3">
        <v>1176.8461199999999</v>
      </c>
      <c r="F2217" s="3">
        <v>27</v>
      </c>
      <c r="G2217" s="3">
        <v>41</v>
      </c>
      <c r="H2217" s="3"/>
      <c r="I2217" s="3"/>
      <c r="J2217" s="3"/>
      <c r="K2217" s="3"/>
    </row>
    <row r="2218" spans="1:11" x14ac:dyDescent="0.2">
      <c r="A2218" s="2">
        <v>2192</v>
      </c>
      <c r="B2218" s="3">
        <v>1513</v>
      </c>
      <c r="C2218" s="3" t="s">
        <v>2198</v>
      </c>
      <c r="D2218" s="3" t="s">
        <v>2753</v>
      </c>
      <c r="E2218" s="3">
        <v>1175.5931</v>
      </c>
      <c r="F2218" s="3">
        <v>7</v>
      </c>
      <c r="G2218" s="3">
        <v>3000</v>
      </c>
      <c r="H2218" s="3"/>
      <c r="I2218" s="3"/>
      <c r="J2218" s="3"/>
      <c r="K2218" s="3"/>
    </row>
    <row r="2219" spans="1:11" x14ac:dyDescent="0.2">
      <c r="A2219" s="2">
        <v>2193</v>
      </c>
      <c r="B2219" s="3">
        <v>1855</v>
      </c>
      <c r="C2219" s="3" t="s">
        <v>2199</v>
      </c>
      <c r="D2219" s="3" t="s">
        <v>4570</v>
      </c>
      <c r="E2219" s="3">
        <v>1155.4484299999999</v>
      </c>
      <c r="F2219" s="3">
        <v>208</v>
      </c>
      <c r="G2219" s="3">
        <v>1338</v>
      </c>
      <c r="H2219" s="3"/>
      <c r="I2219" s="3"/>
      <c r="J2219" s="3"/>
      <c r="K2219" s="3"/>
    </row>
    <row r="2220" spans="1:11" x14ac:dyDescent="0.2">
      <c r="A2220" s="2">
        <v>2194</v>
      </c>
      <c r="B2220" s="3">
        <v>2074</v>
      </c>
      <c r="C2220" s="3" t="s">
        <v>2200</v>
      </c>
      <c r="D2220" s="3" t="s">
        <v>4571</v>
      </c>
      <c r="E2220" s="3">
        <v>1154.83258</v>
      </c>
      <c r="F2220" s="3">
        <v>26</v>
      </c>
      <c r="G2220" s="3">
        <v>700</v>
      </c>
      <c r="H2220" s="3"/>
      <c r="I2220" s="3"/>
      <c r="J2220" s="3"/>
      <c r="K2220" s="3"/>
    </row>
    <row r="2221" spans="1:11" x14ac:dyDescent="0.2">
      <c r="A2221" s="2">
        <v>2195</v>
      </c>
      <c r="B2221" s="3">
        <v>1974</v>
      </c>
      <c r="C2221" s="3" t="s">
        <v>2201</v>
      </c>
      <c r="D2221" s="3" t="s">
        <v>4572</v>
      </c>
      <c r="E2221" s="3">
        <v>1141.96118</v>
      </c>
      <c r="F2221" s="3">
        <v>26</v>
      </c>
      <c r="G2221" s="3">
        <v>54</v>
      </c>
      <c r="H2221" s="3"/>
      <c r="I2221" s="3"/>
      <c r="J2221" s="3"/>
      <c r="K2221" s="3"/>
    </row>
    <row r="2222" spans="1:11" x14ac:dyDescent="0.2">
      <c r="A2222" s="2">
        <v>2196</v>
      </c>
      <c r="B2222" s="3">
        <v>2065</v>
      </c>
      <c r="C2222" s="3" t="s">
        <v>2202</v>
      </c>
      <c r="D2222" s="3" t="s">
        <v>4573</v>
      </c>
      <c r="E2222" s="3">
        <v>1126.9460999999999</v>
      </c>
      <c r="F2222" s="3">
        <v>18</v>
      </c>
      <c r="G2222" s="3">
        <v>30</v>
      </c>
      <c r="H2222" s="3"/>
      <c r="I2222" s="3"/>
      <c r="J2222" s="3"/>
      <c r="K2222" s="3"/>
    </row>
    <row r="2223" spans="1:11" x14ac:dyDescent="0.2">
      <c r="A2223" s="2">
        <v>2197</v>
      </c>
      <c r="B2223" s="3">
        <v>1147</v>
      </c>
      <c r="C2223" s="3" t="s">
        <v>2203</v>
      </c>
      <c r="D2223" s="3" t="s">
        <v>4574</v>
      </c>
      <c r="E2223" s="3">
        <v>1121.29827</v>
      </c>
      <c r="F2223" s="3">
        <v>215</v>
      </c>
      <c r="G2223" s="3">
        <v>113750</v>
      </c>
      <c r="H2223" s="3"/>
      <c r="I2223" s="3"/>
      <c r="J2223" s="3"/>
      <c r="K2223" s="3"/>
    </row>
    <row r="2224" spans="1:11" x14ac:dyDescent="0.2">
      <c r="A2224" s="2">
        <v>2198</v>
      </c>
      <c r="B2224" s="3">
        <v>1719</v>
      </c>
      <c r="C2224" s="3" t="s">
        <v>2204</v>
      </c>
      <c r="D2224" s="3" t="s">
        <v>4575</v>
      </c>
      <c r="E2224" s="3">
        <v>1120.7453599999999</v>
      </c>
      <c r="F2224" s="3">
        <v>13</v>
      </c>
      <c r="G2224" s="3">
        <v>15</v>
      </c>
      <c r="H2224" s="3"/>
      <c r="I2224" s="3"/>
      <c r="J2224" s="3"/>
      <c r="K2224" s="3"/>
    </row>
    <row r="2225" spans="1:11" x14ac:dyDescent="0.2">
      <c r="A2225" s="2">
        <v>2199</v>
      </c>
      <c r="B2225" s="3">
        <v>1975</v>
      </c>
      <c r="C2225" s="3" t="s">
        <v>2205</v>
      </c>
      <c r="D2225" s="3" t="s">
        <v>4576</v>
      </c>
      <c r="E2225" s="3">
        <v>1118.18552</v>
      </c>
      <c r="F2225" s="3">
        <v>100</v>
      </c>
      <c r="G2225" s="3">
        <v>231</v>
      </c>
      <c r="H2225" s="3"/>
      <c r="I2225" s="3"/>
      <c r="J2225" s="3"/>
      <c r="K2225" s="3"/>
    </row>
    <row r="2226" spans="1:11" x14ac:dyDescent="0.2">
      <c r="A2226" s="2">
        <v>2200</v>
      </c>
      <c r="B2226" s="3">
        <v>1481</v>
      </c>
      <c r="C2226" s="3" t="s">
        <v>2206</v>
      </c>
      <c r="D2226" s="3" t="s">
        <v>4577</v>
      </c>
      <c r="E2226" s="3">
        <v>1105.3208199999999</v>
      </c>
      <c r="F2226" s="3">
        <v>7</v>
      </c>
      <c r="G2226" s="3">
        <v>57</v>
      </c>
      <c r="H2226" s="3"/>
      <c r="I2226" s="3"/>
      <c r="J2226" s="3"/>
      <c r="K2226" s="3"/>
    </row>
    <row r="2227" spans="1:11" x14ac:dyDescent="0.2">
      <c r="A2227" s="2">
        <v>2201</v>
      </c>
      <c r="B2227" s="3">
        <v>2041</v>
      </c>
      <c r="C2227" s="3" t="s">
        <v>2207</v>
      </c>
      <c r="D2227" s="3" t="s">
        <v>4578</v>
      </c>
      <c r="E2227" s="3">
        <v>1070.5930499999999</v>
      </c>
      <c r="F2227" s="3">
        <v>113</v>
      </c>
      <c r="G2227" s="3">
        <v>1650</v>
      </c>
      <c r="H2227" s="3"/>
      <c r="I2227" s="3"/>
      <c r="J2227" s="3"/>
      <c r="K2227" s="3"/>
    </row>
    <row r="2228" spans="1:11" x14ac:dyDescent="0.2">
      <c r="A2228" s="2">
        <v>2202</v>
      </c>
      <c r="B2228" s="3">
        <v>2514</v>
      </c>
      <c r="C2228" s="3" t="s">
        <v>2208</v>
      </c>
      <c r="D2228" s="3" t="s">
        <v>4579</v>
      </c>
      <c r="E2228" s="3">
        <v>1058.4203299999999</v>
      </c>
      <c r="F2228" s="3">
        <v>10</v>
      </c>
      <c r="G2228" s="3">
        <v>74</v>
      </c>
      <c r="H2228" s="3"/>
      <c r="I2228" s="3"/>
      <c r="J2228" s="3"/>
      <c r="K2228" s="3"/>
    </row>
    <row r="2229" spans="1:11" x14ac:dyDescent="0.2">
      <c r="A2229" s="2">
        <v>2203</v>
      </c>
      <c r="B2229" s="3">
        <v>2162</v>
      </c>
      <c r="C2229" s="3" t="s">
        <v>2209</v>
      </c>
      <c r="D2229" s="3" t="s">
        <v>4580</v>
      </c>
      <c r="E2229" s="3">
        <v>1046.3755100000001</v>
      </c>
      <c r="F2229" s="3">
        <v>54</v>
      </c>
      <c r="G2229" s="3">
        <v>550</v>
      </c>
      <c r="H2229" s="3"/>
      <c r="I2229" s="3"/>
      <c r="J2229" s="3"/>
      <c r="K2229" s="3"/>
    </row>
    <row r="2230" spans="1:11" x14ac:dyDescent="0.2">
      <c r="A2230" s="2">
        <v>2204</v>
      </c>
      <c r="B2230" s="3">
        <v>1682</v>
      </c>
      <c r="C2230" s="3" t="s">
        <v>2210</v>
      </c>
      <c r="D2230" s="3" t="s">
        <v>4581</v>
      </c>
      <c r="E2230" s="3">
        <v>1046.2184600000001</v>
      </c>
      <c r="F2230" s="3">
        <v>129</v>
      </c>
      <c r="G2230" s="3">
        <v>76300</v>
      </c>
      <c r="H2230" s="3"/>
      <c r="I2230" s="3"/>
      <c r="J2230" s="3"/>
      <c r="K2230" s="3"/>
    </row>
    <row r="2231" spans="1:11" x14ac:dyDescent="0.2">
      <c r="A2231" s="2">
        <v>2205</v>
      </c>
      <c r="B2231" s="3">
        <v>442</v>
      </c>
      <c r="C2231" s="3" t="s">
        <v>2211</v>
      </c>
      <c r="D2231" s="3" t="s">
        <v>4582</v>
      </c>
      <c r="E2231" s="3">
        <v>1019.75934</v>
      </c>
      <c r="F2231" s="3">
        <v>6</v>
      </c>
      <c r="G2231" s="3">
        <v>19</v>
      </c>
      <c r="H2231" s="3"/>
      <c r="I2231" s="3"/>
      <c r="J2231" s="3"/>
      <c r="K2231" s="3"/>
    </row>
    <row r="2232" spans="1:11" x14ac:dyDescent="0.2">
      <c r="A2232" s="2">
        <v>2206</v>
      </c>
      <c r="B2232" s="3">
        <v>1123</v>
      </c>
      <c r="C2232" s="3" t="s">
        <v>2212</v>
      </c>
      <c r="D2232" s="3" t="s">
        <v>3142</v>
      </c>
      <c r="E2232" s="3">
        <v>1013.21748</v>
      </c>
      <c r="F2232" s="3">
        <v>20</v>
      </c>
      <c r="G2232" s="3">
        <v>1608</v>
      </c>
      <c r="H2232" s="3"/>
      <c r="I2232" s="3"/>
      <c r="J2232" s="3"/>
      <c r="K2232" s="3"/>
    </row>
    <row r="2233" spans="1:11" x14ac:dyDescent="0.2">
      <c r="A2233" s="2">
        <v>2207</v>
      </c>
      <c r="B2233" s="3">
        <v>1959</v>
      </c>
      <c r="C2233" s="3" t="s">
        <v>2213</v>
      </c>
      <c r="D2233" s="3" t="s">
        <v>4583</v>
      </c>
      <c r="E2233" s="3">
        <v>1007.40433</v>
      </c>
      <c r="F2233" s="3">
        <v>26</v>
      </c>
      <c r="G2233" s="3">
        <v>27</v>
      </c>
      <c r="H2233" s="3"/>
      <c r="I2233" s="3"/>
      <c r="J2233" s="3"/>
      <c r="K2233" s="3"/>
    </row>
    <row r="2234" spans="1:11" x14ac:dyDescent="0.2">
      <c r="A2234" s="2">
        <v>2208</v>
      </c>
      <c r="B2234" s="3">
        <v>683</v>
      </c>
      <c r="C2234" s="3" t="s">
        <v>2214</v>
      </c>
      <c r="D2234" s="3" t="s">
        <v>4584</v>
      </c>
      <c r="E2234" s="3">
        <v>1006.2170599999999</v>
      </c>
      <c r="F2234" s="3">
        <v>10</v>
      </c>
      <c r="G2234" s="3">
        <v>985</v>
      </c>
      <c r="H2234" s="3"/>
      <c r="I2234" s="3"/>
      <c r="J2234" s="3"/>
      <c r="K2234" s="3"/>
    </row>
    <row r="2235" spans="1:11" x14ac:dyDescent="0.2">
      <c r="A2235" s="2">
        <v>2209</v>
      </c>
      <c r="B2235" s="3">
        <v>2243</v>
      </c>
      <c r="C2235" s="3" t="s">
        <v>2215</v>
      </c>
      <c r="D2235" s="3" t="s">
        <v>4585</v>
      </c>
      <c r="E2235" s="3">
        <v>1004.5518499999999</v>
      </c>
      <c r="F2235" s="3">
        <v>23</v>
      </c>
      <c r="G2235" s="3">
        <v>83</v>
      </c>
      <c r="H2235" s="3"/>
      <c r="I2235" s="3"/>
      <c r="J2235" s="3"/>
      <c r="K2235" s="3"/>
    </row>
    <row r="2236" spans="1:11" x14ac:dyDescent="0.2">
      <c r="A2236" s="2">
        <v>2210</v>
      </c>
      <c r="B2236" s="3">
        <v>1657</v>
      </c>
      <c r="C2236" s="3" t="s">
        <v>2216</v>
      </c>
      <c r="D2236" s="3" t="s">
        <v>4586</v>
      </c>
      <c r="E2236" s="3">
        <v>980.79262000000006</v>
      </c>
      <c r="F2236" s="3">
        <v>2</v>
      </c>
      <c r="G2236" s="3">
        <v>250</v>
      </c>
      <c r="H2236" s="3"/>
      <c r="I2236" s="3"/>
      <c r="J2236" s="3"/>
      <c r="K2236" s="3"/>
    </row>
    <row r="2237" spans="1:11" x14ac:dyDescent="0.2">
      <c r="A2237" s="2">
        <v>2211</v>
      </c>
      <c r="B2237" s="3">
        <v>1270</v>
      </c>
      <c r="C2237" s="3" t="s">
        <v>2217</v>
      </c>
      <c r="D2237" s="3" t="s">
        <v>4587</v>
      </c>
      <c r="E2237" s="3">
        <v>976.79741000000013</v>
      </c>
      <c r="F2237" s="3">
        <v>115</v>
      </c>
      <c r="G2237" s="3">
        <v>6176</v>
      </c>
      <c r="H2237" s="3"/>
      <c r="I2237" s="3"/>
      <c r="J2237" s="3"/>
      <c r="K2237" s="3"/>
    </row>
    <row r="2238" spans="1:11" x14ac:dyDescent="0.2">
      <c r="A2238" s="2">
        <v>2212</v>
      </c>
      <c r="B2238" s="3">
        <v>2159</v>
      </c>
      <c r="C2238" s="3" t="s">
        <v>2218</v>
      </c>
      <c r="D2238" s="3" t="s">
        <v>4588</v>
      </c>
      <c r="E2238" s="3">
        <v>976.16454999999974</v>
      </c>
      <c r="F2238" s="3">
        <v>253</v>
      </c>
      <c r="G2238" s="3">
        <v>778</v>
      </c>
      <c r="H2238" s="3"/>
      <c r="I2238" s="3"/>
      <c r="J2238" s="3"/>
      <c r="K2238" s="3"/>
    </row>
    <row r="2239" spans="1:11" x14ac:dyDescent="0.2">
      <c r="A2239" s="2">
        <v>2213</v>
      </c>
      <c r="B2239" s="3">
        <v>1371</v>
      </c>
      <c r="C2239" s="3" t="s">
        <v>2219</v>
      </c>
      <c r="D2239" s="3" t="s">
        <v>4589</v>
      </c>
      <c r="E2239" s="3">
        <v>969.27082000000019</v>
      </c>
      <c r="F2239" s="3">
        <v>136</v>
      </c>
      <c r="G2239" s="3">
        <v>975</v>
      </c>
      <c r="H2239" s="3"/>
      <c r="I2239" s="3"/>
      <c r="J2239" s="3"/>
      <c r="K2239" s="3"/>
    </row>
    <row r="2240" spans="1:11" x14ac:dyDescent="0.2">
      <c r="A2240" s="2">
        <v>2214</v>
      </c>
      <c r="B2240" s="3">
        <v>2312</v>
      </c>
      <c r="C2240" s="3" t="s">
        <v>2220</v>
      </c>
      <c r="D2240" s="3" t="s">
        <v>4590</v>
      </c>
      <c r="E2240" s="3">
        <v>964.72203000000002</v>
      </c>
      <c r="F2240" s="3">
        <v>2</v>
      </c>
      <c r="G2240" s="3">
        <v>12</v>
      </c>
      <c r="H2240" s="3"/>
      <c r="I2240" s="3"/>
      <c r="J2240" s="3"/>
      <c r="K2240" s="3"/>
    </row>
    <row r="2241" spans="1:11" x14ac:dyDescent="0.2">
      <c r="A2241" s="2">
        <v>2215</v>
      </c>
      <c r="B2241" s="3">
        <v>744</v>
      </c>
      <c r="C2241" s="3" t="s">
        <v>2221</v>
      </c>
      <c r="D2241" s="3" t="s">
        <v>4591</v>
      </c>
      <c r="E2241" s="3">
        <v>952.84535999999991</v>
      </c>
      <c r="F2241" s="3">
        <v>3</v>
      </c>
      <c r="G2241" s="3">
        <v>116</v>
      </c>
      <c r="H2241" s="3"/>
      <c r="I2241" s="3"/>
      <c r="J2241" s="3"/>
      <c r="K2241" s="3"/>
    </row>
    <row r="2242" spans="1:11" x14ac:dyDescent="0.2">
      <c r="A2242" s="2">
        <v>2216</v>
      </c>
      <c r="B2242" s="3">
        <v>473</v>
      </c>
      <c r="C2242" s="3" t="s">
        <v>2222</v>
      </c>
      <c r="D2242" s="3" t="s">
        <v>4592</v>
      </c>
      <c r="E2242" s="3">
        <v>947.95792000000017</v>
      </c>
      <c r="F2242" s="3">
        <v>20</v>
      </c>
      <c r="G2242" s="3">
        <v>3168</v>
      </c>
      <c r="H2242" s="3"/>
      <c r="I2242" s="3"/>
      <c r="J2242" s="3"/>
      <c r="K2242" s="3"/>
    </row>
    <row r="2243" spans="1:11" x14ac:dyDescent="0.2">
      <c r="A2243" s="2">
        <v>2217</v>
      </c>
      <c r="B2243" s="3">
        <v>50</v>
      </c>
      <c r="C2243" s="3" t="s">
        <v>2223</v>
      </c>
      <c r="D2243" s="3" t="s">
        <v>4593</v>
      </c>
      <c r="E2243" s="3">
        <v>917.34256999999991</v>
      </c>
      <c r="F2243" s="3">
        <v>36</v>
      </c>
      <c r="G2243" s="3">
        <v>2346</v>
      </c>
      <c r="H2243" s="3"/>
      <c r="I2243" s="3"/>
      <c r="J2243" s="3"/>
      <c r="K2243" s="3"/>
    </row>
    <row r="2244" spans="1:11" x14ac:dyDescent="0.2">
      <c r="A2244" s="2">
        <v>2218</v>
      </c>
      <c r="B2244" s="3">
        <v>108</v>
      </c>
      <c r="C2244" s="3" t="s">
        <v>2224</v>
      </c>
      <c r="D2244" s="3" t="s">
        <v>4594</v>
      </c>
      <c r="E2244" s="3">
        <v>912.87236999999993</v>
      </c>
      <c r="F2244" s="3">
        <v>6</v>
      </c>
      <c r="G2244" s="3">
        <v>1200</v>
      </c>
      <c r="H2244" s="3"/>
      <c r="I2244" s="3"/>
      <c r="J2244" s="3"/>
      <c r="K2244" s="3"/>
    </row>
    <row r="2245" spans="1:11" x14ac:dyDescent="0.2">
      <c r="A2245" s="2">
        <v>2219</v>
      </c>
      <c r="B2245" s="3">
        <v>2494</v>
      </c>
      <c r="C2245" s="3" t="s">
        <v>2225</v>
      </c>
      <c r="D2245" s="3" t="s">
        <v>4595</v>
      </c>
      <c r="E2245" s="3">
        <v>906.36091999999996</v>
      </c>
      <c r="F2245" s="3">
        <v>11</v>
      </c>
      <c r="G2245" s="3">
        <v>276</v>
      </c>
      <c r="H2245" s="3"/>
      <c r="I2245" s="3"/>
      <c r="J2245" s="3"/>
      <c r="K2245" s="3"/>
    </row>
    <row r="2246" spans="1:11" x14ac:dyDescent="0.2">
      <c r="A2246" s="2">
        <v>2220</v>
      </c>
      <c r="B2246" s="3">
        <v>2112</v>
      </c>
      <c r="C2246" s="3" t="s">
        <v>2226</v>
      </c>
      <c r="D2246" s="3" t="s">
        <v>4596</v>
      </c>
      <c r="E2246" s="3">
        <v>904.83305000000018</v>
      </c>
      <c r="F2246" s="3">
        <v>56</v>
      </c>
      <c r="G2246" s="3">
        <v>724</v>
      </c>
      <c r="H2246" s="3"/>
      <c r="I2246" s="3"/>
      <c r="J2246" s="3"/>
      <c r="K2246" s="3"/>
    </row>
    <row r="2247" spans="1:11" x14ac:dyDescent="0.2">
      <c r="A2247" s="2">
        <v>2221</v>
      </c>
      <c r="B2247" s="3">
        <v>1126</v>
      </c>
      <c r="C2247" s="3" t="s">
        <v>2227</v>
      </c>
      <c r="D2247" s="3" t="s">
        <v>4597</v>
      </c>
      <c r="E2247" s="3">
        <v>897.07699000000014</v>
      </c>
      <c r="F2247" s="3">
        <v>3</v>
      </c>
      <c r="G2247" s="3">
        <v>76</v>
      </c>
      <c r="H2247" s="3"/>
      <c r="I2247" s="3"/>
      <c r="J2247" s="3"/>
      <c r="K2247" s="3"/>
    </row>
    <row r="2248" spans="1:11" x14ac:dyDescent="0.2">
      <c r="A2248" s="2">
        <v>2222</v>
      </c>
      <c r="B2248" s="3">
        <v>2287</v>
      </c>
      <c r="C2248" s="3" t="s">
        <v>2228</v>
      </c>
      <c r="D2248" s="3" t="s">
        <v>4598</v>
      </c>
      <c r="E2248" s="3">
        <v>893.07445999999982</v>
      </c>
      <c r="F2248" s="3">
        <v>6</v>
      </c>
      <c r="G2248" s="3">
        <v>24</v>
      </c>
      <c r="H2248" s="3"/>
      <c r="I2248" s="3"/>
      <c r="J2248" s="3"/>
      <c r="K2248" s="3"/>
    </row>
    <row r="2249" spans="1:11" x14ac:dyDescent="0.2">
      <c r="A2249" s="2">
        <v>2223</v>
      </c>
      <c r="B2249" s="3">
        <v>21</v>
      </c>
      <c r="C2249" s="3" t="s">
        <v>2229</v>
      </c>
      <c r="D2249" s="3" t="s">
        <v>4599</v>
      </c>
      <c r="E2249" s="3">
        <v>885.50362999999982</v>
      </c>
      <c r="F2249" s="3">
        <v>222</v>
      </c>
      <c r="G2249" s="3">
        <v>6280</v>
      </c>
      <c r="H2249" s="3"/>
      <c r="I2249" s="3"/>
      <c r="J2249" s="3"/>
      <c r="K2249" s="3"/>
    </row>
    <row r="2250" spans="1:11" x14ac:dyDescent="0.2">
      <c r="A2250" s="2">
        <v>2224</v>
      </c>
      <c r="B2250" s="3">
        <v>745</v>
      </c>
      <c r="C2250" s="3" t="s">
        <v>2230</v>
      </c>
      <c r="D2250" s="3" t="s">
        <v>4600</v>
      </c>
      <c r="E2250" s="3">
        <v>881.81788999999981</v>
      </c>
      <c r="F2250" s="3">
        <v>4</v>
      </c>
      <c r="G2250" s="3">
        <v>300</v>
      </c>
      <c r="H2250" s="3"/>
      <c r="I2250" s="3"/>
      <c r="J2250" s="3"/>
      <c r="K2250" s="3"/>
    </row>
    <row r="2251" spans="1:11" x14ac:dyDescent="0.2">
      <c r="A2251" s="2">
        <v>2225</v>
      </c>
      <c r="B2251" s="3">
        <v>1101</v>
      </c>
      <c r="C2251" s="3" t="s">
        <v>2231</v>
      </c>
      <c r="D2251" s="3" t="s">
        <v>4601</v>
      </c>
      <c r="E2251" s="3">
        <v>881.59758000000011</v>
      </c>
      <c r="F2251" s="3">
        <v>1</v>
      </c>
      <c r="G2251" s="3">
        <v>100</v>
      </c>
      <c r="H2251" s="3"/>
      <c r="I2251" s="3"/>
      <c r="J2251" s="3"/>
      <c r="K2251" s="3"/>
    </row>
    <row r="2252" spans="1:11" x14ac:dyDescent="0.2">
      <c r="A2252" s="2">
        <v>2226</v>
      </c>
      <c r="B2252" s="3">
        <v>1061</v>
      </c>
      <c r="C2252" s="3" t="s">
        <v>2232</v>
      </c>
      <c r="D2252" s="3" t="s">
        <v>4602</v>
      </c>
      <c r="E2252" s="3">
        <v>873.27545999999995</v>
      </c>
      <c r="F2252" s="3">
        <v>3</v>
      </c>
      <c r="G2252" s="3">
        <v>41</v>
      </c>
      <c r="H2252" s="3"/>
      <c r="I2252" s="3"/>
      <c r="J2252" s="3"/>
      <c r="K2252" s="3"/>
    </row>
    <row r="2253" spans="1:11" x14ac:dyDescent="0.2">
      <c r="A2253" s="2">
        <v>2227</v>
      </c>
      <c r="B2253" s="3">
        <v>1202</v>
      </c>
      <c r="C2253" s="3" t="s">
        <v>2233</v>
      </c>
      <c r="D2253" s="3" t="s">
        <v>4603</v>
      </c>
      <c r="E2253" s="3">
        <v>865.97665000000029</v>
      </c>
      <c r="F2253" s="3">
        <v>87</v>
      </c>
      <c r="G2253" s="3">
        <v>5810</v>
      </c>
      <c r="H2253" s="3"/>
      <c r="I2253" s="3"/>
      <c r="J2253" s="3"/>
      <c r="K2253" s="3"/>
    </row>
    <row r="2254" spans="1:11" x14ac:dyDescent="0.2">
      <c r="A2254" s="2">
        <v>2228</v>
      </c>
      <c r="B2254" s="3">
        <v>1017</v>
      </c>
      <c r="C2254" s="3" t="s">
        <v>2234</v>
      </c>
      <c r="D2254" s="3" t="s">
        <v>4604</v>
      </c>
      <c r="E2254" s="3">
        <v>865.12743000000012</v>
      </c>
      <c r="F2254" s="3">
        <v>10</v>
      </c>
      <c r="G2254" s="3">
        <v>513</v>
      </c>
      <c r="H2254" s="3"/>
      <c r="I2254" s="3"/>
      <c r="J2254" s="3"/>
      <c r="K2254" s="3"/>
    </row>
    <row r="2255" spans="1:11" x14ac:dyDescent="0.2">
      <c r="A2255" s="2">
        <v>2229</v>
      </c>
      <c r="B2255" s="3">
        <v>1013</v>
      </c>
      <c r="C2255" s="3" t="s">
        <v>2235</v>
      </c>
      <c r="D2255" s="3" t="s">
        <v>4605</v>
      </c>
      <c r="E2255" s="3">
        <v>865.0512699999997</v>
      </c>
      <c r="F2255" s="3">
        <v>17</v>
      </c>
      <c r="G2255" s="3">
        <v>337</v>
      </c>
      <c r="H2255" s="3"/>
      <c r="I2255" s="3"/>
      <c r="J2255" s="3"/>
      <c r="K2255" s="3"/>
    </row>
    <row r="2256" spans="1:11" x14ac:dyDescent="0.2">
      <c r="A2256" s="2">
        <v>2230</v>
      </c>
      <c r="B2256" s="3">
        <v>1671</v>
      </c>
      <c r="C2256" s="3" t="s">
        <v>2236</v>
      </c>
      <c r="D2256" s="3" t="s">
        <v>4606</v>
      </c>
      <c r="E2256" s="3">
        <v>863.78027999999995</v>
      </c>
      <c r="F2256" s="3">
        <v>318</v>
      </c>
      <c r="G2256" s="3">
        <v>21218</v>
      </c>
      <c r="H2256" s="3"/>
      <c r="I2256" s="3"/>
      <c r="J2256" s="3"/>
      <c r="K2256" s="3"/>
    </row>
    <row r="2257" spans="1:11" x14ac:dyDescent="0.2">
      <c r="A2257" s="2">
        <v>2231</v>
      </c>
      <c r="B2257" s="3">
        <v>1776</v>
      </c>
      <c r="C2257" s="3" t="s">
        <v>2237</v>
      </c>
      <c r="D2257" s="3" t="s">
        <v>4607</v>
      </c>
      <c r="E2257" s="3">
        <v>861.88735999999994</v>
      </c>
      <c r="F2257" s="3">
        <v>94</v>
      </c>
      <c r="G2257" s="3">
        <v>32430</v>
      </c>
      <c r="H2257" s="3"/>
      <c r="I2257" s="3"/>
      <c r="J2257" s="3"/>
      <c r="K2257" s="3"/>
    </row>
    <row r="2258" spans="1:11" x14ac:dyDescent="0.2">
      <c r="A2258" s="2">
        <v>2232</v>
      </c>
      <c r="B2258" s="3">
        <v>1787</v>
      </c>
      <c r="C2258" s="3" t="s">
        <v>2238</v>
      </c>
      <c r="D2258" s="3" t="s">
        <v>4608</v>
      </c>
      <c r="E2258" s="3">
        <v>854.14321999999981</v>
      </c>
      <c r="F2258" s="3">
        <v>397</v>
      </c>
      <c r="G2258" s="3">
        <v>442</v>
      </c>
      <c r="H2258" s="3"/>
      <c r="I2258" s="3"/>
      <c r="J2258" s="3"/>
      <c r="K2258" s="3"/>
    </row>
    <row r="2259" spans="1:11" x14ac:dyDescent="0.2">
      <c r="A2259" s="2">
        <v>2233</v>
      </c>
      <c r="B2259" s="3">
        <v>1759</v>
      </c>
      <c r="C2259" s="3" t="s">
        <v>2239</v>
      </c>
      <c r="D2259" s="3" t="s">
        <v>4609</v>
      </c>
      <c r="E2259" s="3">
        <v>842.79010000000005</v>
      </c>
      <c r="F2259" s="3">
        <v>422</v>
      </c>
      <c r="G2259" s="3">
        <v>829</v>
      </c>
      <c r="H2259" s="3"/>
      <c r="I2259" s="3"/>
      <c r="J2259" s="3"/>
      <c r="K2259" s="3"/>
    </row>
    <row r="2260" spans="1:11" x14ac:dyDescent="0.2">
      <c r="A2260" s="2">
        <v>2234</v>
      </c>
      <c r="B2260" s="3">
        <v>1556</v>
      </c>
      <c r="C2260" s="3" t="s">
        <v>2240</v>
      </c>
      <c r="D2260" s="3" t="s">
        <v>4610</v>
      </c>
      <c r="E2260" s="3">
        <v>842.49894999999981</v>
      </c>
      <c r="F2260" s="3">
        <v>269</v>
      </c>
      <c r="G2260" s="3">
        <v>15995</v>
      </c>
      <c r="H2260" s="3"/>
      <c r="I2260" s="3"/>
      <c r="J2260" s="3"/>
      <c r="K2260" s="3"/>
    </row>
    <row r="2261" spans="1:11" x14ac:dyDescent="0.2">
      <c r="A2261" s="2">
        <v>2235</v>
      </c>
      <c r="B2261" s="3">
        <v>1651</v>
      </c>
      <c r="C2261" s="3" t="s">
        <v>2241</v>
      </c>
      <c r="D2261" s="3" t="s">
        <v>4611</v>
      </c>
      <c r="E2261" s="3">
        <v>840.58353000000034</v>
      </c>
      <c r="F2261" s="3">
        <v>184</v>
      </c>
      <c r="G2261" s="3">
        <v>5215</v>
      </c>
      <c r="H2261" s="3"/>
      <c r="I2261" s="3"/>
      <c r="J2261" s="3"/>
      <c r="K2261" s="3"/>
    </row>
    <row r="2262" spans="1:11" x14ac:dyDescent="0.2">
      <c r="A2262" s="2">
        <v>2236</v>
      </c>
      <c r="B2262" s="3">
        <v>743</v>
      </c>
      <c r="C2262" s="3" t="s">
        <v>2242</v>
      </c>
      <c r="D2262" s="3" t="s">
        <v>4612</v>
      </c>
      <c r="E2262" s="3">
        <v>836.96452999999997</v>
      </c>
      <c r="F2262" s="3">
        <v>22</v>
      </c>
      <c r="G2262" s="3">
        <v>360</v>
      </c>
      <c r="H2262" s="3"/>
      <c r="I2262" s="3"/>
      <c r="J2262" s="3"/>
      <c r="K2262" s="3"/>
    </row>
    <row r="2263" spans="1:11" x14ac:dyDescent="0.2">
      <c r="A2263" s="2">
        <v>2237</v>
      </c>
      <c r="B2263" s="3">
        <v>2171</v>
      </c>
      <c r="C2263" s="3" t="s">
        <v>2243</v>
      </c>
      <c r="D2263" s="3" t="s">
        <v>4613</v>
      </c>
      <c r="E2263" s="3">
        <v>830.95215000000007</v>
      </c>
      <c r="F2263" s="3">
        <v>4</v>
      </c>
      <c r="G2263" s="3">
        <v>10</v>
      </c>
      <c r="H2263" s="3"/>
      <c r="I2263" s="3"/>
      <c r="J2263" s="3"/>
      <c r="K2263" s="3"/>
    </row>
    <row r="2264" spans="1:11" x14ac:dyDescent="0.2">
      <c r="A2264" s="2">
        <v>2238</v>
      </c>
      <c r="B2264" s="3">
        <v>789</v>
      </c>
      <c r="C2264" s="3" t="s">
        <v>2244</v>
      </c>
      <c r="D2264" s="3" t="s">
        <v>4614</v>
      </c>
      <c r="E2264" s="3">
        <v>828.51569000000029</v>
      </c>
      <c r="F2264" s="3">
        <v>28</v>
      </c>
      <c r="G2264" s="3">
        <v>28</v>
      </c>
      <c r="H2264" s="3"/>
      <c r="I2264" s="3"/>
      <c r="J2264" s="3"/>
      <c r="K2264" s="3"/>
    </row>
    <row r="2265" spans="1:11" x14ac:dyDescent="0.2">
      <c r="A2265" s="2">
        <v>2239</v>
      </c>
      <c r="B2265" s="3">
        <v>1842</v>
      </c>
      <c r="C2265" s="3" t="s">
        <v>2245</v>
      </c>
      <c r="D2265" s="3" t="s">
        <v>4615</v>
      </c>
      <c r="E2265" s="3">
        <v>818.69179999999994</v>
      </c>
      <c r="F2265" s="3">
        <v>27</v>
      </c>
      <c r="G2265" s="3">
        <v>342</v>
      </c>
      <c r="H2265" s="3"/>
      <c r="I2265" s="3"/>
      <c r="J2265" s="3"/>
      <c r="K2265" s="3"/>
    </row>
    <row r="2266" spans="1:11" x14ac:dyDescent="0.2">
      <c r="A2266" s="2">
        <v>2240</v>
      </c>
      <c r="B2266" s="3">
        <v>68</v>
      </c>
      <c r="C2266" s="3" t="s">
        <v>2246</v>
      </c>
      <c r="D2266" s="3" t="s">
        <v>4616</v>
      </c>
      <c r="E2266" s="3">
        <v>804.92483999999968</v>
      </c>
      <c r="F2266" s="3">
        <v>68</v>
      </c>
      <c r="G2266" s="3">
        <v>34050</v>
      </c>
      <c r="H2266" s="3"/>
      <c r="I2266" s="3"/>
      <c r="J2266" s="3"/>
      <c r="K2266" s="3"/>
    </row>
    <row r="2267" spans="1:11" x14ac:dyDescent="0.2">
      <c r="A2267" s="2">
        <v>2241</v>
      </c>
      <c r="B2267" s="3">
        <v>1697</v>
      </c>
      <c r="C2267" s="3" t="s">
        <v>2247</v>
      </c>
      <c r="D2267" s="3" t="s">
        <v>3892</v>
      </c>
      <c r="E2267" s="3">
        <v>803.48711999999978</v>
      </c>
      <c r="F2267" s="3">
        <v>792</v>
      </c>
      <c r="G2267" s="3">
        <v>254150</v>
      </c>
      <c r="H2267" s="3"/>
      <c r="I2267" s="3"/>
      <c r="J2267" s="3"/>
      <c r="K2267" s="3"/>
    </row>
    <row r="2268" spans="1:11" x14ac:dyDescent="0.2">
      <c r="A2268" s="2">
        <v>2242</v>
      </c>
      <c r="B2268" s="3">
        <v>353</v>
      </c>
      <c r="C2268" s="3" t="s">
        <v>2248</v>
      </c>
      <c r="D2268" s="3" t="s">
        <v>4617</v>
      </c>
      <c r="E2268" s="3">
        <v>779.70479999999998</v>
      </c>
      <c r="F2268" s="3">
        <v>1</v>
      </c>
      <c r="G2268" s="3">
        <v>1</v>
      </c>
      <c r="H2268" s="3"/>
      <c r="I2268" s="3"/>
      <c r="J2268" s="3"/>
      <c r="K2268" s="3"/>
    </row>
    <row r="2269" spans="1:11" x14ac:dyDescent="0.2">
      <c r="A2269" s="2">
        <v>2243</v>
      </c>
      <c r="B2269" s="3">
        <v>1521</v>
      </c>
      <c r="C2269" s="3" t="s">
        <v>2249</v>
      </c>
      <c r="D2269" s="3" t="s">
        <v>4618</v>
      </c>
      <c r="E2269" s="3">
        <v>758.5609800000002</v>
      </c>
      <c r="F2269" s="3">
        <v>87</v>
      </c>
      <c r="G2269" s="3">
        <v>57179</v>
      </c>
      <c r="H2269" s="3"/>
      <c r="I2269" s="3"/>
      <c r="J2269" s="3"/>
      <c r="K2269" s="3"/>
    </row>
    <row r="2270" spans="1:11" x14ac:dyDescent="0.2">
      <c r="A2270" s="2">
        <v>2244</v>
      </c>
      <c r="B2270" s="3">
        <v>972</v>
      </c>
      <c r="C2270" s="3" t="s">
        <v>2250</v>
      </c>
      <c r="D2270" s="3" t="s">
        <v>4619</v>
      </c>
      <c r="E2270" s="3">
        <v>756.42829999999981</v>
      </c>
      <c r="F2270" s="3">
        <v>161</v>
      </c>
      <c r="G2270" s="3">
        <v>201</v>
      </c>
      <c r="H2270" s="3"/>
      <c r="I2270" s="3"/>
      <c r="J2270" s="3"/>
      <c r="K2270" s="3"/>
    </row>
    <row r="2271" spans="1:11" x14ac:dyDescent="0.2">
      <c r="A2271" s="2">
        <v>2245</v>
      </c>
      <c r="B2271" s="3">
        <v>2373</v>
      </c>
      <c r="C2271" s="3" t="s">
        <v>2251</v>
      </c>
      <c r="D2271" s="3" t="s">
        <v>4620</v>
      </c>
      <c r="E2271" s="3">
        <v>755.00419999999997</v>
      </c>
      <c r="F2271" s="3">
        <v>13</v>
      </c>
      <c r="G2271" s="3">
        <v>305</v>
      </c>
      <c r="H2271" s="3"/>
      <c r="I2271" s="3"/>
      <c r="J2271" s="3"/>
      <c r="K2271" s="3"/>
    </row>
    <row r="2272" spans="1:11" x14ac:dyDescent="0.2">
      <c r="A2272" s="2">
        <v>2246</v>
      </c>
      <c r="B2272" s="3">
        <v>378</v>
      </c>
      <c r="C2272" s="3" t="s">
        <v>2252</v>
      </c>
      <c r="D2272" s="3" t="s">
        <v>4621</v>
      </c>
      <c r="E2272" s="3">
        <v>752.87129000000004</v>
      </c>
      <c r="F2272" s="3">
        <v>222</v>
      </c>
      <c r="G2272" s="3">
        <v>35450</v>
      </c>
      <c r="H2272" s="3"/>
      <c r="I2272" s="3"/>
      <c r="J2272" s="3"/>
      <c r="K2272" s="3"/>
    </row>
    <row r="2273" spans="1:11" x14ac:dyDescent="0.2">
      <c r="A2273" s="2">
        <v>2247</v>
      </c>
      <c r="B2273" s="3">
        <v>1546</v>
      </c>
      <c r="C2273" s="3" t="s">
        <v>2253</v>
      </c>
      <c r="D2273" s="3" t="s">
        <v>4189</v>
      </c>
      <c r="E2273" s="3">
        <v>745.14535999999987</v>
      </c>
      <c r="F2273" s="3">
        <v>188</v>
      </c>
      <c r="G2273" s="3">
        <v>9870</v>
      </c>
      <c r="H2273" s="3"/>
      <c r="I2273" s="3"/>
      <c r="J2273" s="3"/>
      <c r="K2273" s="3"/>
    </row>
    <row r="2274" spans="1:11" x14ac:dyDescent="0.2">
      <c r="A2274" s="2">
        <v>2248</v>
      </c>
      <c r="B2274" s="3">
        <v>1680</v>
      </c>
      <c r="C2274" s="3" t="s">
        <v>2254</v>
      </c>
      <c r="D2274" s="3" t="s">
        <v>4622</v>
      </c>
      <c r="E2274" s="3">
        <v>744.25333000000012</v>
      </c>
      <c r="F2274" s="3">
        <v>54</v>
      </c>
      <c r="G2274" s="3">
        <v>30342</v>
      </c>
      <c r="H2274" s="3"/>
      <c r="I2274" s="3"/>
      <c r="J2274" s="3"/>
      <c r="K2274" s="3"/>
    </row>
    <row r="2275" spans="1:11" x14ac:dyDescent="0.2">
      <c r="A2275" s="2">
        <v>2249</v>
      </c>
      <c r="B2275" s="3">
        <v>1738</v>
      </c>
      <c r="C2275" s="3" t="s">
        <v>2255</v>
      </c>
      <c r="D2275" s="3" t="s">
        <v>4623</v>
      </c>
      <c r="E2275" s="3">
        <v>742.54503</v>
      </c>
      <c r="F2275" s="3">
        <v>1</v>
      </c>
      <c r="G2275" s="3">
        <v>1</v>
      </c>
      <c r="H2275" s="3"/>
      <c r="I2275" s="3"/>
      <c r="J2275" s="3"/>
      <c r="K2275" s="3"/>
    </row>
    <row r="2276" spans="1:11" x14ac:dyDescent="0.2">
      <c r="A2276" s="2">
        <v>2250</v>
      </c>
      <c r="B2276" s="3">
        <v>1548</v>
      </c>
      <c r="C2276" s="3" t="s">
        <v>2256</v>
      </c>
      <c r="D2276" s="3" t="s">
        <v>3017</v>
      </c>
      <c r="E2276" s="3">
        <v>734.81009999999981</v>
      </c>
      <c r="F2276" s="3">
        <v>3</v>
      </c>
      <c r="G2276" s="3">
        <v>400</v>
      </c>
      <c r="H2276" s="3"/>
      <c r="I2276" s="3"/>
      <c r="J2276" s="3"/>
      <c r="K2276" s="3"/>
    </row>
    <row r="2277" spans="1:11" x14ac:dyDescent="0.2">
      <c r="A2277" s="2">
        <v>2251</v>
      </c>
      <c r="B2277" s="3">
        <v>2305</v>
      </c>
      <c r="C2277" s="3" t="s">
        <v>2257</v>
      </c>
      <c r="D2277" s="3" t="s">
        <v>4624</v>
      </c>
      <c r="E2277" s="3">
        <v>732.72984000000008</v>
      </c>
      <c r="F2277" s="3">
        <v>29</v>
      </c>
      <c r="G2277" s="3">
        <v>890</v>
      </c>
      <c r="H2277" s="3"/>
      <c r="I2277" s="3"/>
      <c r="J2277" s="3"/>
      <c r="K2277" s="3"/>
    </row>
    <row r="2278" spans="1:11" x14ac:dyDescent="0.2">
      <c r="A2278" s="2">
        <v>2252</v>
      </c>
      <c r="B2278" s="3">
        <v>381</v>
      </c>
      <c r="C2278" s="3" t="s">
        <v>2258</v>
      </c>
      <c r="D2278" s="3" t="s">
        <v>4390</v>
      </c>
      <c r="E2278" s="3">
        <v>729.99435000000005</v>
      </c>
      <c r="F2278" s="3">
        <v>278</v>
      </c>
      <c r="G2278" s="3">
        <v>5399</v>
      </c>
      <c r="H2278" s="3"/>
      <c r="I2278" s="3"/>
      <c r="J2278" s="3"/>
      <c r="K2278" s="3"/>
    </row>
    <row r="2279" spans="1:11" x14ac:dyDescent="0.2">
      <c r="A2279" s="2">
        <v>2253</v>
      </c>
      <c r="B2279" s="3">
        <v>636</v>
      </c>
      <c r="C2279" s="3" t="s">
        <v>2259</v>
      </c>
      <c r="D2279" s="3" t="s">
        <v>4625</v>
      </c>
      <c r="E2279" s="3">
        <v>723.84041999999999</v>
      </c>
      <c r="F2279" s="3">
        <v>21</v>
      </c>
      <c r="G2279" s="3">
        <v>4500</v>
      </c>
      <c r="H2279" s="3"/>
      <c r="I2279" s="3"/>
      <c r="J2279" s="3"/>
      <c r="K2279" s="3"/>
    </row>
    <row r="2280" spans="1:11" x14ac:dyDescent="0.2">
      <c r="A2280" s="2">
        <v>2254</v>
      </c>
      <c r="B2280" s="3">
        <v>1504</v>
      </c>
      <c r="C2280" s="3" t="s">
        <v>2260</v>
      </c>
      <c r="D2280" s="3" t="s">
        <v>3162</v>
      </c>
      <c r="E2280" s="3">
        <v>709.48493000000019</v>
      </c>
      <c r="F2280" s="3">
        <v>149</v>
      </c>
      <c r="G2280" s="3">
        <v>8127</v>
      </c>
      <c r="H2280" s="3"/>
      <c r="I2280" s="3"/>
      <c r="J2280" s="3"/>
      <c r="K2280" s="3"/>
    </row>
    <row r="2281" spans="1:11" x14ac:dyDescent="0.2">
      <c r="A2281" s="2">
        <v>2255</v>
      </c>
      <c r="B2281" s="3">
        <v>416</v>
      </c>
      <c r="C2281" s="3" t="s">
        <v>2261</v>
      </c>
      <c r="D2281" s="3" t="s">
        <v>4626</v>
      </c>
      <c r="E2281" s="3">
        <v>701.99944000000005</v>
      </c>
      <c r="F2281" s="3">
        <v>1</v>
      </c>
      <c r="G2281" s="3">
        <v>56</v>
      </c>
      <c r="H2281" s="3"/>
      <c r="I2281" s="3"/>
      <c r="J2281" s="3"/>
      <c r="K2281" s="3"/>
    </row>
    <row r="2282" spans="1:11" x14ac:dyDescent="0.2">
      <c r="A2282" s="2">
        <v>2256</v>
      </c>
      <c r="B2282" s="3">
        <v>2250</v>
      </c>
      <c r="C2282" s="3" t="s">
        <v>2262</v>
      </c>
      <c r="D2282" s="3" t="s">
        <v>4627</v>
      </c>
      <c r="E2282" s="3">
        <v>693.62207999999998</v>
      </c>
      <c r="F2282" s="3">
        <v>10</v>
      </c>
      <c r="G2282" s="3">
        <v>25</v>
      </c>
      <c r="H2282" s="3"/>
      <c r="I2282" s="3"/>
      <c r="J2282" s="3"/>
      <c r="K2282" s="3"/>
    </row>
    <row r="2283" spans="1:11" x14ac:dyDescent="0.2">
      <c r="A2283" s="2">
        <v>2257</v>
      </c>
      <c r="B2283" s="3">
        <v>1135</v>
      </c>
      <c r="C2283" s="3" t="s">
        <v>2263</v>
      </c>
      <c r="D2283" s="3" t="s">
        <v>4628</v>
      </c>
      <c r="E2283" s="3">
        <v>690.23798999999985</v>
      </c>
      <c r="F2283" s="3">
        <v>136</v>
      </c>
      <c r="G2283" s="3">
        <v>64718</v>
      </c>
      <c r="H2283" s="3"/>
      <c r="I2283" s="3"/>
      <c r="J2283" s="3"/>
      <c r="K2283" s="3"/>
    </row>
    <row r="2284" spans="1:11" x14ac:dyDescent="0.2">
      <c r="A2284" s="2">
        <v>2258</v>
      </c>
      <c r="B2284" s="3">
        <v>2408</v>
      </c>
      <c r="C2284" s="3" t="s">
        <v>2264</v>
      </c>
      <c r="D2284" s="3" t="s">
        <v>4629</v>
      </c>
      <c r="E2284" s="3">
        <v>689.64592000000005</v>
      </c>
      <c r="F2284" s="3">
        <v>54</v>
      </c>
      <c r="G2284" s="3">
        <v>62</v>
      </c>
      <c r="H2284" s="3"/>
      <c r="I2284" s="3"/>
      <c r="J2284" s="3"/>
      <c r="K2284" s="3"/>
    </row>
    <row r="2285" spans="1:11" x14ac:dyDescent="0.2">
      <c r="A2285" s="2">
        <v>2259</v>
      </c>
      <c r="B2285" s="3">
        <v>126</v>
      </c>
      <c r="C2285" s="3" t="s">
        <v>2265</v>
      </c>
      <c r="D2285" s="3" t="s">
        <v>4630</v>
      </c>
      <c r="E2285" s="3">
        <v>686.85415</v>
      </c>
      <c r="F2285" s="3">
        <v>144</v>
      </c>
      <c r="G2285" s="3">
        <v>6370</v>
      </c>
      <c r="H2285" s="3"/>
      <c r="I2285" s="3"/>
      <c r="J2285" s="3"/>
      <c r="K2285" s="3"/>
    </row>
    <row r="2286" spans="1:11" x14ac:dyDescent="0.2">
      <c r="A2286" s="2">
        <v>2260</v>
      </c>
      <c r="B2286" s="3">
        <v>1700</v>
      </c>
      <c r="C2286" s="3" t="s">
        <v>2266</v>
      </c>
      <c r="D2286" s="3" t="s">
        <v>4631</v>
      </c>
      <c r="E2286" s="3">
        <v>683.17341999999996</v>
      </c>
      <c r="F2286" s="3">
        <v>82</v>
      </c>
      <c r="G2286" s="3">
        <v>8000</v>
      </c>
      <c r="H2286" s="3"/>
      <c r="I2286" s="3"/>
      <c r="J2286" s="3"/>
      <c r="K2286" s="3"/>
    </row>
    <row r="2287" spans="1:11" x14ac:dyDescent="0.2">
      <c r="A2287" s="2">
        <v>2261</v>
      </c>
      <c r="B2287" s="3">
        <v>1927</v>
      </c>
      <c r="C2287" s="3" t="s">
        <v>2267</v>
      </c>
      <c r="D2287" s="3" t="s">
        <v>4632</v>
      </c>
      <c r="E2287" s="3">
        <v>668.91524999999979</v>
      </c>
      <c r="F2287" s="3">
        <v>27</v>
      </c>
      <c r="G2287" s="3">
        <v>106</v>
      </c>
      <c r="H2287" s="3"/>
      <c r="I2287" s="3"/>
      <c r="J2287" s="3"/>
      <c r="K2287" s="3"/>
    </row>
    <row r="2288" spans="1:11" x14ac:dyDescent="0.2">
      <c r="A2288" s="2">
        <v>2262</v>
      </c>
      <c r="B2288" s="3">
        <v>1660</v>
      </c>
      <c r="C2288" s="3" t="s">
        <v>2268</v>
      </c>
      <c r="D2288" s="3" t="s">
        <v>3392</v>
      </c>
      <c r="E2288" s="3">
        <v>668.68174999999997</v>
      </c>
      <c r="F2288" s="3">
        <v>3</v>
      </c>
      <c r="G2288" s="3">
        <v>70</v>
      </c>
      <c r="H2288" s="3"/>
      <c r="I2288" s="3"/>
      <c r="J2288" s="3"/>
      <c r="K2288" s="3"/>
    </row>
    <row r="2289" spans="1:11" x14ac:dyDescent="0.2">
      <c r="A2289" s="2">
        <v>2263</v>
      </c>
      <c r="B2289" s="3">
        <v>1675</v>
      </c>
      <c r="C2289" s="3" t="s">
        <v>2269</v>
      </c>
      <c r="D2289" s="3" t="s">
        <v>4562</v>
      </c>
      <c r="E2289" s="3">
        <v>653.76245000000017</v>
      </c>
      <c r="F2289" s="3">
        <v>334</v>
      </c>
      <c r="G2289" s="3">
        <v>13675</v>
      </c>
      <c r="H2289" s="3"/>
      <c r="I2289" s="3"/>
      <c r="J2289" s="3"/>
      <c r="K2289" s="3"/>
    </row>
    <row r="2290" spans="1:11" x14ac:dyDescent="0.2">
      <c r="A2290" s="2">
        <v>2264</v>
      </c>
      <c r="B2290" s="3">
        <v>2522</v>
      </c>
      <c r="C2290" s="3" t="s">
        <v>2270</v>
      </c>
      <c r="D2290" s="3" t="s">
        <v>4633</v>
      </c>
      <c r="E2290" s="3">
        <v>651.77947000000006</v>
      </c>
      <c r="F2290" s="3">
        <v>6</v>
      </c>
      <c r="G2290" s="3">
        <v>170</v>
      </c>
      <c r="H2290" s="3"/>
      <c r="I2290" s="3"/>
      <c r="J2290" s="3"/>
      <c r="K2290" s="3"/>
    </row>
    <row r="2291" spans="1:11" x14ac:dyDescent="0.2">
      <c r="A2291" s="2">
        <v>2265</v>
      </c>
      <c r="B2291" s="3">
        <v>376</v>
      </c>
      <c r="C2291" s="3" t="s">
        <v>2271</v>
      </c>
      <c r="D2291" s="3" t="s">
        <v>4634</v>
      </c>
      <c r="E2291" s="3">
        <v>649.64560000000017</v>
      </c>
      <c r="F2291" s="3">
        <v>191</v>
      </c>
      <c r="G2291" s="3">
        <v>38800</v>
      </c>
      <c r="H2291" s="3"/>
      <c r="I2291" s="3"/>
      <c r="J2291" s="3"/>
      <c r="K2291" s="3"/>
    </row>
    <row r="2292" spans="1:11" x14ac:dyDescent="0.2">
      <c r="A2292" s="2">
        <v>2266</v>
      </c>
      <c r="B2292" s="3">
        <v>1491</v>
      </c>
      <c r="C2292" s="3" t="s">
        <v>2272</v>
      </c>
      <c r="D2292" s="3" t="s">
        <v>3392</v>
      </c>
      <c r="E2292" s="3">
        <v>636.24605999999983</v>
      </c>
      <c r="F2292" s="3">
        <v>168</v>
      </c>
      <c r="G2292" s="3">
        <v>1810</v>
      </c>
      <c r="H2292" s="3"/>
      <c r="I2292" s="3"/>
      <c r="J2292" s="3"/>
      <c r="K2292" s="3"/>
    </row>
    <row r="2293" spans="1:11" x14ac:dyDescent="0.2">
      <c r="A2293" s="2">
        <v>2267</v>
      </c>
      <c r="B2293" s="3">
        <v>905</v>
      </c>
      <c r="C2293" s="3" t="s">
        <v>2273</v>
      </c>
      <c r="D2293" s="3" t="s">
        <v>4635</v>
      </c>
      <c r="E2293" s="3">
        <v>632.64506000000006</v>
      </c>
      <c r="F2293" s="3">
        <v>35</v>
      </c>
      <c r="G2293" s="3">
        <v>215</v>
      </c>
      <c r="H2293" s="3"/>
      <c r="I2293" s="3"/>
      <c r="J2293" s="3"/>
      <c r="K2293" s="3"/>
    </row>
    <row r="2294" spans="1:11" x14ac:dyDescent="0.2">
      <c r="A2294" s="2">
        <v>2268</v>
      </c>
      <c r="B2294" s="3">
        <v>1374</v>
      </c>
      <c r="C2294" s="3" t="s">
        <v>2274</v>
      </c>
      <c r="D2294" s="3" t="s">
        <v>4636</v>
      </c>
      <c r="E2294" s="3">
        <v>630.29054999999994</v>
      </c>
      <c r="F2294" s="3">
        <v>170</v>
      </c>
      <c r="G2294" s="3">
        <v>2050</v>
      </c>
      <c r="H2294" s="3"/>
      <c r="I2294" s="3"/>
      <c r="J2294" s="3"/>
      <c r="K2294" s="3"/>
    </row>
    <row r="2295" spans="1:11" x14ac:dyDescent="0.2">
      <c r="A2295" s="2">
        <v>2269</v>
      </c>
      <c r="B2295" s="3">
        <v>945</v>
      </c>
      <c r="C2295" s="3" t="s">
        <v>2275</v>
      </c>
      <c r="D2295" s="3" t="s">
        <v>4637</v>
      </c>
      <c r="E2295" s="3">
        <v>623.45780999999999</v>
      </c>
      <c r="F2295" s="3">
        <v>2</v>
      </c>
      <c r="G2295" s="3">
        <v>84</v>
      </c>
      <c r="H2295" s="3"/>
      <c r="I2295" s="3"/>
      <c r="J2295" s="3"/>
      <c r="K2295" s="3"/>
    </row>
    <row r="2296" spans="1:11" x14ac:dyDescent="0.2">
      <c r="A2296" s="2">
        <v>2270</v>
      </c>
      <c r="B2296" s="3">
        <v>364</v>
      </c>
      <c r="C2296" s="3" t="s">
        <v>2276</v>
      </c>
      <c r="D2296" s="3" t="s">
        <v>4638</v>
      </c>
      <c r="E2296" s="3">
        <v>619.99338</v>
      </c>
      <c r="F2296" s="3">
        <v>129</v>
      </c>
      <c r="G2296" s="3">
        <v>27559</v>
      </c>
      <c r="H2296" s="3"/>
      <c r="I2296" s="3"/>
      <c r="J2296" s="3"/>
      <c r="K2296" s="3"/>
    </row>
    <row r="2297" spans="1:11" x14ac:dyDescent="0.2">
      <c r="A2297" s="2">
        <v>2271</v>
      </c>
      <c r="B2297" s="3">
        <v>747</v>
      </c>
      <c r="C2297" s="3" t="s">
        <v>2277</v>
      </c>
      <c r="D2297" s="3" t="s">
        <v>4639</v>
      </c>
      <c r="E2297" s="3">
        <v>618.26207999999997</v>
      </c>
      <c r="F2297" s="3">
        <v>5</v>
      </c>
      <c r="G2297" s="3">
        <v>477</v>
      </c>
      <c r="H2297" s="3"/>
      <c r="I2297" s="3"/>
      <c r="J2297" s="3"/>
      <c r="K2297" s="3"/>
    </row>
    <row r="2298" spans="1:11" x14ac:dyDescent="0.2">
      <c r="A2298" s="2">
        <v>2272</v>
      </c>
      <c r="B2298" s="3">
        <v>102</v>
      </c>
      <c r="C2298" s="3" t="s">
        <v>2278</v>
      </c>
      <c r="D2298" s="3" t="s">
        <v>4567</v>
      </c>
      <c r="E2298" s="3">
        <v>617.17669000000001</v>
      </c>
      <c r="F2298" s="3">
        <v>75</v>
      </c>
      <c r="G2298" s="3">
        <v>104</v>
      </c>
      <c r="H2298" s="3"/>
      <c r="I2298" s="3"/>
      <c r="J2298" s="3"/>
      <c r="K2298" s="3"/>
    </row>
    <row r="2299" spans="1:11" x14ac:dyDescent="0.2">
      <c r="A2299" s="2">
        <v>2273</v>
      </c>
      <c r="B2299" s="3">
        <v>982</v>
      </c>
      <c r="C2299" s="3" t="s">
        <v>2279</v>
      </c>
      <c r="D2299" s="3" t="s">
        <v>3521</v>
      </c>
      <c r="E2299" s="3">
        <v>612.73623999999995</v>
      </c>
      <c r="F2299" s="3">
        <v>60</v>
      </c>
      <c r="G2299" s="3">
        <v>60</v>
      </c>
      <c r="H2299" s="3"/>
      <c r="I2299" s="3"/>
      <c r="J2299" s="3"/>
      <c r="K2299" s="3"/>
    </row>
    <row r="2300" spans="1:11" x14ac:dyDescent="0.2">
      <c r="A2300" s="2">
        <v>2274</v>
      </c>
      <c r="B2300" s="3">
        <v>918</v>
      </c>
      <c r="C2300" s="3" t="s">
        <v>2280</v>
      </c>
      <c r="D2300" s="3" t="s">
        <v>4640</v>
      </c>
      <c r="E2300" s="3">
        <v>611.51571000000001</v>
      </c>
      <c r="F2300" s="3">
        <v>3</v>
      </c>
      <c r="G2300" s="3">
        <v>21</v>
      </c>
      <c r="H2300" s="3"/>
      <c r="I2300" s="3"/>
      <c r="J2300" s="3"/>
      <c r="K2300" s="3"/>
    </row>
    <row r="2301" spans="1:11" x14ac:dyDescent="0.2">
      <c r="A2301" s="2">
        <v>2275</v>
      </c>
      <c r="B2301" s="3">
        <v>2342</v>
      </c>
      <c r="C2301" s="3" t="s">
        <v>2281</v>
      </c>
      <c r="D2301" s="3" t="s">
        <v>4641</v>
      </c>
      <c r="E2301" s="3">
        <v>577.87635999999998</v>
      </c>
      <c r="F2301" s="3">
        <v>40</v>
      </c>
      <c r="G2301" s="3">
        <v>1974</v>
      </c>
      <c r="H2301" s="3"/>
      <c r="I2301" s="3"/>
      <c r="J2301" s="3"/>
      <c r="K2301" s="3"/>
    </row>
    <row r="2302" spans="1:11" x14ac:dyDescent="0.2">
      <c r="A2302" s="2">
        <v>2276</v>
      </c>
      <c r="B2302" s="3">
        <v>2178</v>
      </c>
      <c r="C2302" s="3" t="s">
        <v>2282</v>
      </c>
      <c r="D2302" s="3" t="s">
        <v>4642</v>
      </c>
      <c r="E2302" s="3">
        <v>566.89202999999998</v>
      </c>
      <c r="F2302" s="3">
        <v>17</v>
      </c>
      <c r="G2302" s="3">
        <v>49</v>
      </c>
      <c r="H2302" s="3"/>
      <c r="I2302" s="3"/>
      <c r="J2302" s="3"/>
      <c r="K2302" s="3"/>
    </row>
    <row r="2303" spans="1:11" x14ac:dyDescent="0.2">
      <c r="A2303" s="2">
        <v>2277</v>
      </c>
      <c r="B2303" s="3">
        <v>1272</v>
      </c>
      <c r="C2303" s="3" t="s">
        <v>2283</v>
      </c>
      <c r="D2303" s="3" t="s">
        <v>4643</v>
      </c>
      <c r="E2303" s="3">
        <v>561.45562999999993</v>
      </c>
      <c r="F2303" s="3">
        <v>1</v>
      </c>
      <c r="G2303" s="3">
        <v>400</v>
      </c>
      <c r="H2303" s="3"/>
      <c r="I2303" s="3"/>
      <c r="J2303" s="3"/>
      <c r="K2303" s="3"/>
    </row>
    <row r="2304" spans="1:11" x14ac:dyDescent="0.2">
      <c r="A2304" s="2">
        <v>2278</v>
      </c>
      <c r="B2304" s="3">
        <v>1540</v>
      </c>
      <c r="C2304" s="3" t="s">
        <v>2284</v>
      </c>
      <c r="D2304" s="3" t="s">
        <v>4005</v>
      </c>
      <c r="E2304" s="3">
        <v>556.44259999999997</v>
      </c>
      <c r="F2304" s="3">
        <v>125</v>
      </c>
      <c r="G2304" s="3">
        <v>42260</v>
      </c>
      <c r="H2304" s="3"/>
      <c r="I2304" s="3"/>
      <c r="J2304" s="3"/>
      <c r="K2304" s="3"/>
    </row>
    <row r="2305" spans="1:11" x14ac:dyDescent="0.2">
      <c r="A2305" s="2">
        <v>2279</v>
      </c>
      <c r="B2305" s="3">
        <v>1469</v>
      </c>
      <c r="C2305" s="3" t="s">
        <v>2285</v>
      </c>
      <c r="D2305" s="3" t="s">
        <v>2721</v>
      </c>
      <c r="E2305" s="3">
        <v>546.02850999999976</v>
      </c>
      <c r="F2305" s="3">
        <v>34</v>
      </c>
      <c r="G2305" s="3">
        <v>34</v>
      </c>
      <c r="H2305" s="3"/>
      <c r="I2305" s="3"/>
      <c r="J2305" s="3"/>
      <c r="K2305" s="3"/>
    </row>
    <row r="2306" spans="1:11" x14ac:dyDescent="0.2">
      <c r="A2306" s="2">
        <v>2280</v>
      </c>
      <c r="B2306" s="3">
        <v>2419</v>
      </c>
      <c r="C2306" s="3" t="s">
        <v>2286</v>
      </c>
      <c r="D2306" s="3" t="s">
        <v>4644</v>
      </c>
      <c r="E2306" s="3">
        <v>544.36626999999987</v>
      </c>
      <c r="F2306" s="3">
        <v>83</v>
      </c>
      <c r="G2306" s="3">
        <v>111</v>
      </c>
      <c r="H2306" s="3"/>
      <c r="I2306" s="3"/>
      <c r="J2306" s="3"/>
      <c r="K2306" s="3"/>
    </row>
    <row r="2307" spans="1:11" x14ac:dyDescent="0.2">
      <c r="A2307" s="2">
        <v>2281</v>
      </c>
      <c r="B2307" s="3">
        <v>1034</v>
      </c>
      <c r="C2307" s="3" t="s">
        <v>2287</v>
      </c>
      <c r="D2307" s="3" t="s">
        <v>4645</v>
      </c>
      <c r="E2307" s="3">
        <v>541.33839999999998</v>
      </c>
      <c r="F2307" s="3">
        <v>1</v>
      </c>
      <c r="G2307" s="3">
        <v>7</v>
      </c>
      <c r="H2307" s="3"/>
      <c r="I2307" s="3"/>
      <c r="J2307" s="3"/>
      <c r="K2307" s="3"/>
    </row>
    <row r="2308" spans="1:11" x14ac:dyDescent="0.2">
      <c r="A2308" s="2">
        <v>2282</v>
      </c>
      <c r="B2308" s="3">
        <v>854</v>
      </c>
      <c r="C2308" s="3" t="s">
        <v>2288</v>
      </c>
      <c r="D2308" s="3" t="s">
        <v>4646</v>
      </c>
      <c r="E2308" s="3">
        <v>540.95692999999994</v>
      </c>
      <c r="F2308" s="3">
        <v>1</v>
      </c>
      <c r="G2308" s="3">
        <v>2</v>
      </c>
      <c r="H2308" s="3"/>
      <c r="I2308" s="3"/>
      <c r="J2308" s="3"/>
      <c r="K2308" s="3"/>
    </row>
    <row r="2309" spans="1:11" x14ac:dyDescent="0.2">
      <c r="A2309" s="2">
        <v>2283</v>
      </c>
      <c r="B2309" s="3">
        <v>1023</v>
      </c>
      <c r="C2309" s="3" t="s">
        <v>2289</v>
      </c>
      <c r="D2309" s="3" t="s">
        <v>4647</v>
      </c>
      <c r="E2309" s="3">
        <v>536.07859999999994</v>
      </c>
      <c r="F2309" s="3">
        <v>4</v>
      </c>
      <c r="G2309" s="3">
        <v>290</v>
      </c>
      <c r="H2309" s="3"/>
      <c r="I2309" s="3"/>
      <c r="J2309" s="3"/>
      <c r="K2309" s="3"/>
    </row>
    <row r="2310" spans="1:11" x14ac:dyDescent="0.2">
      <c r="A2310" s="2">
        <v>2284</v>
      </c>
      <c r="B2310" s="3">
        <v>2167</v>
      </c>
      <c r="C2310" s="3" t="s">
        <v>2290</v>
      </c>
      <c r="D2310" s="3" t="s">
        <v>4648</v>
      </c>
      <c r="E2310" s="3">
        <v>533.87509000000011</v>
      </c>
      <c r="F2310" s="3">
        <v>8</v>
      </c>
      <c r="G2310" s="3">
        <v>8</v>
      </c>
      <c r="H2310" s="3"/>
      <c r="I2310" s="3"/>
      <c r="J2310" s="3"/>
      <c r="K2310" s="3"/>
    </row>
    <row r="2311" spans="1:11" x14ac:dyDescent="0.2">
      <c r="A2311" s="2">
        <v>2285</v>
      </c>
      <c r="B2311" s="3">
        <v>1358</v>
      </c>
      <c r="C2311" s="3" t="s">
        <v>2291</v>
      </c>
      <c r="D2311" s="3" t="s">
        <v>3262</v>
      </c>
      <c r="E2311" s="3">
        <v>530.88244000000009</v>
      </c>
      <c r="F2311" s="3">
        <v>7</v>
      </c>
      <c r="G2311" s="3">
        <v>65</v>
      </c>
      <c r="H2311" s="3"/>
      <c r="I2311" s="3"/>
      <c r="J2311" s="3"/>
      <c r="K2311" s="3"/>
    </row>
    <row r="2312" spans="1:11" x14ac:dyDescent="0.2">
      <c r="A2312" s="2">
        <v>2286</v>
      </c>
      <c r="B2312" s="3">
        <v>1033</v>
      </c>
      <c r="C2312" s="3" t="s">
        <v>2292</v>
      </c>
      <c r="D2312" s="3" t="s">
        <v>4649</v>
      </c>
      <c r="E2312" s="3">
        <v>520.01137000000006</v>
      </c>
      <c r="F2312" s="3">
        <v>1</v>
      </c>
      <c r="G2312" s="3">
        <v>30</v>
      </c>
      <c r="H2312" s="3"/>
      <c r="I2312" s="3"/>
      <c r="J2312" s="3"/>
      <c r="K2312" s="3"/>
    </row>
    <row r="2313" spans="1:11" x14ac:dyDescent="0.2">
      <c r="A2313" s="2">
        <v>2287</v>
      </c>
      <c r="B2313" s="3">
        <v>695</v>
      </c>
      <c r="C2313" s="3" t="s">
        <v>2293</v>
      </c>
      <c r="D2313" s="3" t="s">
        <v>4650</v>
      </c>
      <c r="E2313" s="3">
        <v>519.06464000000005</v>
      </c>
      <c r="F2313" s="3">
        <v>1</v>
      </c>
      <c r="G2313" s="3">
        <v>168</v>
      </c>
      <c r="H2313" s="3"/>
      <c r="I2313" s="3"/>
      <c r="J2313" s="3"/>
      <c r="K2313" s="3"/>
    </row>
    <row r="2314" spans="1:11" x14ac:dyDescent="0.2">
      <c r="A2314" s="2">
        <v>2288</v>
      </c>
      <c r="B2314" s="3">
        <v>370</v>
      </c>
      <c r="C2314" s="3" t="s">
        <v>2294</v>
      </c>
      <c r="D2314" s="3" t="s">
        <v>4651</v>
      </c>
      <c r="E2314" s="3">
        <v>515.37204000000008</v>
      </c>
      <c r="F2314" s="3">
        <v>116</v>
      </c>
      <c r="G2314" s="3">
        <v>24670</v>
      </c>
      <c r="H2314" s="3"/>
      <c r="I2314" s="3"/>
      <c r="J2314" s="3"/>
      <c r="K2314" s="3"/>
    </row>
    <row r="2315" spans="1:11" x14ac:dyDescent="0.2">
      <c r="A2315" s="2">
        <v>2289</v>
      </c>
      <c r="B2315" s="3">
        <v>1693</v>
      </c>
      <c r="C2315" s="3" t="s">
        <v>2295</v>
      </c>
      <c r="D2315" s="3" t="s">
        <v>4652</v>
      </c>
      <c r="E2315" s="3">
        <v>513.78374999999983</v>
      </c>
      <c r="F2315" s="3">
        <v>6</v>
      </c>
      <c r="G2315" s="3">
        <v>779</v>
      </c>
      <c r="H2315" s="3"/>
      <c r="I2315" s="3"/>
      <c r="J2315" s="3"/>
      <c r="K2315" s="3"/>
    </row>
    <row r="2316" spans="1:11" x14ac:dyDescent="0.2">
      <c r="A2316" s="2">
        <v>2290</v>
      </c>
      <c r="B2316" s="3">
        <v>1474</v>
      </c>
      <c r="C2316" s="3" t="s">
        <v>2296</v>
      </c>
      <c r="D2316" s="3" t="s">
        <v>4653</v>
      </c>
      <c r="E2316" s="3">
        <v>510.34009999999978</v>
      </c>
      <c r="F2316" s="3">
        <v>138</v>
      </c>
      <c r="G2316" s="3">
        <v>3547</v>
      </c>
      <c r="H2316" s="3"/>
      <c r="I2316" s="3"/>
      <c r="J2316" s="3"/>
      <c r="K2316" s="3"/>
    </row>
    <row r="2317" spans="1:11" x14ac:dyDescent="0.2">
      <c r="A2317" s="2">
        <v>2291</v>
      </c>
      <c r="B2317" s="3">
        <v>2347</v>
      </c>
      <c r="C2317" s="3" t="s">
        <v>2297</v>
      </c>
      <c r="D2317" s="3" t="s">
        <v>4654</v>
      </c>
      <c r="E2317" s="3">
        <v>509.47676999999999</v>
      </c>
      <c r="F2317" s="3">
        <v>28</v>
      </c>
      <c r="G2317" s="3">
        <v>990</v>
      </c>
      <c r="H2317" s="3"/>
      <c r="I2317" s="3"/>
      <c r="J2317" s="3"/>
      <c r="K2317" s="3"/>
    </row>
    <row r="2318" spans="1:11" x14ac:dyDescent="0.2">
      <c r="A2318" s="2">
        <v>2292</v>
      </c>
      <c r="B2318" s="3">
        <v>274</v>
      </c>
      <c r="C2318" s="3" t="s">
        <v>2298</v>
      </c>
      <c r="D2318" s="3" t="s">
        <v>4655</v>
      </c>
      <c r="E2318" s="3">
        <v>473.33053999999998</v>
      </c>
      <c r="F2318" s="3">
        <v>3</v>
      </c>
      <c r="G2318" s="3">
        <v>212</v>
      </c>
      <c r="H2318" s="3"/>
      <c r="I2318" s="3"/>
      <c r="J2318" s="3"/>
      <c r="K2318" s="3"/>
    </row>
    <row r="2319" spans="1:11" x14ac:dyDescent="0.2">
      <c r="A2319" s="2">
        <v>2293</v>
      </c>
      <c r="B2319" s="3">
        <v>106</v>
      </c>
      <c r="C2319" s="3" t="s">
        <v>2299</v>
      </c>
      <c r="D2319" s="3" t="s">
        <v>4656</v>
      </c>
      <c r="E2319" s="3">
        <v>472.92693000000003</v>
      </c>
      <c r="F2319" s="3">
        <v>32</v>
      </c>
      <c r="G2319" s="3">
        <v>3456</v>
      </c>
      <c r="H2319" s="3"/>
      <c r="I2319" s="3"/>
      <c r="J2319" s="3"/>
      <c r="K2319" s="3"/>
    </row>
    <row r="2320" spans="1:11" x14ac:dyDescent="0.2">
      <c r="A2320" s="2">
        <v>2294</v>
      </c>
      <c r="B2320" s="3">
        <v>2102</v>
      </c>
      <c r="C2320" s="3" t="s">
        <v>2300</v>
      </c>
      <c r="D2320" s="3" t="s">
        <v>4657</v>
      </c>
      <c r="E2320" s="3">
        <v>459.65537</v>
      </c>
      <c r="F2320" s="3">
        <v>4</v>
      </c>
      <c r="G2320" s="3">
        <v>16</v>
      </c>
      <c r="H2320" s="3"/>
      <c r="I2320" s="3"/>
      <c r="J2320" s="3"/>
      <c r="K2320" s="3"/>
    </row>
    <row r="2321" spans="1:11" x14ac:dyDescent="0.2">
      <c r="A2321" s="2">
        <v>2295</v>
      </c>
      <c r="B2321" s="3">
        <v>777</v>
      </c>
      <c r="C2321" s="3" t="s">
        <v>2301</v>
      </c>
      <c r="D2321" s="3" t="s">
        <v>4658</v>
      </c>
      <c r="E2321" s="3">
        <v>458.04187000000002</v>
      </c>
      <c r="F2321" s="3">
        <v>6</v>
      </c>
      <c r="G2321" s="3">
        <v>236</v>
      </c>
      <c r="H2321" s="3"/>
      <c r="I2321" s="3"/>
      <c r="J2321" s="3"/>
      <c r="K2321" s="3"/>
    </row>
    <row r="2322" spans="1:11" x14ac:dyDescent="0.2">
      <c r="A2322" s="2">
        <v>2296</v>
      </c>
      <c r="B2322" s="3">
        <v>1677</v>
      </c>
      <c r="C2322" s="3" t="s">
        <v>2302</v>
      </c>
      <c r="D2322" s="3" t="s">
        <v>4567</v>
      </c>
      <c r="E2322" s="3">
        <v>457.08219999999989</v>
      </c>
      <c r="F2322" s="3">
        <v>24</v>
      </c>
      <c r="G2322" s="3">
        <v>960</v>
      </c>
      <c r="H2322" s="3"/>
      <c r="I2322" s="3"/>
      <c r="J2322" s="3"/>
      <c r="K2322" s="3"/>
    </row>
    <row r="2323" spans="1:11" x14ac:dyDescent="0.2">
      <c r="A2323" s="2">
        <v>2297</v>
      </c>
      <c r="B2323" s="3">
        <v>1542</v>
      </c>
      <c r="C2323" s="3" t="s">
        <v>2303</v>
      </c>
      <c r="D2323" s="3" t="s">
        <v>4659</v>
      </c>
      <c r="E2323" s="3">
        <v>445.47307000000012</v>
      </c>
      <c r="F2323" s="3">
        <v>85</v>
      </c>
      <c r="G2323" s="3">
        <v>15125</v>
      </c>
      <c r="H2323" s="3"/>
      <c r="I2323" s="3"/>
      <c r="J2323" s="3"/>
      <c r="K2323" s="3"/>
    </row>
    <row r="2324" spans="1:11" x14ac:dyDescent="0.2">
      <c r="A2324" s="2">
        <v>2298</v>
      </c>
      <c r="B2324" s="3">
        <v>779</v>
      </c>
      <c r="C2324" s="3" t="s">
        <v>2304</v>
      </c>
      <c r="D2324" s="3" t="s">
        <v>4660</v>
      </c>
      <c r="E2324" s="3">
        <v>429.9976099999999</v>
      </c>
      <c r="F2324" s="3">
        <v>47</v>
      </c>
      <c r="G2324" s="3">
        <v>3763</v>
      </c>
      <c r="H2324" s="3"/>
      <c r="I2324" s="3"/>
      <c r="J2324" s="3"/>
      <c r="K2324" s="3"/>
    </row>
    <row r="2325" spans="1:11" x14ac:dyDescent="0.2">
      <c r="A2325" s="2">
        <v>2299</v>
      </c>
      <c r="B2325" s="3">
        <v>1663</v>
      </c>
      <c r="C2325" s="3" t="s">
        <v>2305</v>
      </c>
      <c r="D2325" s="3" t="s">
        <v>4661</v>
      </c>
      <c r="E2325" s="3">
        <v>414.40073000000001</v>
      </c>
      <c r="F2325" s="3">
        <v>214</v>
      </c>
      <c r="G2325" s="3">
        <v>1392</v>
      </c>
      <c r="H2325" s="3"/>
      <c r="I2325" s="3"/>
      <c r="J2325" s="3"/>
      <c r="K2325" s="3"/>
    </row>
    <row r="2326" spans="1:11" x14ac:dyDescent="0.2">
      <c r="A2326" s="2">
        <v>2300</v>
      </c>
      <c r="B2326" s="3">
        <v>531</v>
      </c>
      <c r="C2326" s="3" t="s">
        <v>2306</v>
      </c>
      <c r="D2326" s="3" t="s">
        <v>4662</v>
      </c>
      <c r="E2326" s="3">
        <v>408.85879</v>
      </c>
      <c r="F2326" s="3">
        <v>2</v>
      </c>
      <c r="G2326" s="3">
        <v>20</v>
      </c>
      <c r="H2326" s="3"/>
      <c r="I2326" s="3"/>
      <c r="J2326" s="3"/>
      <c r="K2326" s="3"/>
    </row>
    <row r="2327" spans="1:11" x14ac:dyDescent="0.2">
      <c r="A2327" s="2">
        <v>2301</v>
      </c>
      <c r="B2327" s="3">
        <v>767</v>
      </c>
      <c r="C2327" s="3" t="s">
        <v>2307</v>
      </c>
      <c r="D2327" s="3" t="s">
        <v>4663</v>
      </c>
      <c r="E2327" s="3">
        <v>403.26783</v>
      </c>
      <c r="F2327" s="3">
        <v>1</v>
      </c>
      <c r="G2327" s="3">
        <v>1</v>
      </c>
      <c r="H2327" s="3"/>
      <c r="I2327" s="3"/>
      <c r="J2327" s="3"/>
      <c r="K2327" s="3"/>
    </row>
    <row r="2328" spans="1:11" x14ac:dyDescent="0.2">
      <c r="A2328" s="2">
        <v>2302</v>
      </c>
      <c r="B2328" s="3">
        <v>746</v>
      </c>
      <c r="C2328" s="3" t="s">
        <v>2308</v>
      </c>
      <c r="D2328" s="3" t="s">
        <v>4664</v>
      </c>
      <c r="E2328" s="3">
        <v>401.59053999999998</v>
      </c>
      <c r="F2328" s="3">
        <v>1</v>
      </c>
      <c r="G2328" s="3">
        <v>60</v>
      </c>
      <c r="H2328" s="3"/>
      <c r="I2328" s="3"/>
      <c r="J2328" s="3"/>
      <c r="K2328" s="3"/>
    </row>
    <row r="2329" spans="1:11" x14ac:dyDescent="0.2">
      <c r="A2329" s="2">
        <v>2303</v>
      </c>
      <c r="B2329" s="3">
        <v>610</v>
      </c>
      <c r="C2329" s="3" t="s">
        <v>2309</v>
      </c>
      <c r="D2329" s="3" t="s">
        <v>4665</v>
      </c>
      <c r="E2329" s="3">
        <v>399.48023000000001</v>
      </c>
      <c r="F2329" s="3">
        <v>16</v>
      </c>
      <c r="G2329" s="3">
        <v>289</v>
      </c>
      <c r="H2329" s="3"/>
      <c r="I2329" s="3"/>
      <c r="J2329" s="3"/>
      <c r="K2329" s="3"/>
    </row>
    <row r="2330" spans="1:11" x14ac:dyDescent="0.2">
      <c r="A2330" s="2">
        <v>2304</v>
      </c>
      <c r="B2330" s="3">
        <v>2344</v>
      </c>
      <c r="C2330" s="3" t="s">
        <v>2310</v>
      </c>
      <c r="D2330" s="3" t="s">
        <v>4666</v>
      </c>
      <c r="E2330" s="3">
        <v>391.50654000000009</v>
      </c>
      <c r="F2330" s="3">
        <v>61</v>
      </c>
      <c r="G2330" s="3">
        <v>5550</v>
      </c>
      <c r="H2330" s="3"/>
      <c r="I2330" s="3"/>
      <c r="J2330" s="3"/>
      <c r="K2330" s="3"/>
    </row>
    <row r="2331" spans="1:11" x14ac:dyDescent="0.2">
      <c r="A2331" s="2">
        <v>2305</v>
      </c>
      <c r="B2331" s="3">
        <v>1302</v>
      </c>
      <c r="C2331" s="3" t="s">
        <v>2311</v>
      </c>
      <c r="D2331" s="3" t="s">
        <v>4667</v>
      </c>
      <c r="E2331" s="3">
        <v>389.73863</v>
      </c>
      <c r="F2331" s="3">
        <v>1</v>
      </c>
      <c r="G2331" s="3">
        <v>1</v>
      </c>
      <c r="H2331" s="3"/>
      <c r="I2331" s="3"/>
      <c r="J2331" s="3"/>
      <c r="K2331" s="3"/>
    </row>
    <row r="2332" spans="1:11" x14ac:dyDescent="0.2">
      <c r="A2332" s="2">
        <v>2306</v>
      </c>
      <c r="B2332" s="3">
        <v>285</v>
      </c>
      <c r="C2332" s="3" t="s">
        <v>2312</v>
      </c>
      <c r="D2332" s="3" t="s">
        <v>4668</v>
      </c>
      <c r="E2332" s="3">
        <v>384.07765999999998</v>
      </c>
      <c r="F2332" s="3">
        <v>45</v>
      </c>
      <c r="G2332" s="3">
        <v>1542</v>
      </c>
      <c r="H2332" s="3"/>
      <c r="I2332" s="3"/>
      <c r="J2332" s="3"/>
      <c r="K2332" s="3"/>
    </row>
    <row r="2333" spans="1:11" x14ac:dyDescent="0.2">
      <c r="A2333" s="2">
        <v>2307</v>
      </c>
      <c r="B2333" s="3">
        <v>1739</v>
      </c>
      <c r="C2333" s="3" t="s">
        <v>2313</v>
      </c>
      <c r="D2333" s="3" t="s">
        <v>4669</v>
      </c>
      <c r="E2333" s="3">
        <v>383.53388000000012</v>
      </c>
      <c r="F2333" s="3">
        <v>3</v>
      </c>
      <c r="G2333" s="3">
        <v>10</v>
      </c>
      <c r="H2333" s="3"/>
      <c r="I2333" s="3"/>
      <c r="J2333" s="3"/>
      <c r="K2333" s="3"/>
    </row>
    <row r="2334" spans="1:11" x14ac:dyDescent="0.2">
      <c r="A2334" s="2">
        <v>2308</v>
      </c>
      <c r="B2334" s="3">
        <v>2071</v>
      </c>
      <c r="C2334" s="3" t="s">
        <v>2314</v>
      </c>
      <c r="D2334" s="3" t="s">
        <v>4670</v>
      </c>
      <c r="E2334" s="3">
        <v>382.01409999999998</v>
      </c>
      <c r="F2334" s="3">
        <v>8</v>
      </c>
      <c r="G2334" s="3">
        <v>37</v>
      </c>
      <c r="H2334" s="3"/>
      <c r="I2334" s="3"/>
      <c r="J2334" s="3"/>
      <c r="K2334" s="3"/>
    </row>
    <row r="2335" spans="1:11" x14ac:dyDescent="0.2">
      <c r="A2335" s="2">
        <v>2309</v>
      </c>
      <c r="B2335" s="3">
        <v>1910</v>
      </c>
      <c r="C2335" s="3" t="s">
        <v>2315</v>
      </c>
      <c r="D2335" s="3" t="s">
        <v>4671</v>
      </c>
      <c r="E2335" s="3">
        <v>380.25628000000012</v>
      </c>
      <c r="F2335" s="3">
        <v>194</v>
      </c>
      <c r="G2335" s="3">
        <v>11430</v>
      </c>
      <c r="H2335" s="3"/>
      <c r="I2335" s="3"/>
      <c r="J2335" s="3"/>
      <c r="K2335" s="3"/>
    </row>
    <row r="2336" spans="1:11" x14ac:dyDescent="0.2">
      <c r="A2336" s="2">
        <v>2310</v>
      </c>
      <c r="B2336" s="3">
        <v>1028</v>
      </c>
      <c r="C2336" s="3" t="s">
        <v>2316</v>
      </c>
      <c r="D2336" s="3" t="s">
        <v>4672</v>
      </c>
      <c r="E2336" s="3">
        <v>377.97419000000002</v>
      </c>
      <c r="F2336" s="3">
        <v>1</v>
      </c>
      <c r="G2336" s="3">
        <v>1</v>
      </c>
      <c r="H2336" s="3"/>
      <c r="I2336" s="3"/>
      <c r="J2336" s="3"/>
      <c r="K2336" s="3"/>
    </row>
    <row r="2337" spans="1:11" x14ac:dyDescent="0.2">
      <c r="A2337" s="2">
        <v>2311</v>
      </c>
      <c r="B2337" s="3">
        <v>2249</v>
      </c>
      <c r="C2337" s="3" t="s">
        <v>2317</v>
      </c>
      <c r="D2337" s="3" t="s">
        <v>4673</v>
      </c>
      <c r="E2337" s="3">
        <v>377.68833999999998</v>
      </c>
      <c r="F2337" s="3">
        <v>16</v>
      </c>
      <c r="G2337" s="3">
        <v>22</v>
      </c>
      <c r="H2337" s="3"/>
      <c r="I2337" s="3"/>
      <c r="J2337" s="3"/>
      <c r="K2337" s="3"/>
    </row>
    <row r="2338" spans="1:11" x14ac:dyDescent="0.2">
      <c r="A2338" s="2">
        <v>2312</v>
      </c>
      <c r="B2338" s="3">
        <v>2411</v>
      </c>
      <c r="C2338" s="3" t="s">
        <v>2318</v>
      </c>
      <c r="D2338" s="3" t="s">
        <v>4674</v>
      </c>
      <c r="E2338" s="3">
        <v>371.67135000000002</v>
      </c>
      <c r="F2338" s="3">
        <v>10</v>
      </c>
      <c r="G2338" s="3">
        <v>36</v>
      </c>
      <c r="H2338" s="3"/>
      <c r="I2338" s="3"/>
      <c r="J2338" s="3"/>
      <c r="K2338" s="3"/>
    </row>
    <row r="2339" spans="1:11" x14ac:dyDescent="0.2">
      <c r="A2339" s="2">
        <v>2313</v>
      </c>
      <c r="B2339" s="3">
        <v>2288</v>
      </c>
      <c r="C2339" s="3" t="s">
        <v>2319</v>
      </c>
      <c r="D2339" s="3" t="s">
        <v>4675</v>
      </c>
      <c r="E2339" s="3">
        <v>369.65219000000002</v>
      </c>
      <c r="F2339" s="3">
        <v>5</v>
      </c>
      <c r="G2339" s="3">
        <v>195</v>
      </c>
      <c r="H2339" s="3"/>
      <c r="I2339" s="3"/>
      <c r="J2339" s="3"/>
      <c r="K2339" s="3"/>
    </row>
    <row r="2340" spans="1:11" x14ac:dyDescent="0.2">
      <c r="A2340" s="2">
        <v>2314</v>
      </c>
      <c r="B2340" s="3">
        <v>749</v>
      </c>
      <c r="C2340" s="3" t="s">
        <v>2320</v>
      </c>
      <c r="D2340" s="3" t="s">
        <v>4676</v>
      </c>
      <c r="E2340" s="3">
        <v>365.70762999999999</v>
      </c>
      <c r="F2340" s="3">
        <v>4</v>
      </c>
      <c r="G2340" s="3">
        <v>85</v>
      </c>
      <c r="H2340" s="3"/>
      <c r="I2340" s="3"/>
      <c r="J2340" s="3"/>
      <c r="K2340" s="3"/>
    </row>
    <row r="2341" spans="1:11" x14ac:dyDescent="0.2">
      <c r="A2341" s="2">
        <v>2315</v>
      </c>
      <c r="B2341" s="3">
        <v>481</v>
      </c>
      <c r="C2341" s="3" t="s">
        <v>2321</v>
      </c>
      <c r="D2341" s="3" t="s">
        <v>4677</v>
      </c>
      <c r="E2341" s="3">
        <v>362.20258000000001</v>
      </c>
      <c r="F2341" s="3">
        <v>47</v>
      </c>
      <c r="G2341" s="3">
        <v>6072</v>
      </c>
      <c r="H2341" s="3"/>
      <c r="I2341" s="3"/>
      <c r="J2341" s="3"/>
      <c r="K2341" s="3"/>
    </row>
    <row r="2342" spans="1:11" x14ac:dyDescent="0.2">
      <c r="A2342" s="2">
        <v>2316</v>
      </c>
      <c r="B2342" s="3">
        <v>1200</v>
      </c>
      <c r="C2342" s="3" t="s">
        <v>2322</v>
      </c>
      <c r="D2342" s="3" t="s">
        <v>4678</v>
      </c>
      <c r="E2342" s="3">
        <v>358.98068000000001</v>
      </c>
      <c r="F2342" s="3">
        <v>24</v>
      </c>
      <c r="G2342" s="3">
        <v>1450</v>
      </c>
      <c r="H2342" s="3"/>
      <c r="I2342" s="3"/>
      <c r="J2342" s="3"/>
      <c r="K2342" s="3"/>
    </row>
    <row r="2343" spans="1:11" x14ac:dyDescent="0.2">
      <c r="A2343" s="2">
        <v>2317</v>
      </c>
      <c r="B2343" s="3">
        <v>261</v>
      </c>
      <c r="C2343" s="3" t="s">
        <v>2323</v>
      </c>
      <c r="D2343" s="3" t="s">
        <v>4679</v>
      </c>
      <c r="E2343" s="3">
        <v>350.43036999999998</v>
      </c>
      <c r="F2343" s="3">
        <v>5</v>
      </c>
      <c r="G2343" s="3">
        <v>225</v>
      </c>
      <c r="H2343" s="3"/>
      <c r="I2343" s="3"/>
      <c r="J2343" s="3"/>
      <c r="K2343" s="3"/>
    </row>
    <row r="2344" spans="1:11" x14ac:dyDescent="0.2">
      <c r="A2344" s="2">
        <v>2318</v>
      </c>
      <c r="B2344" s="3">
        <v>2478</v>
      </c>
      <c r="C2344" s="3" t="s">
        <v>2324</v>
      </c>
      <c r="D2344" s="3" t="s">
        <v>4680</v>
      </c>
      <c r="E2344" s="3">
        <v>347.20149000000009</v>
      </c>
      <c r="F2344" s="3">
        <v>5</v>
      </c>
      <c r="G2344" s="3">
        <v>240</v>
      </c>
      <c r="H2344" s="3"/>
      <c r="I2344" s="3"/>
      <c r="J2344" s="3"/>
      <c r="K2344" s="3"/>
    </row>
    <row r="2345" spans="1:11" x14ac:dyDescent="0.2">
      <c r="A2345" s="2">
        <v>2319</v>
      </c>
      <c r="B2345" s="3">
        <v>657</v>
      </c>
      <c r="C2345" s="3" t="s">
        <v>2325</v>
      </c>
      <c r="D2345" s="3" t="s">
        <v>4681</v>
      </c>
      <c r="E2345" s="3">
        <v>334.14895999999999</v>
      </c>
      <c r="F2345" s="3">
        <v>1</v>
      </c>
      <c r="G2345" s="3">
        <v>30</v>
      </c>
      <c r="H2345" s="3"/>
      <c r="I2345" s="3"/>
      <c r="J2345" s="3"/>
      <c r="K2345" s="3"/>
    </row>
    <row r="2346" spans="1:11" x14ac:dyDescent="0.2">
      <c r="A2346" s="2">
        <v>2320</v>
      </c>
      <c r="B2346" s="3">
        <v>1460</v>
      </c>
      <c r="C2346" s="3" t="s">
        <v>2326</v>
      </c>
      <c r="D2346" s="3" t="s">
        <v>3358</v>
      </c>
      <c r="E2346" s="3">
        <v>332.82315</v>
      </c>
      <c r="F2346" s="3">
        <v>7</v>
      </c>
      <c r="G2346" s="3">
        <v>70</v>
      </c>
      <c r="H2346" s="3"/>
      <c r="I2346" s="3"/>
      <c r="J2346" s="3"/>
      <c r="K2346" s="3"/>
    </row>
    <row r="2347" spans="1:11" x14ac:dyDescent="0.2">
      <c r="A2347" s="2">
        <v>2321</v>
      </c>
      <c r="B2347" s="3">
        <v>2234</v>
      </c>
      <c r="C2347" s="3" t="s">
        <v>2327</v>
      </c>
      <c r="D2347" s="3" t="s">
        <v>4682</v>
      </c>
      <c r="E2347" s="3">
        <v>327.91108000000003</v>
      </c>
      <c r="F2347" s="3">
        <v>6</v>
      </c>
      <c r="G2347" s="3">
        <v>78</v>
      </c>
      <c r="H2347" s="3"/>
      <c r="I2347" s="3"/>
      <c r="J2347" s="3"/>
      <c r="K2347" s="3"/>
    </row>
    <row r="2348" spans="1:11" x14ac:dyDescent="0.2">
      <c r="A2348" s="2">
        <v>2322</v>
      </c>
      <c r="B2348" s="3">
        <v>1752</v>
      </c>
      <c r="C2348" s="3" t="s">
        <v>2328</v>
      </c>
      <c r="D2348" s="3" t="s">
        <v>4683</v>
      </c>
      <c r="E2348" s="3">
        <v>322.89846</v>
      </c>
      <c r="F2348" s="3">
        <v>4</v>
      </c>
      <c r="G2348" s="3">
        <v>28</v>
      </c>
      <c r="H2348" s="3"/>
      <c r="I2348" s="3"/>
      <c r="J2348" s="3"/>
      <c r="K2348" s="3"/>
    </row>
    <row r="2349" spans="1:11" x14ac:dyDescent="0.2">
      <c r="A2349" s="2">
        <v>2323</v>
      </c>
      <c r="B2349" s="3">
        <v>2356</v>
      </c>
      <c r="C2349" s="3" t="s">
        <v>2329</v>
      </c>
      <c r="D2349" s="3" t="s">
        <v>4684</v>
      </c>
      <c r="E2349" s="3">
        <v>317.48419999999999</v>
      </c>
      <c r="F2349" s="3">
        <v>1</v>
      </c>
      <c r="G2349" s="3">
        <v>120</v>
      </c>
      <c r="H2349" s="3"/>
      <c r="I2349" s="3"/>
      <c r="J2349" s="3"/>
      <c r="K2349" s="3"/>
    </row>
    <row r="2350" spans="1:11" x14ac:dyDescent="0.2">
      <c r="A2350" s="2">
        <v>2324</v>
      </c>
      <c r="B2350" s="3">
        <v>1142</v>
      </c>
      <c r="C2350" s="3" t="s">
        <v>2330</v>
      </c>
      <c r="D2350" s="3" t="s">
        <v>4685</v>
      </c>
      <c r="E2350" s="3">
        <v>308.67872999999997</v>
      </c>
      <c r="F2350" s="3">
        <v>45</v>
      </c>
      <c r="G2350" s="3">
        <v>10520</v>
      </c>
      <c r="H2350" s="3"/>
      <c r="I2350" s="3"/>
      <c r="J2350" s="3"/>
      <c r="K2350" s="3"/>
    </row>
    <row r="2351" spans="1:11" x14ac:dyDescent="0.2">
      <c r="A2351" s="2">
        <v>2325</v>
      </c>
      <c r="B2351" s="3">
        <v>1305</v>
      </c>
      <c r="C2351" s="3" t="s">
        <v>2331</v>
      </c>
      <c r="D2351" s="3" t="s">
        <v>4686</v>
      </c>
      <c r="E2351" s="3">
        <v>307.03561999999999</v>
      </c>
      <c r="F2351" s="3">
        <v>2</v>
      </c>
      <c r="G2351" s="3">
        <v>2</v>
      </c>
      <c r="H2351" s="3"/>
      <c r="I2351" s="3"/>
      <c r="J2351" s="3"/>
      <c r="K2351" s="3"/>
    </row>
    <row r="2352" spans="1:11" x14ac:dyDescent="0.2">
      <c r="A2352" s="2">
        <v>2326</v>
      </c>
      <c r="B2352" s="3">
        <v>1210</v>
      </c>
      <c r="C2352" s="3" t="s">
        <v>2332</v>
      </c>
      <c r="D2352" s="3" t="s">
        <v>4687</v>
      </c>
      <c r="E2352" s="3">
        <v>305.17250000000001</v>
      </c>
      <c r="F2352" s="3">
        <v>14</v>
      </c>
      <c r="G2352" s="3">
        <v>2492</v>
      </c>
      <c r="H2352" s="3"/>
      <c r="I2352" s="3"/>
      <c r="J2352" s="3"/>
      <c r="K2352" s="3"/>
    </row>
    <row r="2353" spans="1:11" x14ac:dyDescent="0.2">
      <c r="A2353" s="2">
        <v>2327</v>
      </c>
      <c r="B2353" s="3">
        <v>740</v>
      </c>
      <c r="C2353" s="3" t="s">
        <v>2333</v>
      </c>
      <c r="D2353" s="3" t="s">
        <v>4688</v>
      </c>
      <c r="E2353" s="3">
        <v>300.15983999999997</v>
      </c>
      <c r="F2353" s="3">
        <v>1</v>
      </c>
      <c r="G2353" s="3">
        <v>30</v>
      </c>
      <c r="H2353" s="3"/>
      <c r="I2353" s="3"/>
      <c r="J2353" s="3"/>
      <c r="K2353" s="3"/>
    </row>
    <row r="2354" spans="1:11" x14ac:dyDescent="0.2">
      <c r="A2354" s="2">
        <v>2328</v>
      </c>
      <c r="B2354" s="3">
        <v>665</v>
      </c>
      <c r="C2354" s="3" t="s">
        <v>2334</v>
      </c>
      <c r="D2354" s="3" t="s">
        <v>4689</v>
      </c>
      <c r="E2354" s="3">
        <v>299.92027999999999</v>
      </c>
      <c r="F2354" s="3">
        <v>1</v>
      </c>
      <c r="G2354" s="3">
        <v>10</v>
      </c>
      <c r="H2354" s="3"/>
      <c r="I2354" s="3"/>
      <c r="J2354" s="3"/>
      <c r="K2354" s="3"/>
    </row>
    <row r="2355" spans="1:11" x14ac:dyDescent="0.2">
      <c r="A2355" s="2">
        <v>2329</v>
      </c>
      <c r="B2355" s="3">
        <v>282</v>
      </c>
      <c r="C2355" s="3" t="s">
        <v>2335</v>
      </c>
      <c r="D2355" s="3" t="s">
        <v>4690</v>
      </c>
      <c r="E2355" s="3">
        <v>299.61793</v>
      </c>
      <c r="F2355" s="3">
        <v>11</v>
      </c>
      <c r="G2355" s="3">
        <v>1280</v>
      </c>
      <c r="H2355" s="3"/>
      <c r="I2355" s="3"/>
      <c r="J2355" s="3"/>
      <c r="K2355" s="3"/>
    </row>
    <row r="2356" spans="1:11" x14ac:dyDescent="0.2">
      <c r="A2356" s="2">
        <v>2330</v>
      </c>
      <c r="B2356" s="3">
        <v>1714</v>
      </c>
      <c r="C2356" s="3" t="s">
        <v>2336</v>
      </c>
      <c r="D2356" s="3" t="s">
        <v>4691</v>
      </c>
      <c r="E2356" s="3">
        <v>296.78068999999999</v>
      </c>
      <c r="F2356" s="3">
        <v>9</v>
      </c>
      <c r="G2356" s="3">
        <v>10</v>
      </c>
      <c r="H2356" s="3"/>
      <c r="I2356" s="3"/>
      <c r="J2356" s="3"/>
      <c r="K2356" s="3"/>
    </row>
    <row r="2357" spans="1:11" x14ac:dyDescent="0.2">
      <c r="A2357" s="2">
        <v>2331</v>
      </c>
      <c r="B2357" s="3">
        <v>927</v>
      </c>
      <c r="C2357" s="3" t="s">
        <v>2337</v>
      </c>
      <c r="D2357" s="3" t="s">
        <v>4692</v>
      </c>
      <c r="E2357" s="3">
        <v>294.46981</v>
      </c>
      <c r="F2357" s="3">
        <v>3</v>
      </c>
      <c r="G2357" s="3">
        <v>3</v>
      </c>
      <c r="H2357" s="3"/>
      <c r="I2357" s="3"/>
      <c r="J2357" s="3"/>
      <c r="K2357" s="3"/>
    </row>
    <row r="2358" spans="1:11" x14ac:dyDescent="0.2">
      <c r="A2358" s="2">
        <v>2332</v>
      </c>
      <c r="B2358" s="3">
        <v>1502</v>
      </c>
      <c r="C2358" s="3" t="s">
        <v>2338</v>
      </c>
      <c r="D2358" s="3" t="s">
        <v>4693</v>
      </c>
      <c r="E2358" s="3">
        <v>292.31620000000009</v>
      </c>
      <c r="F2358" s="3">
        <v>86</v>
      </c>
      <c r="G2358" s="3">
        <v>2580</v>
      </c>
      <c r="H2358" s="3"/>
      <c r="I2358" s="3"/>
      <c r="J2358" s="3"/>
      <c r="K2358" s="3"/>
    </row>
    <row r="2359" spans="1:11" x14ac:dyDescent="0.2">
      <c r="A2359" s="2">
        <v>2333</v>
      </c>
      <c r="B2359" s="3">
        <v>754</v>
      </c>
      <c r="C2359" s="3" t="s">
        <v>2339</v>
      </c>
      <c r="D2359" s="3" t="s">
        <v>4694</v>
      </c>
      <c r="E2359" s="3">
        <v>288.63450000000012</v>
      </c>
      <c r="F2359" s="3">
        <v>25</v>
      </c>
      <c r="G2359" s="3">
        <v>433</v>
      </c>
      <c r="H2359" s="3"/>
      <c r="I2359" s="3"/>
      <c r="J2359" s="3"/>
      <c r="K2359" s="3"/>
    </row>
    <row r="2360" spans="1:11" x14ac:dyDescent="0.2">
      <c r="A2360" s="2">
        <v>2334</v>
      </c>
      <c r="B2360" s="3">
        <v>737</v>
      </c>
      <c r="C2360" s="3" t="s">
        <v>2340</v>
      </c>
      <c r="D2360" s="3" t="s">
        <v>4695</v>
      </c>
      <c r="E2360" s="3">
        <v>279.40764000000001</v>
      </c>
      <c r="F2360" s="3">
        <v>1</v>
      </c>
      <c r="G2360" s="3">
        <v>60</v>
      </c>
      <c r="H2360" s="3"/>
      <c r="I2360" s="3"/>
      <c r="J2360" s="3"/>
      <c r="K2360" s="3"/>
    </row>
    <row r="2361" spans="1:11" x14ac:dyDescent="0.2">
      <c r="A2361" s="2">
        <v>2335</v>
      </c>
      <c r="B2361" s="3">
        <v>1679</v>
      </c>
      <c r="C2361" s="3" t="s">
        <v>2341</v>
      </c>
      <c r="D2361" s="3" t="s">
        <v>4696</v>
      </c>
      <c r="E2361" s="3">
        <v>279.28717999999998</v>
      </c>
      <c r="F2361" s="3">
        <v>114</v>
      </c>
      <c r="G2361" s="3">
        <v>4140</v>
      </c>
      <c r="H2361" s="3"/>
      <c r="I2361" s="3"/>
      <c r="J2361" s="3"/>
      <c r="K2361" s="3"/>
    </row>
    <row r="2362" spans="1:11" x14ac:dyDescent="0.2">
      <c r="A2362" s="2">
        <v>2336</v>
      </c>
      <c r="B2362" s="3">
        <v>882</v>
      </c>
      <c r="C2362" s="3" t="s">
        <v>2342</v>
      </c>
      <c r="D2362" s="3" t="s">
        <v>4697</v>
      </c>
      <c r="E2362" s="3">
        <v>274.92245000000003</v>
      </c>
      <c r="F2362" s="3">
        <v>53</v>
      </c>
      <c r="G2362" s="3">
        <v>3078</v>
      </c>
      <c r="H2362" s="3"/>
      <c r="I2362" s="3"/>
      <c r="J2362" s="3"/>
      <c r="K2362" s="3"/>
    </row>
    <row r="2363" spans="1:11" x14ac:dyDescent="0.2">
      <c r="A2363" s="2">
        <v>2337</v>
      </c>
      <c r="B2363" s="3">
        <v>542</v>
      </c>
      <c r="C2363" s="3" t="s">
        <v>2343</v>
      </c>
      <c r="D2363" s="3" t="s">
        <v>4698</v>
      </c>
      <c r="E2363" s="3">
        <v>269.07474999999988</v>
      </c>
      <c r="F2363" s="3">
        <v>17</v>
      </c>
      <c r="G2363" s="3">
        <v>616</v>
      </c>
      <c r="H2363" s="3"/>
      <c r="I2363" s="3"/>
      <c r="J2363" s="3"/>
      <c r="K2363" s="3"/>
    </row>
    <row r="2364" spans="1:11" x14ac:dyDescent="0.2">
      <c r="A2364" s="2">
        <v>2338</v>
      </c>
      <c r="B2364" s="3">
        <v>1617</v>
      </c>
      <c r="C2364" s="3" t="s">
        <v>2344</v>
      </c>
      <c r="D2364" s="3" t="s">
        <v>4699</v>
      </c>
      <c r="E2364" s="3">
        <v>266.76101999999997</v>
      </c>
      <c r="F2364" s="3">
        <v>1</v>
      </c>
      <c r="G2364" s="3">
        <v>10</v>
      </c>
      <c r="H2364" s="3"/>
      <c r="I2364" s="3"/>
      <c r="J2364" s="3"/>
      <c r="K2364" s="3"/>
    </row>
    <row r="2365" spans="1:11" x14ac:dyDescent="0.2">
      <c r="A2365" s="2">
        <v>2339</v>
      </c>
      <c r="B2365" s="3">
        <v>2151</v>
      </c>
      <c r="C2365" s="3" t="s">
        <v>2345</v>
      </c>
      <c r="D2365" s="3" t="s">
        <v>4700</v>
      </c>
      <c r="E2365" s="3">
        <v>264.48919999999998</v>
      </c>
      <c r="F2365" s="3">
        <v>73</v>
      </c>
      <c r="G2365" s="3">
        <v>145</v>
      </c>
      <c r="H2365" s="3"/>
      <c r="I2365" s="3"/>
      <c r="J2365" s="3"/>
      <c r="K2365" s="3"/>
    </row>
    <row r="2366" spans="1:11" x14ac:dyDescent="0.2">
      <c r="A2366" s="2">
        <v>2340</v>
      </c>
      <c r="B2366" s="3">
        <v>785</v>
      </c>
      <c r="C2366" s="3" t="s">
        <v>2346</v>
      </c>
      <c r="D2366" s="3" t="s">
        <v>4701</v>
      </c>
      <c r="E2366" s="3">
        <v>260.06538999999998</v>
      </c>
      <c r="F2366" s="3">
        <v>3</v>
      </c>
      <c r="G2366" s="3">
        <v>90</v>
      </c>
      <c r="H2366" s="3"/>
      <c r="I2366" s="3"/>
      <c r="J2366" s="3"/>
      <c r="K2366" s="3"/>
    </row>
    <row r="2367" spans="1:11" x14ac:dyDescent="0.2">
      <c r="A2367" s="2">
        <v>2341</v>
      </c>
      <c r="B2367" s="3">
        <v>2109</v>
      </c>
      <c r="C2367" s="3" t="s">
        <v>2347</v>
      </c>
      <c r="D2367" s="3" t="s">
        <v>4702</v>
      </c>
      <c r="E2367" s="3">
        <v>259.00904000000003</v>
      </c>
      <c r="F2367" s="3">
        <v>16</v>
      </c>
      <c r="G2367" s="3">
        <v>114</v>
      </c>
      <c r="H2367" s="3"/>
      <c r="I2367" s="3"/>
      <c r="J2367" s="3"/>
      <c r="K2367" s="3"/>
    </row>
    <row r="2368" spans="1:11" x14ac:dyDescent="0.2">
      <c r="A2368" s="2">
        <v>2342</v>
      </c>
      <c r="B2368" s="3">
        <v>912</v>
      </c>
      <c r="C2368" s="3" t="s">
        <v>2348</v>
      </c>
      <c r="D2368" s="3" t="s">
        <v>4703</v>
      </c>
      <c r="E2368" s="3">
        <v>258.86461000000003</v>
      </c>
      <c r="F2368" s="3">
        <v>1</v>
      </c>
      <c r="G2368" s="3">
        <v>10</v>
      </c>
      <c r="H2368" s="3"/>
      <c r="I2368" s="3"/>
      <c r="J2368" s="3"/>
      <c r="K2368" s="3"/>
    </row>
    <row r="2369" spans="1:11" x14ac:dyDescent="0.2">
      <c r="A2369" s="2">
        <v>2343</v>
      </c>
      <c r="B2369" s="3">
        <v>194</v>
      </c>
      <c r="C2369" s="3" t="s">
        <v>2349</v>
      </c>
      <c r="D2369" s="3" t="s">
        <v>4704</v>
      </c>
      <c r="E2369" s="3">
        <v>254.59079</v>
      </c>
      <c r="F2369" s="3">
        <v>13</v>
      </c>
      <c r="G2369" s="3">
        <v>688</v>
      </c>
      <c r="H2369" s="3"/>
      <c r="I2369" s="3"/>
      <c r="J2369" s="3"/>
      <c r="K2369" s="3"/>
    </row>
    <row r="2370" spans="1:11" x14ac:dyDescent="0.2">
      <c r="A2370" s="2">
        <v>2344</v>
      </c>
      <c r="B2370" s="3">
        <v>1595</v>
      </c>
      <c r="C2370" s="3" t="s">
        <v>2350</v>
      </c>
      <c r="D2370" s="3" t="s">
        <v>4705</v>
      </c>
      <c r="E2370" s="3">
        <v>254.21849000000009</v>
      </c>
      <c r="F2370" s="3">
        <v>60</v>
      </c>
      <c r="G2370" s="3">
        <v>7425</v>
      </c>
      <c r="H2370" s="3"/>
      <c r="I2370" s="3"/>
      <c r="J2370" s="3"/>
      <c r="K2370" s="3"/>
    </row>
    <row r="2371" spans="1:11" x14ac:dyDescent="0.2">
      <c r="A2371" s="2">
        <v>2345</v>
      </c>
      <c r="B2371" s="3">
        <v>2358</v>
      </c>
      <c r="C2371" s="3" t="s">
        <v>2351</v>
      </c>
      <c r="D2371" s="3" t="s">
        <v>4706</v>
      </c>
      <c r="E2371" s="3">
        <v>252.33571000000001</v>
      </c>
      <c r="F2371" s="3">
        <v>8</v>
      </c>
      <c r="G2371" s="3">
        <v>84</v>
      </c>
      <c r="H2371" s="3"/>
      <c r="I2371" s="3"/>
      <c r="J2371" s="3"/>
      <c r="K2371" s="3"/>
    </row>
    <row r="2372" spans="1:11" x14ac:dyDescent="0.2">
      <c r="A2372" s="2">
        <v>2346</v>
      </c>
      <c r="B2372" s="3">
        <v>1551</v>
      </c>
      <c r="C2372" s="3" t="s">
        <v>2352</v>
      </c>
      <c r="D2372" s="3" t="s">
        <v>3696</v>
      </c>
      <c r="E2372" s="3">
        <v>243.83516</v>
      </c>
      <c r="F2372" s="3">
        <v>45</v>
      </c>
      <c r="G2372" s="3">
        <v>1275</v>
      </c>
      <c r="H2372" s="3"/>
      <c r="I2372" s="3"/>
      <c r="J2372" s="3"/>
      <c r="K2372" s="3"/>
    </row>
    <row r="2373" spans="1:11" x14ac:dyDescent="0.2">
      <c r="A2373" s="2">
        <v>2347</v>
      </c>
      <c r="B2373" s="3">
        <v>1287</v>
      </c>
      <c r="C2373" s="3" t="s">
        <v>2353</v>
      </c>
      <c r="D2373" s="3" t="s">
        <v>3599</v>
      </c>
      <c r="E2373" s="3">
        <v>242.70013</v>
      </c>
      <c r="F2373" s="3">
        <v>26</v>
      </c>
      <c r="G2373" s="3">
        <v>38</v>
      </c>
      <c r="H2373" s="3"/>
      <c r="I2373" s="3"/>
      <c r="J2373" s="3"/>
      <c r="K2373" s="3"/>
    </row>
    <row r="2374" spans="1:11" x14ac:dyDescent="0.2">
      <c r="A2374" s="2">
        <v>2348</v>
      </c>
      <c r="B2374" s="3">
        <v>2028</v>
      </c>
      <c r="C2374" s="3" t="s">
        <v>2354</v>
      </c>
      <c r="D2374" s="3" t="s">
        <v>4707</v>
      </c>
      <c r="E2374" s="3">
        <v>237.26611</v>
      </c>
      <c r="F2374" s="3">
        <v>162</v>
      </c>
      <c r="G2374" s="3">
        <v>784</v>
      </c>
      <c r="H2374" s="3"/>
      <c r="I2374" s="3"/>
      <c r="J2374" s="3"/>
      <c r="K2374" s="3"/>
    </row>
    <row r="2375" spans="1:11" x14ac:dyDescent="0.2">
      <c r="A2375" s="2">
        <v>2349</v>
      </c>
      <c r="B2375" s="3">
        <v>753</v>
      </c>
      <c r="C2375" s="3" t="s">
        <v>2355</v>
      </c>
      <c r="D2375" s="3" t="s">
        <v>4708</v>
      </c>
      <c r="E2375" s="3">
        <v>233.87487999999999</v>
      </c>
      <c r="F2375" s="3">
        <v>7</v>
      </c>
      <c r="G2375" s="3">
        <v>120</v>
      </c>
      <c r="H2375" s="3"/>
      <c r="I2375" s="3"/>
      <c r="J2375" s="3"/>
      <c r="K2375" s="3"/>
    </row>
    <row r="2376" spans="1:11" x14ac:dyDescent="0.2">
      <c r="A2376" s="2">
        <v>2350</v>
      </c>
      <c r="B2376" s="3">
        <v>2192</v>
      </c>
      <c r="C2376" s="3" t="s">
        <v>2356</v>
      </c>
      <c r="D2376" s="3" t="s">
        <v>4709</v>
      </c>
      <c r="E2376" s="3">
        <v>230.50962999999999</v>
      </c>
      <c r="F2376" s="3">
        <v>21</v>
      </c>
      <c r="G2376" s="3">
        <v>970</v>
      </c>
      <c r="H2376" s="3"/>
      <c r="I2376" s="3"/>
      <c r="J2376" s="3"/>
      <c r="K2376" s="3"/>
    </row>
    <row r="2377" spans="1:11" x14ac:dyDescent="0.2">
      <c r="A2377" s="2">
        <v>2351</v>
      </c>
      <c r="B2377" s="3">
        <v>2265</v>
      </c>
      <c r="C2377" s="3" t="s">
        <v>2357</v>
      </c>
      <c r="D2377" s="3" t="s">
        <v>4710</v>
      </c>
      <c r="E2377" s="3">
        <v>225.43772000000001</v>
      </c>
      <c r="F2377" s="3">
        <v>10</v>
      </c>
      <c r="G2377" s="3">
        <v>24</v>
      </c>
      <c r="H2377" s="3"/>
      <c r="I2377" s="3"/>
      <c r="J2377" s="3"/>
      <c r="K2377" s="3"/>
    </row>
    <row r="2378" spans="1:11" x14ac:dyDescent="0.2">
      <c r="A2378" s="2">
        <v>2352</v>
      </c>
      <c r="B2378" s="3">
        <v>1090</v>
      </c>
      <c r="C2378" s="3" t="s">
        <v>2358</v>
      </c>
      <c r="D2378" s="3" t="s">
        <v>4711</v>
      </c>
      <c r="E2378" s="3">
        <v>222.13310000000001</v>
      </c>
      <c r="F2378" s="3">
        <v>34</v>
      </c>
      <c r="G2378" s="3">
        <v>7948</v>
      </c>
      <c r="H2378" s="3"/>
      <c r="I2378" s="3"/>
      <c r="J2378" s="3"/>
      <c r="K2378" s="3"/>
    </row>
    <row r="2379" spans="1:11" x14ac:dyDescent="0.2">
      <c r="A2379" s="2">
        <v>2353</v>
      </c>
      <c r="B2379" s="3">
        <v>2442</v>
      </c>
      <c r="C2379" s="3" t="s">
        <v>2359</v>
      </c>
      <c r="D2379" s="3" t="s">
        <v>4712</v>
      </c>
      <c r="E2379" s="3">
        <v>221.64637999999999</v>
      </c>
      <c r="F2379" s="3">
        <v>39</v>
      </c>
      <c r="G2379" s="3">
        <v>61</v>
      </c>
      <c r="H2379" s="3"/>
      <c r="I2379" s="3"/>
      <c r="J2379" s="3"/>
      <c r="K2379" s="3"/>
    </row>
    <row r="2380" spans="1:11" x14ac:dyDescent="0.2">
      <c r="A2380" s="2">
        <v>2354</v>
      </c>
      <c r="B2380" s="3">
        <v>12</v>
      </c>
      <c r="C2380" s="3" t="s">
        <v>2360</v>
      </c>
      <c r="D2380" s="3" t="s">
        <v>4713</v>
      </c>
      <c r="E2380" s="3">
        <v>220.20253</v>
      </c>
      <c r="F2380" s="3">
        <v>47</v>
      </c>
      <c r="G2380" s="3">
        <v>13795</v>
      </c>
      <c r="H2380" s="3"/>
      <c r="I2380" s="3"/>
      <c r="J2380" s="3"/>
      <c r="K2380" s="3"/>
    </row>
    <row r="2381" spans="1:11" x14ac:dyDescent="0.2">
      <c r="A2381" s="2">
        <v>2355</v>
      </c>
      <c r="B2381" s="3">
        <v>1368</v>
      </c>
      <c r="C2381" s="3" t="s">
        <v>2361</v>
      </c>
      <c r="D2381" s="3" t="s">
        <v>2942</v>
      </c>
      <c r="E2381" s="3">
        <v>219.19391999999999</v>
      </c>
      <c r="F2381" s="3">
        <v>3</v>
      </c>
      <c r="G2381" s="3">
        <v>12</v>
      </c>
      <c r="H2381" s="3"/>
      <c r="I2381" s="3"/>
      <c r="J2381" s="3"/>
      <c r="K2381" s="3"/>
    </row>
    <row r="2382" spans="1:11" x14ac:dyDescent="0.2">
      <c r="A2382" s="2">
        <v>2356</v>
      </c>
      <c r="B2382" s="3">
        <v>1705</v>
      </c>
      <c r="C2382" s="3" t="s">
        <v>2362</v>
      </c>
      <c r="D2382" s="3" t="s">
        <v>4714</v>
      </c>
      <c r="E2382" s="3">
        <v>219.03565</v>
      </c>
      <c r="F2382" s="3">
        <v>34</v>
      </c>
      <c r="G2382" s="3">
        <v>104</v>
      </c>
      <c r="H2382" s="3"/>
      <c r="I2382" s="3"/>
      <c r="J2382" s="3"/>
      <c r="K2382" s="3"/>
    </row>
    <row r="2383" spans="1:11" x14ac:dyDescent="0.2">
      <c r="A2383" s="2">
        <v>2357</v>
      </c>
      <c r="B2383" s="3">
        <v>182</v>
      </c>
      <c r="C2383" s="3" t="s">
        <v>2363</v>
      </c>
      <c r="D2383" s="3" t="s">
        <v>4715</v>
      </c>
      <c r="E2383" s="3">
        <v>216.40735000000001</v>
      </c>
      <c r="F2383" s="3">
        <v>15</v>
      </c>
      <c r="G2383" s="3">
        <v>698</v>
      </c>
      <c r="H2383" s="3"/>
      <c r="I2383" s="3"/>
      <c r="J2383" s="3"/>
      <c r="K2383" s="3"/>
    </row>
    <row r="2384" spans="1:11" x14ac:dyDescent="0.2">
      <c r="A2384" s="2">
        <v>2358</v>
      </c>
      <c r="B2384" s="3">
        <v>136</v>
      </c>
      <c r="C2384" s="3" t="s">
        <v>2364</v>
      </c>
      <c r="D2384" s="3" t="s">
        <v>4716</v>
      </c>
      <c r="E2384" s="3">
        <v>208.21323000000001</v>
      </c>
      <c r="F2384" s="3">
        <v>56</v>
      </c>
      <c r="G2384" s="3">
        <v>2191</v>
      </c>
      <c r="H2384" s="3"/>
      <c r="I2384" s="3"/>
      <c r="J2384" s="3"/>
      <c r="K2384" s="3"/>
    </row>
    <row r="2385" spans="1:11" x14ac:dyDescent="0.2">
      <c r="A2385" s="2">
        <v>2359</v>
      </c>
      <c r="B2385" s="3">
        <v>2393</v>
      </c>
      <c r="C2385" s="3" t="s">
        <v>2365</v>
      </c>
      <c r="D2385" s="3" t="s">
        <v>4717</v>
      </c>
      <c r="E2385" s="3">
        <v>206.87921</v>
      </c>
      <c r="F2385" s="3">
        <v>4</v>
      </c>
      <c r="G2385" s="3">
        <v>13</v>
      </c>
      <c r="H2385" s="3"/>
      <c r="I2385" s="3"/>
      <c r="J2385" s="3"/>
      <c r="K2385" s="3"/>
    </row>
    <row r="2386" spans="1:11" x14ac:dyDescent="0.2">
      <c r="A2386" s="2">
        <v>2360</v>
      </c>
      <c r="B2386" s="3">
        <v>1530</v>
      </c>
      <c r="C2386" s="3" t="s">
        <v>2366</v>
      </c>
      <c r="D2386" s="3" t="s">
        <v>3376</v>
      </c>
      <c r="E2386" s="3">
        <v>206.15690000000001</v>
      </c>
      <c r="F2386" s="3">
        <v>44</v>
      </c>
      <c r="G2386" s="3">
        <v>2715</v>
      </c>
      <c r="H2386" s="3"/>
      <c r="I2386" s="3"/>
      <c r="J2386" s="3"/>
      <c r="K2386" s="3"/>
    </row>
    <row r="2387" spans="1:11" x14ac:dyDescent="0.2">
      <c r="A2387" s="2">
        <v>2361</v>
      </c>
      <c r="B2387" s="3">
        <v>1805</v>
      </c>
      <c r="C2387" s="3" t="s">
        <v>2367</v>
      </c>
      <c r="D2387" s="3" t="s">
        <v>4718</v>
      </c>
      <c r="E2387" s="3">
        <v>202.41848999999999</v>
      </c>
      <c r="F2387" s="3">
        <v>44</v>
      </c>
      <c r="G2387" s="3">
        <v>770</v>
      </c>
      <c r="H2387" s="3"/>
      <c r="I2387" s="3"/>
      <c r="J2387" s="3"/>
      <c r="K2387" s="3"/>
    </row>
    <row r="2388" spans="1:11" x14ac:dyDescent="0.2">
      <c r="A2388" s="2">
        <v>2362</v>
      </c>
      <c r="B2388" s="3">
        <v>864</v>
      </c>
      <c r="C2388" s="3" t="s">
        <v>2368</v>
      </c>
      <c r="D2388" s="3" t="s">
        <v>4719</v>
      </c>
      <c r="E2388" s="3">
        <v>200.52567999999999</v>
      </c>
      <c r="F2388" s="3">
        <v>3</v>
      </c>
      <c r="G2388" s="3">
        <v>90</v>
      </c>
      <c r="H2388" s="3"/>
      <c r="I2388" s="3"/>
      <c r="J2388" s="3"/>
      <c r="K2388" s="3"/>
    </row>
    <row r="2389" spans="1:11" x14ac:dyDescent="0.2">
      <c r="A2389" s="2">
        <v>2363</v>
      </c>
      <c r="B2389" s="3">
        <v>2254</v>
      </c>
      <c r="C2389" s="3" t="s">
        <v>2369</v>
      </c>
      <c r="D2389" s="3" t="s">
        <v>4720</v>
      </c>
      <c r="E2389" s="3">
        <v>195.22533000000001</v>
      </c>
      <c r="F2389" s="3">
        <v>1</v>
      </c>
      <c r="G2389" s="3">
        <v>20</v>
      </c>
      <c r="H2389" s="3"/>
      <c r="I2389" s="3"/>
      <c r="J2389" s="3"/>
      <c r="K2389" s="3"/>
    </row>
    <row r="2390" spans="1:11" x14ac:dyDescent="0.2">
      <c r="A2390" s="2">
        <v>2364</v>
      </c>
      <c r="B2390" s="3">
        <v>1572</v>
      </c>
      <c r="C2390" s="3" t="s">
        <v>2370</v>
      </c>
      <c r="D2390" s="3" t="s">
        <v>3358</v>
      </c>
      <c r="E2390" s="3">
        <v>193.14327</v>
      </c>
      <c r="F2390" s="3">
        <v>19</v>
      </c>
      <c r="G2390" s="3">
        <v>450</v>
      </c>
      <c r="H2390" s="3"/>
      <c r="I2390" s="3"/>
      <c r="J2390" s="3"/>
      <c r="K2390" s="3"/>
    </row>
    <row r="2391" spans="1:11" x14ac:dyDescent="0.2">
      <c r="A2391" s="2">
        <v>2365</v>
      </c>
      <c r="B2391" s="3">
        <v>571</v>
      </c>
      <c r="C2391" s="3" t="s">
        <v>2371</v>
      </c>
      <c r="D2391" s="3" t="s">
        <v>4721</v>
      </c>
      <c r="E2391" s="3">
        <v>191.97376</v>
      </c>
      <c r="F2391" s="3">
        <v>6</v>
      </c>
      <c r="G2391" s="3">
        <v>399</v>
      </c>
      <c r="H2391" s="3"/>
      <c r="I2391" s="3"/>
      <c r="J2391" s="3"/>
      <c r="K2391" s="3"/>
    </row>
    <row r="2392" spans="1:11" x14ac:dyDescent="0.2">
      <c r="A2392" s="2">
        <v>2366</v>
      </c>
      <c r="B2392" s="3">
        <v>2277</v>
      </c>
      <c r="C2392" s="3" t="s">
        <v>2372</v>
      </c>
      <c r="D2392" s="3" t="s">
        <v>4722</v>
      </c>
      <c r="E2392" s="3">
        <v>187.73128</v>
      </c>
      <c r="F2392" s="3">
        <v>2</v>
      </c>
      <c r="G2392" s="3">
        <v>110</v>
      </c>
      <c r="H2392" s="3"/>
      <c r="I2392" s="3"/>
      <c r="J2392" s="3"/>
      <c r="K2392" s="3"/>
    </row>
    <row r="2393" spans="1:11" x14ac:dyDescent="0.2">
      <c r="A2393" s="2">
        <v>2367</v>
      </c>
      <c r="B2393" s="3">
        <v>2046</v>
      </c>
      <c r="C2393" s="3" t="s">
        <v>2373</v>
      </c>
      <c r="D2393" s="3" t="s">
        <v>4723</v>
      </c>
      <c r="E2393" s="3">
        <v>187.31786</v>
      </c>
      <c r="F2393" s="3">
        <v>21</v>
      </c>
      <c r="G2393" s="3">
        <v>39</v>
      </c>
      <c r="H2393" s="3"/>
      <c r="I2393" s="3"/>
      <c r="J2393" s="3"/>
      <c r="K2393" s="3"/>
    </row>
    <row r="2394" spans="1:11" x14ac:dyDescent="0.2">
      <c r="A2394" s="2">
        <v>2368</v>
      </c>
      <c r="B2394" s="3">
        <v>2351</v>
      </c>
      <c r="C2394" s="3" t="s">
        <v>2374</v>
      </c>
      <c r="D2394" s="3" t="s">
        <v>4724</v>
      </c>
      <c r="E2394" s="3">
        <v>180.89876000000001</v>
      </c>
      <c r="F2394" s="3">
        <v>6</v>
      </c>
      <c r="G2394" s="3">
        <v>21</v>
      </c>
      <c r="H2394" s="3"/>
      <c r="I2394" s="3"/>
      <c r="J2394" s="3"/>
      <c r="K2394" s="3"/>
    </row>
    <row r="2395" spans="1:11" x14ac:dyDescent="0.2">
      <c r="A2395" s="2">
        <v>2369</v>
      </c>
      <c r="B2395" s="3">
        <v>1038</v>
      </c>
      <c r="C2395" s="3" t="s">
        <v>2375</v>
      </c>
      <c r="D2395" s="3" t="s">
        <v>4725</v>
      </c>
      <c r="E2395" s="3">
        <v>178.33583999999999</v>
      </c>
      <c r="F2395" s="3">
        <v>1</v>
      </c>
      <c r="G2395" s="3">
        <v>1</v>
      </c>
      <c r="H2395" s="3"/>
      <c r="I2395" s="3"/>
      <c r="J2395" s="3"/>
      <c r="K2395" s="3"/>
    </row>
    <row r="2396" spans="1:11" x14ac:dyDescent="0.2">
      <c r="A2396" s="2">
        <v>2370</v>
      </c>
      <c r="B2396" s="3">
        <v>895</v>
      </c>
      <c r="C2396" s="3" t="s">
        <v>2376</v>
      </c>
      <c r="D2396" s="3" t="s">
        <v>4726</v>
      </c>
      <c r="E2396" s="3">
        <v>176.85061999999999</v>
      </c>
      <c r="F2396" s="3">
        <v>1</v>
      </c>
      <c r="G2396" s="3">
        <v>300</v>
      </c>
      <c r="H2396" s="3"/>
      <c r="I2396" s="3"/>
      <c r="J2396" s="3"/>
      <c r="K2396" s="3"/>
    </row>
    <row r="2397" spans="1:11" x14ac:dyDescent="0.2">
      <c r="A2397" s="2">
        <v>2371</v>
      </c>
      <c r="B2397" s="3">
        <v>1130</v>
      </c>
      <c r="C2397" s="3" t="s">
        <v>2377</v>
      </c>
      <c r="D2397" s="3" t="s">
        <v>4727</v>
      </c>
      <c r="E2397" s="3">
        <v>175.93176</v>
      </c>
      <c r="F2397" s="3">
        <v>5</v>
      </c>
      <c r="G2397" s="3">
        <v>95</v>
      </c>
      <c r="H2397" s="3"/>
      <c r="I2397" s="3"/>
      <c r="J2397" s="3"/>
      <c r="K2397" s="3"/>
    </row>
    <row r="2398" spans="1:11" x14ac:dyDescent="0.2">
      <c r="A2398" s="2">
        <v>2372</v>
      </c>
      <c r="B2398" s="3">
        <v>774</v>
      </c>
      <c r="C2398" s="3" t="s">
        <v>2378</v>
      </c>
      <c r="D2398" s="3" t="s">
        <v>4728</v>
      </c>
      <c r="E2398" s="3">
        <v>171.8638</v>
      </c>
      <c r="F2398" s="3">
        <v>9</v>
      </c>
      <c r="G2398" s="3">
        <v>197</v>
      </c>
      <c r="H2398" s="3"/>
      <c r="I2398" s="3"/>
      <c r="J2398" s="3"/>
      <c r="K2398" s="3"/>
    </row>
    <row r="2399" spans="1:11" x14ac:dyDescent="0.2">
      <c r="A2399" s="2">
        <v>2373</v>
      </c>
      <c r="B2399" s="3">
        <v>1318</v>
      </c>
      <c r="C2399" s="3" t="s">
        <v>2379</v>
      </c>
      <c r="D2399" s="3" t="s">
        <v>4729</v>
      </c>
      <c r="E2399" s="3">
        <v>168.21333000000001</v>
      </c>
      <c r="F2399" s="3">
        <v>7</v>
      </c>
      <c r="G2399" s="3">
        <v>332</v>
      </c>
      <c r="H2399" s="3"/>
      <c r="I2399" s="3"/>
      <c r="J2399" s="3"/>
      <c r="K2399" s="3"/>
    </row>
    <row r="2400" spans="1:11" x14ac:dyDescent="0.2">
      <c r="A2400" s="2">
        <v>2374</v>
      </c>
      <c r="B2400" s="3">
        <v>455</v>
      </c>
      <c r="C2400" s="3" t="s">
        <v>2380</v>
      </c>
      <c r="D2400" s="3" t="s">
        <v>4730</v>
      </c>
      <c r="E2400" s="3">
        <v>167.18503000000001</v>
      </c>
      <c r="F2400" s="3">
        <v>1</v>
      </c>
      <c r="G2400" s="3">
        <v>150</v>
      </c>
      <c r="H2400" s="3"/>
      <c r="I2400" s="3"/>
      <c r="J2400" s="3"/>
      <c r="K2400" s="3"/>
    </row>
    <row r="2401" spans="1:11" x14ac:dyDescent="0.2">
      <c r="A2401" s="2">
        <v>2375</v>
      </c>
      <c r="B2401" s="3">
        <v>2226</v>
      </c>
      <c r="C2401" s="3" t="s">
        <v>2381</v>
      </c>
      <c r="D2401" s="3" t="s">
        <v>4731</v>
      </c>
      <c r="E2401" s="3">
        <v>166.78391999999999</v>
      </c>
      <c r="F2401" s="3">
        <v>8</v>
      </c>
      <c r="G2401" s="3">
        <v>20</v>
      </c>
      <c r="H2401" s="3"/>
      <c r="I2401" s="3"/>
      <c r="J2401" s="3"/>
      <c r="K2401" s="3"/>
    </row>
    <row r="2402" spans="1:11" x14ac:dyDescent="0.2">
      <c r="A2402" s="2">
        <v>2376</v>
      </c>
      <c r="B2402" s="3">
        <v>2116</v>
      </c>
      <c r="C2402" s="3" t="s">
        <v>2382</v>
      </c>
      <c r="D2402" s="3" t="s">
        <v>4732</v>
      </c>
      <c r="E2402" s="3">
        <v>165.91213999999999</v>
      </c>
      <c r="F2402" s="3">
        <v>26</v>
      </c>
      <c r="G2402" s="3">
        <v>680</v>
      </c>
      <c r="H2402" s="3"/>
      <c r="I2402" s="3"/>
      <c r="J2402" s="3"/>
      <c r="K2402" s="3"/>
    </row>
    <row r="2403" spans="1:11" x14ac:dyDescent="0.2">
      <c r="A2403" s="2">
        <v>2377</v>
      </c>
      <c r="B2403" s="3">
        <v>784</v>
      </c>
      <c r="C2403" s="3" t="s">
        <v>2383</v>
      </c>
      <c r="D2403" s="3" t="s">
        <v>4733</v>
      </c>
      <c r="E2403" s="3">
        <v>165.26481999999999</v>
      </c>
      <c r="F2403" s="3">
        <v>15</v>
      </c>
      <c r="G2403" s="3">
        <v>1472</v>
      </c>
      <c r="H2403" s="3"/>
      <c r="I2403" s="3"/>
      <c r="J2403" s="3"/>
      <c r="K2403" s="3"/>
    </row>
    <row r="2404" spans="1:11" x14ac:dyDescent="0.2">
      <c r="A2404" s="2">
        <v>2378</v>
      </c>
      <c r="B2404" s="3">
        <v>1873</v>
      </c>
      <c r="C2404" s="3" t="s">
        <v>2384</v>
      </c>
      <c r="D2404" s="3" t="s">
        <v>4734</v>
      </c>
      <c r="E2404" s="3">
        <v>160.50084000000001</v>
      </c>
      <c r="F2404" s="3">
        <v>16</v>
      </c>
      <c r="G2404" s="3">
        <v>34</v>
      </c>
      <c r="H2404" s="3"/>
      <c r="I2404" s="3"/>
      <c r="J2404" s="3"/>
      <c r="K2404" s="3"/>
    </row>
    <row r="2405" spans="1:11" x14ac:dyDescent="0.2">
      <c r="A2405" s="2">
        <v>2379</v>
      </c>
      <c r="B2405" s="3">
        <v>2341</v>
      </c>
      <c r="C2405" s="3" t="s">
        <v>2385</v>
      </c>
      <c r="D2405" s="3" t="s">
        <v>4735</v>
      </c>
      <c r="E2405" s="3">
        <v>158.63963000000001</v>
      </c>
      <c r="F2405" s="3">
        <v>11</v>
      </c>
      <c r="G2405" s="3">
        <v>960</v>
      </c>
      <c r="H2405" s="3"/>
      <c r="I2405" s="3"/>
      <c r="J2405" s="3"/>
      <c r="K2405" s="3"/>
    </row>
    <row r="2406" spans="1:11" x14ac:dyDescent="0.2">
      <c r="A2406" s="2">
        <v>2380</v>
      </c>
      <c r="B2406" s="3">
        <v>152</v>
      </c>
      <c r="C2406" s="3" t="s">
        <v>2386</v>
      </c>
      <c r="D2406" s="3" t="s">
        <v>4736</v>
      </c>
      <c r="E2406" s="3">
        <v>153.89991000000001</v>
      </c>
      <c r="F2406" s="3">
        <v>35</v>
      </c>
      <c r="G2406" s="3">
        <v>858</v>
      </c>
      <c r="H2406" s="3"/>
      <c r="I2406" s="3"/>
      <c r="J2406" s="3"/>
      <c r="K2406" s="3"/>
    </row>
    <row r="2407" spans="1:11" x14ac:dyDescent="0.2">
      <c r="A2407" s="2">
        <v>2381</v>
      </c>
      <c r="B2407" s="3">
        <v>513</v>
      </c>
      <c r="C2407" s="3" t="s">
        <v>2387</v>
      </c>
      <c r="D2407" s="3" t="s">
        <v>4737</v>
      </c>
      <c r="E2407" s="3">
        <v>147.61197999999999</v>
      </c>
      <c r="F2407" s="3">
        <v>39</v>
      </c>
      <c r="G2407" s="3">
        <v>2083</v>
      </c>
      <c r="H2407" s="3"/>
      <c r="I2407" s="3"/>
      <c r="J2407" s="3"/>
      <c r="K2407" s="3"/>
    </row>
    <row r="2408" spans="1:11" x14ac:dyDescent="0.2">
      <c r="A2408" s="2">
        <v>2382</v>
      </c>
      <c r="B2408" s="3">
        <v>1499</v>
      </c>
      <c r="C2408" s="3" t="s">
        <v>2388</v>
      </c>
      <c r="D2408" s="3" t="s">
        <v>4738</v>
      </c>
      <c r="E2408" s="3">
        <v>147.38844</v>
      </c>
      <c r="F2408" s="3">
        <v>26</v>
      </c>
      <c r="G2408" s="3">
        <v>1420</v>
      </c>
      <c r="H2408" s="3"/>
      <c r="I2408" s="3"/>
      <c r="J2408" s="3"/>
      <c r="K2408" s="3"/>
    </row>
    <row r="2409" spans="1:11" x14ac:dyDescent="0.2">
      <c r="A2409" s="2">
        <v>2383</v>
      </c>
      <c r="B2409" s="3">
        <v>1497</v>
      </c>
      <c r="C2409" s="3" t="s">
        <v>2389</v>
      </c>
      <c r="D2409" s="3" t="s">
        <v>4739</v>
      </c>
      <c r="E2409" s="3">
        <v>146.59472</v>
      </c>
      <c r="F2409" s="3">
        <v>29</v>
      </c>
      <c r="G2409" s="3">
        <v>970</v>
      </c>
      <c r="H2409" s="3"/>
      <c r="I2409" s="3"/>
      <c r="J2409" s="3"/>
      <c r="K2409" s="3"/>
    </row>
    <row r="2410" spans="1:11" x14ac:dyDescent="0.2">
      <c r="A2410" s="2">
        <v>2384</v>
      </c>
      <c r="B2410" s="3">
        <v>678</v>
      </c>
      <c r="C2410" s="3" t="s">
        <v>2390</v>
      </c>
      <c r="D2410" s="3" t="s">
        <v>3299</v>
      </c>
      <c r="E2410" s="3">
        <v>146.5744</v>
      </c>
      <c r="F2410" s="3">
        <v>2</v>
      </c>
      <c r="G2410" s="3">
        <v>13</v>
      </c>
      <c r="H2410" s="3"/>
      <c r="I2410" s="3"/>
      <c r="J2410" s="3"/>
      <c r="K2410" s="3"/>
    </row>
    <row r="2411" spans="1:11" x14ac:dyDescent="0.2">
      <c r="A2411" s="2">
        <v>2385</v>
      </c>
      <c r="B2411" s="3">
        <v>1952</v>
      </c>
      <c r="C2411" s="3" t="s">
        <v>2391</v>
      </c>
      <c r="D2411" s="3" t="s">
        <v>4740</v>
      </c>
      <c r="E2411" s="3">
        <v>144.39655999999999</v>
      </c>
      <c r="F2411" s="3">
        <v>46</v>
      </c>
      <c r="G2411" s="3">
        <v>3850</v>
      </c>
      <c r="H2411" s="3"/>
      <c r="I2411" s="3"/>
      <c r="J2411" s="3"/>
      <c r="K2411" s="3"/>
    </row>
    <row r="2412" spans="1:11" x14ac:dyDescent="0.2">
      <c r="A2412" s="2">
        <v>2386</v>
      </c>
      <c r="B2412" s="3">
        <v>1269</v>
      </c>
      <c r="C2412" s="3" t="s">
        <v>2392</v>
      </c>
      <c r="D2412" s="3" t="s">
        <v>4741</v>
      </c>
      <c r="E2412" s="3">
        <v>143.87728999999999</v>
      </c>
      <c r="F2412" s="3">
        <v>18</v>
      </c>
      <c r="G2412" s="3">
        <v>991</v>
      </c>
      <c r="H2412" s="3"/>
      <c r="I2412" s="3"/>
      <c r="J2412" s="3"/>
      <c r="K2412" s="3"/>
    </row>
    <row r="2413" spans="1:11" x14ac:dyDescent="0.2">
      <c r="A2413" s="2">
        <v>2387</v>
      </c>
      <c r="B2413" s="3">
        <v>1432</v>
      </c>
      <c r="C2413" s="3" t="s">
        <v>2393</v>
      </c>
      <c r="D2413" s="3" t="s">
        <v>4224</v>
      </c>
      <c r="E2413" s="3">
        <v>142.07685000000001</v>
      </c>
      <c r="F2413" s="3">
        <v>2</v>
      </c>
      <c r="G2413" s="3">
        <v>30</v>
      </c>
      <c r="H2413" s="3"/>
      <c r="I2413" s="3"/>
      <c r="J2413" s="3"/>
      <c r="K2413" s="3"/>
    </row>
    <row r="2414" spans="1:11" x14ac:dyDescent="0.2">
      <c r="A2414" s="2">
        <v>2388</v>
      </c>
      <c r="B2414" s="3">
        <v>1766</v>
      </c>
      <c r="C2414" s="3" t="s">
        <v>2394</v>
      </c>
      <c r="D2414" s="3" t="s">
        <v>4742</v>
      </c>
      <c r="E2414" s="3">
        <v>139.55586</v>
      </c>
      <c r="F2414" s="3">
        <v>30</v>
      </c>
      <c r="G2414" s="3">
        <v>1000</v>
      </c>
      <c r="H2414" s="3"/>
      <c r="I2414" s="3"/>
      <c r="J2414" s="3"/>
      <c r="K2414" s="3"/>
    </row>
    <row r="2415" spans="1:11" x14ac:dyDescent="0.2">
      <c r="A2415" s="2">
        <v>2389</v>
      </c>
      <c r="B2415" s="3">
        <v>914</v>
      </c>
      <c r="C2415" s="3" t="s">
        <v>2395</v>
      </c>
      <c r="D2415" s="3" t="s">
        <v>4743</v>
      </c>
      <c r="E2415" s="3">
        <v>139.23607999999999</v>
      </c>
      <c r="F2415" s="3">
        <v>2</v>
      </c>
      <c r="G2415" s="3">
        <v>2</v>
      </c>
      <c r="H2415" s="3"/>
      <c r="I2415" s="3"/>
      <c r="J2415" s="3"/>
      <c r="K2415" s="3"/>
    </row>
    <row r="2416" spans="1:11" x14ac:dyDescent="0.2">
      <c r="A2416" s="2">
        <v>2390</v>
      </c>
      <c r="B2416" s="3">
        <v>1327</v>
      </c>
      <c r="C2416" s="3" t="s">
        <v>2396</v>
      </c>
      <c r="D2416" s="3" t="s">
        <v>4744</v>
      </c>
      <c r="E2416" s="3">
        <v>137.38677999999999</v>
      </c>
      <c r="F2416" s="3">
        <v>4</v>
      </c>
      <c r="G2416" s="3">
        <v>4</v>
      </c>
      <c r="H2416" s="3"/>
      <c r="I2416" s="3"/>
      <c r="J2416" s="3"/>
      <c r="K2416" s="3"/>
    </row>
    <row r="2417" spans="1:11" x14ac:dyDescent="0.2">
      <c r="A2417" s="2">
        <v>2391</v>
      </c>
      <c r="B2417" s="3">
        <v>400</v>
      </c>
      <c r="C2417" s="3" t="s">
        <v>2397</v>
      </c>
      <c r="D2417" s="3" t="s">
        <v>4745</v>
      </c>
      <c r="E2417" s="3">
        <v>137.10002</v>
      </c>
      <c r="F2417" s="3">
        <v>2</v>
      </c>
      <c r="G2417" s="3">
        <v>80</v>
      </c>
      <c r="H2417" s="3"/>
      <c r="I2417" s="3"/>
      <c r="J2417" s="3"/>
      <c r="K2417" s="3"/>
    </row>
    <row r="2418" spans="1:11" x14ac:dyDescent="0.2">
      <c r="A2418" s="2">
        <v>2392</v>
      </c>
      <c r="B2418" s="3">
        <v>837</v>
      </c>
      <c r="C2418" s="3" t="s">
        <v>2398</v>
      </c>
      <c r="D2418" s="3" t="s">
        <v>4746</v>
      </c>
      <c r="E2418" s="3">
        <v>136.00335999999999</v>
      </c>
      <c r="F2418" s="3">
        <v>2</v>
      </c>
      <c r="G2418" s="3">
        <v>2</v>
      </c>
      <c r="H2418" s="3"/>
      <c r="I2418" s="3"/>
      <c r="J2418" s="3"/>
      <c r="K2418" s="3"/>
    </row>
    <row r="2419" spans="1:11" x14ac:dyDescent="0.2">
      <c r="A2419" s="2">
        <v>2393</v>
      </c>
      <c r="B2419" s="3">
        <v>1522</v>
      </c>
      <c r="C2419" s="3" t="s">
        <v>2399</v>
      </c>
      <c r="D2419" s="3" t="s">
        <v>4747</v>
      </c>
      <c r="E2419" s="3">
        <v>135.85626999999999</v>
      </c>
      <c r="F2419" s="3">
        <v>6</v>
      </c>
      <c r="G2419" s="3">
        <v>2640</v>
      </c>
      <c r="H2419" s="3"/>
      <c r="I2419" s="3"/>
      <c r="J2419" s="3"/>
      <c r="K2419" s="3"/>
    </row>
    <row r="2420" spans="1:11" x14ac:dyDescent="0.2">
      <c r="A2420" s="2">
        <v>2394</v>
      </c>
      <c r="B2420" s="3">
        <v>926</v>
      </c>
      <c r="C2420" s="3" t="s">
        <v>2400</v>
      </c>
      <c r="D2420" s="3" t="s">
        <v>4748</v>
      </c>
      <c r="E2420" s="3">
        <v>135.67719</v>
      </c>
      <c r="F2420" s="3">
        <v>7</v>
      </c>
      <c r="G2420" s="3">
        <v>66</v>
      </c>
      <c r="H2420" s="3"/>
      <c r="I2420" s="3"/>
      <c r="J2420" s="3"/>
      <c r="K2420" s="3"/>
    </row>
    <row r="2421" spans="1:11" x14ac:dyDescent="0.2">
      <c r="A2421" s="2">
        <v>2395</v>
      </c>
      <c r="B2421" s="3">
        <v>1841</v>
      </c>
      <c r="C2421" s="3" t="s">
        <v>2401</v>
      </c>
      <c r="D2421" s="3" t="s">
        <v>4749</v>
      </c>
      <c r="E2421" s="3">
        <v>133.39860999999999</v>
      </c>
      <c r="F2421" s="3">
        <v>7</v>
      </c>
      <c r="G2421" s="3">
        <v>91</v>
      </c>
      <c r="H2421" s="3"/>
      <c r="I2421" s="3"/>
      <c r="J2421" s="3"/>
      <c r="K2421" s="3"/>
    </row>
    <row r="2422" spans="1:11" x14ac:dyDescent="0.2">
      <c r="A2422" s="2">
        <v>2396</v>
      </c>
      <c r="B2422" s="3">
        <v>943</v>
      </c>
      <c r="C2422" s="3" t="s">
        <v>2402</v>
      </c>
      <c r="D2422" s="3" t="s">
        <v>4750</v>
      </c>
      <c r="E2422" s="3">
        <v>132.55357000000001</v>
      </c>
      <c r="F2422" s="3">
        <v>1</v>
      </c>
      <c r="G2422" s="3">
        <v>1</v>
      </c>
      <c r="H2422" s="3"/>
      <c r="I2422" s="3"/>
      <c r="J2422" s="3"/>
      <c r="K2422" s="3"/>
    </row>
    <row r="2423" spans="1:11" x14ac:dyDescent="0.2">
      <c r="A2423" s="2">
        <v>2397</v>
      </c>
      <c r="B2423" s="3">
        <v>946</v>
      </c>
      <c r="C2423" s="3" t="s">
        <v>2403</v>
      </c>
      <c r="D2423" s="3" t="s">
        <v>4751</v>
      </c>
      <c r="E2423" s="3">
        <v>131.38163</v>
      </c>
      <c r="F2423" s="3">
        <v>2</v>
      </c>
      <c r="G2423" s="3">
        <v>2</v>
      </c>
      <c r="H2423" s="3"/>
      <c r="I2423" s="3"/>
      <c r="J2423" s="3"/>
      <c r="K2423" s="3"/>
    </row>
    <row r="2424" spans="1:11" x14ac:dyDescent="0.2">
      <c r="A2424" s="2">
        <v>2398</v>
      </c>
      <c r="B2424" s="3">
        <v>1024</v>
      </c>
      <c r="C2424" s="3" t="s">
        <v>2404</v>
      </c>
      <c r="D2424" s="3" t="s">
        <v>4752</v>
      </c>
      <c r="E2424" s="3">
        <v>131.13994</v>
      </c>
      <c r="F2424" s="3">
        <v>1</v>
      </c>
      <c r="G2424" s="3">
        <v>7</v>
      </c>
      <c r="H2424" s="3"/>
      <c r="I2424" s="3"/>
      <c r="J2424" s="3"/>
      <c r="K2424" s="3"/>
    </row>
    <row r="2425" spans="1:11" x14ac:dyDescent="0.2">
      <c r="A2425" s="2">
        <v>2399</v>
      </c>
      <c r="B2425" s="3">
        <v>1591</v>
      </c>
      <c r="C2425" s="3" t="s">
        <v>2405</v>
      </c>
      <c r="D2425" s="3" t="s">
        <v>4753</v>
      </c>
      <c r="E2425" s="3">
        <v>127.65103999999999</v>
      </c>
      <c r="F2425" s="3">
        <v>1</v>
      </c>
      <c r="G2425" s="3">
        <v>500</v>
      </c>
      <c r="H2425" s="3"/>
      <c r="I2425" s="3"/>
      <c r="J2425" s="3"/>
      <c r="K2425" s="3"/>
    </row>
    <row r="2426" spans="1:11" x14ac:dyDescent="0.2">
      <c r="A2426" s="2">
        <v>2400</v>
      </c>
      <c r="B2426" s="3">
        <v>1129</v>
      </c>
      <c r="C2426" s="3" t="s">
        <v>2406</v>
      </c>
      <c r="D2426" s="3" t="s">
        <v>4754</v>
      </c>
      <c r="E2426" s="3">
        <v>124.69897</v>
      </c>
      <c r="F2426" s="3">
        <v>4</v>
      </c>
      <c r="G2426" s="3">
        <v>9</v>
      </c>
      <c r="H2426" s="3"/>
      <c r="I2426" s="3"/>
      <c r="J2426" s="3"/>
      <c r="K2426" s="3"/>
    </row>
    <row r="2427" spans="1:11" x14ac:dyDescent="0.2">
      <c r="A2427" s="2">
        <v>2401</v>
      </c>
      <c r="B2427" s="3">
        <v>45</v>
      </c>
      <c r="C2427" s="3" t="s">
        <v>2407</v>
      </c>
      <c r="D2427" s="3" t="s">
        <v>4755</v>
      </c>
      <c r="E2427" s="3">
        <v>121.77585000000001</v>
      </c>
      <c r="F2427" s="3">
        <v>20</v>
      </c>
      <c r="G2427" s="3">
        <v>6910</v>
      </c>
      <c r="H2427" s="3"/>
      <c r="I2427" s="3"/>
      <c r="J2427" s="3"/>
      <c r="K2427" s="3"/>
    </row>
    <row r="2428" spans="1:11" x14ac:dyDescent="0.2">
      <c r="A2428" s="2">
        <v>2402</v>
      </c>
      <c r="B2428" s="3">
        <v>1484</v>
      </c>
      <c r="C2428" s="3" t="s">
        <v>2408</v>
      </c>
      <c r="D2428" s="3" t="s">
        <v>4756</v>
      </c>
      <c r="E2428" s="3">
        <v>117.94792</v>
      </c>
      <c r="F2428" s="3">
        <v>50</v>
      </c>
      <c r="G2428" s="3">
        <v>221</v>
      </c>
      <c r="H2428" s="3"/>
      <c r="I2428" s="3"/>
      <c r="J2428" s="3"/>
      <c r="K2428" s="3"/>
    </row>
    <row r="2429" spans="1:11" x14ac:dyDescent="0.2">
      <c r="A2429" s="2">
        <v>2403</v>
      </c>
      <c r="B2429" s="3">
        <v>1639</v>
      </c>
      <c r="C2429" s="3" t="s">
        <v>2409</v>
      </c>
      <c r="D2429" s="3" t="s">
        <v>4757</v>
      </c>
      <c r="E2429" s="3">
        <v>117.18080999999999</v>
      </c>
      <c r="F2429" s="3">
        <v>16</v>
      </c>
      <c r="G2429" s="3">
        <v>80</v>
      </c>
      <c r="H2429" s="3"/>
      <c r="I2429" s="3"/>
      <c r="J2429" s="3"/>
      <c r="K2429" s="3"/>
    </row>
    <row r="2430" spans="1:11" x14ac:dyDescent="0.2">
      <c r="A2430" s="2">
        <v>2404</v>
      </c>
      <c r="B2430" s="3">
        <v>2233</v>
      </c>
      <c r="C2430" s="3" t="s">
        <v>2410</v>
      </c>
      <c r="D2430" s="3" t="s">
        <v>4758</v>
      </c>
      <c r="E2430" s="3">
        <v>116.90942</v>
      </c>
      <c r="F2430" s="3">
        <v>9</v>
      </c>
      <c r="G2430" s="3">
        <v>24</v>
      </c>
      <c r="H2430" s="3"/>
      <c r="I2430" s="3"/>
      <c r="J2430" s="3"/>
      <c r="K2430" s="3"/>
    </row>
    <row r="2431" spans="1:11" x14ac:dyDescent="0.2">
      <c r="A2431" s="2">
        <v>2405</v>
      </c>
      <c r="B2431" s="3">
        <v>1150</v>
      </c>
      <c r="C2431" s="3" t="s">
        <v>2411</v>
      </c>
      <c r="D2431" s="3" t="s">
        <v>4759</v>
      </c>
      <c r="E2431" s="3">
        <v>116.72444</v>
      </c>
      <c r="F2431" s="3">
        <v>20</v>
      </c>
      <c r="G2431" s="3">
        <v>5000</v>
      </c>
      <c r="H2431" s="3"/>
      <c r="I2431" s="3"/>
      <c r="J2431" s="3"/>
      <c r="K2431" s="3"/>
    </row>
    <row r="2432" spans="1:11" x14ac:dyDescent="0.2">
      <c r="A2432" s="2">
        <v>2406</v>
      </c>
      <c r="B2432" s="3">
        <v>77</v>
      </c>
      <c r="C2432" s="3" t="s">
        <v>2412</v>
      </c>
      <c r="D2432" s="3" t="s">
        <v>4760</v>
      </c>
      <c r="E2432" s="3">
        <v>115.61805</v>
      </c>
      <c r="F2432" s="3">
        <v>8</v>
      </c>
      <c r="G2432" s="3">
        <v>30</v>
      </c>
      <c r="H2432" s="3"/>
      <c r="I2432" s="3"/>
      <c r="J2432" s="3"/>
      <c r="K2432" s="3"/>
    </row>
    <row r="2433" spans="1:11" x14ac:dyDescent="0.2">
      <c r="A2433" s="2">
        <v>2407</v>
      </c>
      <c r="B2433" s="3">
        <v>1343</v>
      </c>
      <c r="C2433" s="3" t="s">
        <v>2413</v>
      </c>
      <c r="D2433" s="3" t="s">
        <v>3175</v>
      </c>
      <c r="E2433" s="3">
        <v>115.24781</v>
      </c>
      <c r="F2433" s="3">
        <v>1</v>
      </c>
      <c r="G2433" s="3">
        <v>10</v>
      </c>
      <c r="H2433" s="3"/>
      <c r="I2433" s="3"/>
      <c r="J2433" s="3"/>
      <c r="K2433" s="3"/>
    </row>
    <row r="2434" spans="1:11" x14ac:dyDescent="0.2">
      <c r="A2434" s="2">
        <v>2408</v>
      </c>
      <c r="B2434" s="3">
        <v>295</v>
      </c>
      <c r="C2434" s="3" t="s">
        <v>2414</v>
      </c>
      <c r="D2434" s="3" t="s">
        <v>4761</v>
      </c>
      <c r="E2434" s="3">
        <v>113.83004</v>
      </c>
      <c r="F2434" s="3">
        <v>9</v>
      </c>
      <c r="G2434" s="3">
        <v>836</v>
      </c>
      <c r="H2434" s="3"/>
      <c r="I2434" s="3"/>
      <c r="J2434" s="3"/>
      <c r="K2434" s="3"/>
    </row>
    <row r="2435" spans="1:11" x14ac:dyDescent="0.2">
      <c r="A2435" s="2">
        <v>2409</v>
      </c>
      <c r="B2435" s="3">
        <v>1995</v>
      </c>
      <c r="C2435" s="3" t="s">
        <v>2415</v>
      </c>
      <c r="D2435" s="3" t="s">
        <v>4762</v>
      </c>
      <c r="E2435" s="3">
        <v>102.52542</v>
      </c>
      <c r="F2435" s="3">
        <v>4</v>
      </c>
      <c r="G2435" s="3">
        <v>8</v>
      </c>
      <c r="H2435" s="3"/>
      <c r="I2435" s="3"/>
      <c r="J2435" s="3"/>
      <c r="K2435" s="3"/>
    </row>
    <row r="2436" spans="1:11" x14ac:dyDescent="0.2">
      <c r="A2436" s="2">
        <v>2410</v>
      </c>
      <c r="B2436" s="3">
        <v>2158</v>
      </c>
      <c r="C2436" s="3" t="s">
        <v>2416</v>
      </c>
      <c r="D2436" s="3" t="s">
        <v>4763</v>
      </c>
      <c r="E2436" s="3">
        <v>100.93103000000001</v>
      </c>
      <c r="F2436" s="3">
        <v>12</v>
      </c>
      <c r="G2436" s="3">
        <v>16</v>
      </c>
      <c r="H2436" s="3"/>
      <c r="I2436" s="3"/>
      <c r="J2436" s="3"/>
      <c r="K2436" s="3"/>
    </row>
    <row r="2437" spans="1:11" x14ac:dyDescent="0.2">
      <c r="A2437" s="2">
        <v>2411</v>
      </c>
      <c r="B2437" s="3">
        <v>1360</v>
      </c>
      <c r="C2437" s="3" t="s">
        <v>2417</v>
      </c>
      <c r="D2437" s="3" t="s">
        <v>3356</v>
      </c>
      <c r="E2437" s="3">
        <v>98.509550000000004</v>
      </c>
      <c r="F2437" s="3">
        <v>1</v>
      </c>
      <c r="G2437" s="3">
        <v>10</v>
      </c>
      <c r="H2437" s="3"/>
      <c r="I2437" s="3"/>
      <c r="J2437" s="3"/>
      <c r="K2437" s="3"/>
    </row>
    <row r="2438" spans="1:11" x14ac:dyDescent="0.2">
      <c r="A2438" s="2">
        <v>2412</v>
      </c>
      <c r="B2438" s="3">
        <v>1656</v>
      </c>
      <c r="C2438" s="3" t="s">
        <v>2418</v>
      </c>
      <c r="D2438" s="3" t="s">
        <v>3553</v>
      </c>
      <c r="E2438" s="3">
        <v>97.506799999999984</v>
      </c>
      <c r="F2438" s="3">
        <v>25</v>
      </c>
      <c r="G2438" s="3">
        <v>27</v>
      </c>
      <c r="H2438" s="3"/>
      <c r="I2438" s="3"/>
      <c r="J2438" s="3"/>
      <c r="K2438" s="3"/>
    </row>
    <row r="2439" spans="1:11" x14ac:dyDescent="0.2">
      <c r="A2439" s="2">
        <v>2413</v>
      </c>
      <c r="B2439" s="3">
        <v>1018</v>
      </c>
      <c r="C2439" s="3" t="s">
        <v>2419</v>
      </c>
      <c r="D2439" s="3" t="s">
        <v>4764</v>
      </c>
      <c r="E2439" s="3">
        <v>97.45938000000001</v>
      </c>
      <c r="F2439" s="3">
        <v>1</v>
      </c>
      <c r="G2439" s="3">
        <v>2</v>
      </c>
      <c r="H2439" s="3"/>
      <c r="I2439" s="3"/>
      <c r="J2439" s="3"/>
      <c r="K2439" s="3"/>
    </row>
    <row r="2440" spans="1:11" x14ac:dyDescent="0.2">
      <c r="A2440" s="2">
        <v>2414</v>
      </c>
      <c r="B2440" s="3">
        <v>2153</v>
      </c>
      <c r="C2440" s="3" t="s">
        <v>2420</v>
      </c>
      <c r="D2440" s="3" t="s">
        <v>4765</v>
      </c>
      <c r="E2440" s="3">
        <v>97.212140000000005</v>
      </c>
      <c r="F2440" s="3">
        <v>9</v>
      </c>
      <c r="G2440" s="3">
        <v>10</v>
      </c>
      <c r="H2440" s="3"/>
      <c r="I2440" s="3"/>
      <c r="J2440" s="3"/>
      <c r="K2440" s="3"/>
    </row>
    <row r="2441" spans="1:11" x14ac:dyDescent="0.2">
      <c r="A2441" s="2">
        <v>2415</v>
      </c>
      <c r="B2441" s="3">
        <v>1416</v>
      </c>
      <c r="C2441" s="3" t="s">
        <v>2421</v>
      </c>
      <c r="D2441" s="3" t="s">
        <v>2624</v>
      </c>
      <c r="E2441" s="3">
        <v>94.722939999999994</v>
      </c>
      <c r="F2441" s="3">
        <v>91</v>
      </c>
      <c r="G2441" s="3">
        <v>176</v>
      </c>
      <c r="H2441" s="3"/>
      <c r="I2441" s="3"/>
      <c r="J2441" s="3"/>
      <c r="K2441" s="3"/>
    </row>
    <row r="2442" spans="1:11" x14ac:dyDescent="0.2">
      <c r="A2442" s="2">
        <v>2416</v>
      </c>
      <c r="B2442" s="3">
        <v>38</v>
      </c>
      <c r="C2442" s="3" t="s">
        <v>2422</v>
      </c>
      <c r="D2442" s="3" t="s">
        <v>4766</v>
      </c>
      <c r="E2442" s="3">
        <v>91.286869999999993</v>
      </c>
      <c r="F2442" s="3">
        <v>23</v>
      </c>
      <c r="G2442" s="3">
        <v>1792</v>
      </c>
      <c r="H2442" s="3"/>
      <c r="I2442" s="3"/>
      <c r="J2442" s="3"/>
      <c r="K2442" s="3"/>
    </row>
    <row r="2443" spans="1:11" x14ac:dyDescent="0.2">
      <c r="A2443" s="2">
        <v>2417</v>
      </c>
      <c r="B2443" s="3">
        <v>2256</v>
      </c>
      <c r="C2443" s="3" t="s">
        <v>2423</v>
      </c>
      <c r="D2443" s="3" t="s">
        <v>4767</v>
      </c>
      <c r="E2443" s="3">
        <v>90.702690000000004</v>
      </c>
      <c r="F2443" s="3">
        <v>4</v>
      </c>
      <c r="G2443" s="3">
        <v>20</v>
      </c>
      <c r="H2443" s="3"/>
      <c r="I2443" s="3"/>
      <c r="J2443" s="3"/>
      <c r="K2443" s="3"/>
    </row>
    <row r="2444" spans="1:11" x14ac:dyDescent="0.2">
      <c r="A2444" s="2">
        <v>2418</v>
      </c>
      <c r="B2444" s="3">
        <v>131</v>
      </c>
      <c r="C2444" s="3" t="s">
        <v>2424</v>
      </c>
      <c r="D2444" s="3" t="s">
        <v>4768</v>
      </c>
      <c r="E2444" s="3">
        <v>90.230950000000007</v>
      </c>
      <c r="F2444" s="3">
        <v>68</v>
      </c>
      <c r="G2444" s="3">
        <v>2863</v>
      </c>
      <c r="H2444" s="3"/>
      <c r="I2444" s="3"/>
      <c r="J2444" s="3"/>
      <c r="K2444" s="3"/>
    </row>
    <row r="2445" spans="1:11" x14ac:dyDescent="0.2">
      <c r="A2445" s="2">
        <v>2419</v>
      </c>
      <c r="B2445" s="3">
        <v>1222</v>
      </c>
      <c r="C2445" s="3" t="s">
        <v>2425</v>
      </c>
      <c r="D2445" s="3" t="s">
        <v>4769</v>
      </c>
      <c r="E2445" s="3">
        <v>87.490809999999996</v>
      </c>
      <c r="F2445" s="3">
        <v>11</v>
      </c>
      <c r="G2445" s="3">
        <v>762</v>
      </c>
      <c r="H2445" s="3"/>
      <c r="I2445" s="3"/>
      <c r="J2445" s="3"/>
      <c r="K2445" s="3"/>
    </row>
    <row r="2446" spans="1:11" x14ac:dyDescent="0.2">
      <c r="A2446" s="2">
        <v>2420</v>
      </c>
      <c r="B2446" s="3">
        <v>755</v>
      </c>
      <c r="C2446" s="3" t="s">
        <v>2426</v>
      </c>
      <c r="D2446" s="3" t="s">
        <v>4770</v>
      </c>
      <c r="E2446" s="3">
        <v>87.088290000000001</v>
      </c>
      <c r="F2446" s="3">
        <v>6</v>
      </c>
      <c r="G2446" s="3">
        <v>618</v>
      </c>
      <c r="H2446" s="3"/>
      <c r="I2446" s="3"/>
      <c r="J2446" s="3"/>
      <c r="K2446" s="3"/>
    </row>
    <row r="2447" spans="1:11" x14ac:dyDescent="0.2">
      <c r="A2447" s="2">
        <v>2421</v>
      </c>
      <c r="B2447" s="3">
        <v>1965</v>
      </c>
      <c r="C2447" s="3" t="s">
        <v>2427</v>
      </c>
      <c r="D2447" s="3" t="s">
        <v>4771</v>
      </c>
      <c r="E2447" s="3">
        <v>82.382950000000022</v>
      </c>
      <c r="F2447" s="3">
        <v>76</v>
      </c>
      <c r="G2447" s="3">
        <v>122</v>
      </c>
      <c r="H2447" s="3"/>
      <c r="I2447" s="3"/>
      <c r="J2447" s="3"/>
      <c r="K2447" s="3"/>
    </row>
    <row r="2448" spans="1:11" x14ac:dyDescent="0.2">
      <c r="A2448" s="2">
        <v>2422</v>
      </c>
      <c r="B2448" s="3">
        <v>298</v>
      </c>
      <c r="C2448" s="3" t="s">
        <v>2428</v>
      </c>
      <c r="D2448" s="3" t="s">
        <v>4772</v>
      </c>
      <c r="E2448" s="3">
        <v>81.542630000000003</v>
      </c>
      <c r="F2448" s="3">
        <v>8</v>
      </c>
      <c r="G2448" s="3">
        <v>17</v>
      </c>
      <c r="H2448" s="3"/>
      <c r="I2448" s="3"/>
      <c r="J2448" s="3"/>
      <c r="K2448" s="3"/>
    </row>
    <row r="2449" spans="1:11" x14ac:dyDescent="0.2">
      <c r="A2449" s="2">
        <v>2423</v>
      </c>
      <c r="B2449" s="3">
        <v>2321</v>
      </c>
      <c r="C2449" s="3" t="s">
        <v>2429</v>
      </c>
      <c r="D2449" s="3" t="s">
        <v>4773</v>
      </c>
      <c r="E2449" s="3">
        <v>81.512329999999992</v>
      </c>
      <c r="F2449" s="3">
        <v>15</v>
      </c>
      <c r="G2449" s="3">
        <v>38</v>
      </c>
      <c r="H2449" s="3"/>
      <c r="I2449" s="3"/>
      <c r="J2449" s="3"/>
      <c r="K2449" s="3"/>
    </row>
    <row r="2450" spans="1:11" x14ac:dyDescent="0.2">
      <c r="A2450" s="2">
        <v>2424</v>
      </c>
      <c r="B2450" s="3">
        <v>1585</v>
      </c>
      <c r="C2450" s="3" t="s">
        <v>2430</v>
      </c>
      <c r="D2450" s="3" t="s">
        <v>4774</v>
      </c>
      <c r="E2450" s="3">
        <v>80.532739999999976</v>
      </c>
      <c r="F2450" s="3">
        <v>9</v>
      </c>
      <c r="G2450" s="3">
        <v>6500</v>
      </c>
      <c r="H2450" s="3"/>
      <c r="I2450" s="3"/>
      <c r="J2450" s="3"/>
      <c r="K2450" s="3"/>
    </row>
    <row r="2451" spans="1:11" x14ac:dyDescent="0.2">
      <c r="A2451" s="2">
        <v>2425</v>
      </c>
      <c r="B2451" s="3">
        <v>764</v>
      </c>
      <c r="C2451" s="3" t="s">
        <v>2431</v>
      </c>
      <c r="D2451" s="3" t="s">
        <v>4775</v>
      </c>
      <c r="E2451" s="3">
        <v>77.235790000000023</v>
      </c>
      <c r="F2451" s="3">
        <v>2</v>
      </c>
      <c r="G2451" s="3">
        <v>8</v>
      </c>
      <c r="H2451" s="3"/>
      <c r="I2451" s="3"/>
      <c r="J2451" s="3"/>
      <c r="K2451" s="3"/>
    </row>
    <row r="2452" spans="1:11" x14ac:dyDescent="0.2">
      <c r="A2452" s="2">
        <v>2426</v>
      </c>
      <c r="B2452" s="3">
        <v>1175</v>
      </c>
      <c r="C2452" s="3" t="s">
        <v>2432</v>
      </c>
      <c r="D2452" s="3" t="s">
        <v>4776</v>
      </c>
      <c r="E2452" s="3">
        <v>76.258309999999994</v>
      </c>
      <c r="F2452" s="3">
        <v>3</v>
      </c>
      <c r="G2452" s="3">
        <v>3</v>
      </c>
      <c r="H2452" s="3"/>
      <c r="I2452" s="3"/>
      <c r="J2452" s="3"/>
      <c r="K2452" s="3"/>
    </row>
    <row r="2453" spans="1:11" x14ac:dyDescent="0.2">
      <c r="A2453" s="2">
        <v>2427</v>
      </c>
      <c r="B2453" s="3">
        <v>2416</v>
      </c>
      <c r="C2453" s="3" t="s">
        <v>2433</v>
      </c>
      <c r="D2453" s="3" t="s">
        <v>4777</v>
      </c>
      <c r="E2453" s="3">
        <v>75.482330000000005</v>
      </c>
      <c r="F2453" s="3">
        <v>7</v>
      </c>
      <c r="G2453" s="3">
        <v>12</v>
      </c>
      <c r="H2453" s="3"/>
      <c r="I2453" s="3"/>
      <c r="J2453" s="3"/>
      <c r="K2453" s="3"/>
    </row>
    <row r="2454" spans="1:11" x14ac:dyDescent="0.2">
      <c r="A2454" s="2">
        <v>2428</v>
      </c>
      <c r="B2454" s="3">
        <v>418</v>
      </c>
      <c r="C2454" s="3" t="s">
        <v>2434</v>
      </c>
      <c r="D2454" s="3" t="s">
        <v>4778</v>
      </c>
      <c r="E2454" s="3">
        <v>74.601050000000001</v>
      </c>
      <c r="F2454" s="3">
        <v>1</v>
      </c>
      <c r="G2454" s="3">
        <v>28</v>
      </c>
      <c r="H2454" s="3"/>
      <c r="I2454" s="3"/>
      <c r="J2454" s="3"/>
      <c r="K2454" s="3"/>
    </row>
    <row r="2455" spans="1:11" x14ac:dyDescent="0.2">
      <c r="A2455" s="2">
        <v>2429</v>
      </c>
      <c r="B2455" s="3">
        <v>1637</v>
      </c>
      <c r="C2455" s="3" t="s">
        <v>2435</v>
      </c>
      <c r="D2455" s="3" t="s">
        <v>2903</v>
      </c>
      <c r="E2455" s="3">
        <v>74.208749999999995</v>
      </c>
      <c r="F2455" s="3">
        <v>3</v>
      </c>
      <c r="G2455" s="3">
        <v>112</v>
      </c>
      <c r="H2455" s="3"/>
      <c r="I2455" s="3"/>
      <c r="J2455" s="3"/>
      <c r="K2455" s="3"/>
    </row>
    <row r="2456" spans="1:11" x14ac:dyDescent="0.2">
      <c r="A2456" s="2">
        <v>2430</v>
      </c>
      <c r="B2456" s="3">
        <v>840</v>
      </c>
      <c r="C2456" s="3" t="s">
        <v>2436</v>
      </c>
      <c r="D2456" s="3" t="s">
        <v>4779</v>
      </c>
      <c r="E2456" s="3">
        <v>74.166140000000013</v>
      </c>
      <c r="F2456" s="3">
        <v>2</v>
      </c>
      <c r="G2456" s="3">
        <v>112</v>
      </c>
      <c r="H2456" s="3"/>
      <c r="I2456" s="3"/>
      <c r="J2456" s="3"/>
      <c r="K2456" s="3"/>
    </row>
    <row r="2457" spans="1:11" x14ac:dyDescent="0.2">
      <c r="A2457" s="2">
        <v>2431</v>
      </c>
      <c r="B2457" s="3">
        <v>1362</v>
      </c>
      <c r="C2457" s="3" t="s">
        <v>2437</v>
      </c>
      <c r="D2457" s="3" t="s">
        <v>4780</v>
      </c>
      <c r="E2457" s="3">
        <v>72.246480000000005</v>
      </c>
      <c r="F2457" s="3">
        <v>1</v>
      </c>
      <c r="G2457" s="3">
        <v>10</v>
      </c>
      <c r="H2457" s="3"/>
      <c r="I2457" s="3"/>
      <c r="J2457" s="3"/>
      <c r="K2457" s="3"/>
    </row>
    <row r="2458" spans="1:11" x14ac:dyDescent="0.2">
      <c r="A2458" s="2">
        <v>2432</v>
      </c>
      <c r="B2458" s="3">
        <v>1019</v>
      </c>
      <c r="C2458" s="3" t="s">
        <v>2438</v>
      </c>
      <c r="D2458" s="3" t="s">
        <v>4781</v>
      </c>
      <c r="E2458" s="3">
        <v>70.875100000000003</v>
      </c>
      <c r="F2458" s="3">
        <v>1</v>
      </c>
      <c r="G2458" s="3">
        <v>4</v>
      </c>
      <c r="H2458" s="3"/>
      <c r="I2458" s="3"/>
      <c r="J2458" s="3"/>
      <c r="K2458" s="3"/>
    </row>
    <row r="2459" spans="1:11" x14ac:dyDescent="0.2">
      <c r="A2459" s="2">
        <v>2433</v>
      </c>
      <c r="B2459" s="3">
        <v>1025</v>
      </c>
      <c r="C2459" s="3" t="s">
        <v>2439</v>
      </c>
      <c r="D2459" s="3" t="s">
        <v>4782</v>
      </c>
      <c r="E2459" s="3">
        <v>69.605330000000009</v>
      </c>
      <c r="F2459" s="3">
        <v>1</v>
      </c>
      <c r="G2459" s="3">
        <v>15</v>
      </c>
      <c r="H2459" s="3"/>
      <c r="I2459" s="3"/>
      <c r="J2459" s="3"/>
      <c r="K2459" s="3"/>
    </row>
    <row r="2460" spans="1:11" x14ac:dyDescent="0.2">
      <c r="A2460" s="2">
        <v>2434</v>
      </c>
      <c r="B2460" s="3">
        <v>1930</v>
      </c>
      <c r="C2460" s="3" t="s">
        <v>2440</v>
      </c>
      <c r="D2460" s="3" t="s">
        <v>4783</v>
      </c>
      <c r="E2460" s="3">
        <v>64.46611</v>
      </c>
      <c r="F2460" s="3">
        <v>1</v>
      </c>
      <c r="G2460" s="3">
        <v>1</v>
      </c>
      <c r="H2460" s="3"/>
      <c r="I2460" s="3"/>
      <c r="J2460" s="3"/>
      <c r="K2460" s="3"/>
    </row>
    <row r="2461" spans="1:11" x14ac:dyDescent="0.2">
      <c r="A2461" s="2">
        <v>2435</v>
      </c>
      <c r="B2461" s="3">
        <v>2221</v>
      </c>
      <c r="C2461" s="3" t="s">
        <v>2441</v>
      </c>
      <c r="D2461" s="3" t="s">
        <v>4784</v>
      </c>
      <c r="E2461" s="3">
        <v>63.047680000000007</v>
      </c>
      <c r="F2461" s="3">
        <v>9</v>
      </c>
      <c r="G2461" s="3">
        <v>180</v>
      </c>
      <c r="H2461" s="3"/>
      <c r="I2461" s="3"/>
      <c r="J2461" s="3"/>
      <c r="K2461" s="3"/>
    </row>
    <row r="2462" spans="1:11" x14ac:dyDescent="0.2">
      <c r="A2462" s="2">
        <v>2436</v>
      </c>
      <c r="B2462" s="3">
        <v>2481</v>
      </c>
      <c r="C2462" s="3" t="s">
        <v>2442</v>
      </c>
      <c r="D2462" s="3" t="s">
        <v>4785</v>
      </c>
      <c r="E2462" s="3">
        <v>62.740419999999993</v>
      </c>
      <c r="F2462" s="3">
        <v>2</v>
      </c>
      <c r="G2462" s="3">
        <v>30</v>
      </c>
      <c r="H2462" s="3"/>
      <c r="I2462" s="3"/>
      <c r="J2462" s="3"/>
      <c r="K2462" s="3"/>
    </row>
    <row r="2463" spans="1:11" x14ac:dyDescent="0.2">
      <c r="A2463" s="2">
        <v>2437</v>
      </c>
      <c r="B2463" s="3">
        <v>2451</v>
      </c>
      <c r="C2463" s="3" t="s">
        <v>2443</v>
      </c>
      <c r="D2463" s="3" t="s">
        <v>4786</v>
      </c>
      <c r="E2463" s="3">
        <v>61.578800000000001</v>
      </c>
      <c r="F2463" s="3">
        <v>1</v>
      </c>
      <c r="G2463" s="3">
        <v>40</v>
      </c>
      <c r="H2463" s="3"/>
      <c r="I2463" s="3"/>
      <c r="J2463" s="3"/>
      <c r="K2463" s="3"/>
    </row>
    <row r="2464" spans="1:11" x14ac:dyDescent="0.2">
      <c r="A2464" s="2">
        <v>2438</v>
      </c>
      <c r="B2464" s="3">
        <v>810</v>
      </c>
      <c r="C2464" s="3" t="s">
        <v>2444</v>
      </c>
      <c r="D2464" s="3" t="s">
        <v>4787</v>
      </c>
      <c r="E2464" s="3">
        <v>61.30789</v>
      </c>
      <c r="F2464" s="3">
        <v>1</v>
      </c>
      <c r="G2464" s="3">
        <v>100</v>
      </c>
      <c r="H2464" s="3"/>
      <c r="I2464" s="3"/>
      <c r="J2464" s="3"/>
      <c r="K2464" s="3"/>
    </row>
    <row r="2465" spans="1:11" x14ac:dyDescent="0.2">
      <c r="A2465" s="2">
        <v>2439</v>
      </c>
      <c r="B2465" s="3">
        <v>141</v>
      </c>
      <c r="C2465" s="3" t="s">
        <v>2445</v>
      </c>
      <c r="D2465" s="3" t="s">
        <v>2624</v>
      </c>
      <c r="E2465" s="3">
        <v>59.596730000000008</v>
      </c>
      <c r="F2465" s="3">
        <v>74</v>
      </c>
      <c r="G2465" s="3">
        <v>88</v>
      </c>
      <c r="H2465" s="3"/>
      <c r="I2465" s="3"/>
      <c r="J2465" s="3"/>
      <c r="K2465" s="3"/>
    </row>
    <row r="2466" spans="1:11" x14ac:dyDescent="0.2">
      <c r="A2466" s="2">
        <v>2440</v>
      </c>
      <c r="B2466" s="3">
        <v>368</v>
      </c>
      <c r="C2466" s="3" t="s">
        <v>2446</v>
      </c>
      <c r="D2466" s="3" t="s">
        <v>4788</v>
      </c>
      <c r="E2466" s="3">
        <v>58.854950000000002</v>
      </c>
      <c r="F2466" s="3">
        <v>1</v>
      </c>
      <c r="G2466" s="3">
        <v>200</v>
      </c>
      <c r="H2466" s="3"/>
      <c r="I2466" s="3"/>
      <c r="J2466" s="3"/>
      <c r="K2466" s="3"/>
    </row>
    <row r="2467" spans="1:11" x14ac:dyDescent="0.2">
      <c r="A2467" s="2">
        <v>2441</v>
      </c>
      <c r="B2467" s="3">
        <v>1223</v>
      </c>
      <c r="C2467" s="3" t="s">
        <v>2447</v>
      </c>
      <c r="D2467" s="3" t="s">
        <v>4789</v>
      </c>
      <c r="E2467" s="3">
        <v>58.839779999999998</v>
      </c>
      <c r="F2467" s="3">
        <v>11</v>
      </c>
      <c r="G2467" s="3">
        <v>540</v>
      </c>
      <c r="H2467" s="3"/>
      <c r="I2467" s="3"/>
      <c r="J2467" s="3"/>
      <c r="K2467" s="3"/>
    </row>
    <row r="2468" spans="1:11" x14ac:dyDescent="0.2">
      <c r="A2468" s="2">
        <v>2442</v>
      </c>
      <c r="B2468" s="3">
        <v>712</v>
      </c>
      <c r="C2468" s="3" t="s">
        <v>2448</v>
      </c>
      <c r="D2468" s="3" t="s">
        <v>4790</v>
      </c>
      <c r="E2468" s="3">
        <v>55.625140000000002</v>
      </c>
      <c r="F2468" s="3">
        <v>1</v>
      </c>
      <c r="G2468" s="3">
        <v>450</v>
      </c>
      <c r="H2468" s="3"/>
      <c r="I2468" s="3"/>
      <c r="J2468" s="3"/>
      <c r="K2468" s="3"/>
    </row>
    <row r="2469" spans="1:11" x14ac:dyDescent="0.2">
      <c r="A2469" s="2">
        <v>2443</v>
      </c>
      <c r="B2469" s="3">
        <v>1696</v>
      </c>
      <c r="C2469" s="3" t="s">
        <v>2449</v>
      </c>
      <c r="D2469" s="3" t="s">
        <v>4791</v>
      </c>
      <c r="E2469" s="3">
        <v>52.100430000000003</v>
      </c>
      <c r="F2469" s="3">
        <v>12</v>
      </c>
      <c r="G2469" s="3">
        <v>6305</v>
      </c>
      <c r="H2469" s="3"/>
      <c r="I2469" s="3"/>
      <c r="J2469" s="3"/>
      <c r="K2469" s="3"/>
    </row>
    <row r="2470" spans="1:11" x14ac:dyDescent="0.2">
      <c r="A2470" s="2">
        <v>2444</v>
      </c>
      <c r="B2470" s="3">
        <v>859</v>
      </c>
      <c r="C2470" s="3" t="s">
        <v>2450</v>
      </c>
      <c r="D2470" s="3" t="s">
        <v>4792</v>
      </c>
      <c r="E2470" s="3">
        <v>51.806259999999988</v>
      </c>
      <c r="F2470" s="3">
        <v>3</v>
      </c>
      <c r="G2470" s="3">
        <v>2000</v>
      </c>
      <c r="H2470" s="3"/>
      <c r="I2470" s="3"/>
      <c r="J2470" s="3"/>
      <c r="K2470" s="3"/>
    </row>
    <row r="2471" spans="1:11" x14ac:dyDescent="0.2">
      <c r="A2471" s="2">
        <v>2445</v>
      </c>
      <c r="B2471" s="3">
        <v>2160</v>
      </c>
      <c r="C2471" s="3" t="s">
        <v>2451</v>
      </c>
      <c r="D2471" s="3" t="s">
        <v>4793</v>
      </c>
      <c r="E2471" s="3">
        <v>51.402720000000002</v>
      </c>
      <c r="F2471" s="3">
        <v>2</v>
      </c>
      <c r="G2471" s="3">
        <v>90</v>
      </c>
      <c r="H2471" s="3"/>
      <c r="I2471" s="3"/>
      <c r="J2471" s="3"/>
      <c r="K2471" s="3"/>
    </row>
    <row r="2472" spans="1:11" x14ac:dyDescent="0.2">
      <c r="A2472" s="2">
        <v>2446</v>
      </c>
      <c r="B2472" s="3">
        <v>860</v>
      </c>
      <c r="C2472" s="3" t="s">
        <v>2452</v>
      </c>
      <c r="D2472" s="3" t="s">
        <v>4794</v>
      </c>
      <c r="E2472" s="3">
        <v>50.979700000000001</v>
      </c>
      <c r="F2472" s="3">
        <v>2</v>
      </c>
      <c r="G2472" s="3">
        <v>48</v>
      </c>
      <c r="H2472" s="3"/>
      <c r="I2472" s="3"/>
      <c r="J2472" s="3"/>
      <c r="K2472" s="3"/>
    </row>
    <row r="2473" spans="1:11" x14ac:dyDescent="0.2">
      <c r="A2473" s="2">
        <v>2447</v>
      </c>
      <c r="B2473" s="3">
        <v>363</v>
      </c>
      <c r="C2473" s="3" t="s">
        <v>2453</v>
      </c>
      <c r="D2473" s="3" t="s">
        <v>4795</v>
      </c>
      <c r="E2473" s="3">
        <v>48.793419999999998</v>
      </c>
      <c r="F2473" s="3">
        <v>19</v>
      </c>
      <c r="G2473" s="3">
        <v>830</v>
      </c>
      <c r="H2473" s="3"/>
      <c r="I2473" s="3"/>
      <c r="J2473" s="3"/>
      <c r="K2473" s="3"/>
    </row>
    <row r="2474" spans="1:11" x14ac:dyDescent="0.2">
      <c r="A2474" s="2">
        <v>2448</v>
      </c>
      <c r="B2474" s="3">
        <v>1689</v>
      </c>
      <c r="C2474" s="3" t="s">
        <v>2454</v>
      </c>
      <c r="D2474" s="3" t="s">
        <v>4792</v>
      </c>
      <c r="E2474" s="3">
        <v>48.77366</v>
      </c>
      <c r="F2474" s="3">
        <v>10</v>
      </c>
      <c r="G2474" s="3">
        <v>350</v>
      </c>
      <c r="H2474" s="3"/>
      <c r="I2474" s="3"/>
      <c r="J2474" s="3"/>
      <c r="K2474" s="3"/>
    </row>
    <row r="2475" spans="1:11" x14ac:dyDescent="0.2">
      <c r="A2475" s="2">
        <v>2449</v>
      </c>
      <c r="B2475" s="3">
        <v>1901</v>
      </c>
      <c r="C2475" s="3" t="s">
        <v>2455</v>
      </c>
      <c r="D2475" s="3" t="s">
        <v>4796</v>
      </c>
      <c r="E2475" s="3">
        <v>47.06429</v>
      </c>
      <c r="F2475" s="3">
        <v>9</v>
      </c>
      <c r="G2475" s="3">
        <v>11500</v>
      </c>
      <c r="H2475" s="3"/>
      <c r="I2475" s="3"/>
      <c r="J2475" s="3"/>
      <c r="K2475" s="3"/>
    </row>
    <row r="2476" spans="1:11" x14ac:dyDescent="0.2">
      <c r="A2476" s="2">
        <v>2450</v>
      </c>
      <c r="B2476" s="3">
        <v>2519</v>
      </c>
      <c r="C2476" s="3" t="s">
        <v>2456</v>
      </c>
      <c r="D2476" s="3" t="s">
        <v>4797</v>
      </c>
      <c r="E2476" s="3">
        <v>45.497369999999997</v>
      </c>
      <c r="F2476" s="3">
        <v>1</v>
      </c>
      <c r="G2476" s="3">
        <v>10</v>
      </c>
      <c r="H2476" s="3"/>
      <c r="I2476" s="3"/>
      <c r="J2476" s="3"/>
      <c r="K2476" s="3"/>
    </row>
    <row r="2477" spans="1:11" x14ac:dyDescent="0.2">
      <c r="A2477" s="2">
        <v>2451</v>
      </c>
      <c r="B2477" s="3">
        <v>751</v>
      </c>
      <c r="C2477" s="3" t="s">
        <v>2457</v>
      </c>
      <c r="D2477" s="3" t="s">
        <v>4798</v>
      </c>
      <c r="E2477" s="3">
        <v>44.714829999999999</v>
      </c>
      <c r="F2477" s="3">
        <v>1</v>
      </c>
      <c r="G2477" s="3">
        <v>30</v>
      </c>
      <c r="H2477" s="3"/>
      <c r="I2477" s="3"/>
      <c r="J2477" s="3"/>
      <c r="K2477" s="3"/>
    </row>
    <row r="2478" spans="1:11" x14ac:dyDescent="0.2">
      <c r="A2478" s="2">
        <v>2452</v>
      </c>
      <c r="B2478" s="3">
        <v>74</v>
      </c>
      <c r="C2478" s="3" t="s">
        <v>2458</v>
      </c>
      <c r="D2478" s="3" t="s">
        <v>4799</v>
      </c>
      <c r="E2478" s="3">
        <v>42.649839999999998</v>
      </c>
      <c r="F2478" s="3">
        <v>1</v>
      </c>
      <c r="G2478" s="3">
        <v>100</v>
      </c>
      <c r="H2478" s="3"/>
      <c r="I2478" s="3"/>
      <c r="J2478" s="3"/>
      <c r="K2478" s="3"/>
    </row>
    <row r="2479" spans="1:11" x14ac:dyDescent="0.2">
      <c r="A2479" s="2">
        <v>2453</v>
      </c>
      <c r="B2479" s="3">
        <v>1010</v>
      </c>
      <c r="C2479" s="3" t="s">
        <v>2459</v>
      </c>
      <c r="D2479" s="3" t="s">
        <v>4800</v>
      </c>
      <c r="E2479" s="3">
        <v>41.72195</v>
      </c>
      <c r="F2479" s="3">
        <v>1</v>
      </c>
      <c r="G2479" s="3">
        <v>1</v>
      </c>
      <c r="H2479" s="3"/>
      <c r="I2479" s="3"/>
      <c r="J2479" s="3"/>
      <c r="K2479" s="3"/>
    </row>
    <row r="2480" spans="1:11" x14ac:dyDescent="0.2">
      <c r="A2480" s="2">
        <v>2454</v>
      </c>
      <c r="B2480" s="3">
        <v>251</v>
      </c>
      <c r="C2480" s="3" t="s">
        <v>2460</v>
      </c>
      <c r="D2480" s="3" t="s">
        <v>4801</v>
      </c>
      <c r="E2480" s="3">
        <v>41.511899999999997</v>
      </c>
      <c r="F2480" s="3">
        <v>1</v>
      </c>
      <c r="G2480" s="3">
        <v>1</v>
      </c>
      <c r="H2480" s="3"/>
      <c r="I2480" s="3"/>
      <c r="J2480" s="3"/>
      <c r="K2480" s="3"/>
    </row>
    <row r="2481" spans="1:11" x14ac:dyDescent="0.2">
      <c r="A2481" s="2">
        <v>2455</v>
      </c>
      <c r="B2481" s="3">
        <v>2473</v>
      </c>
      <c r="C2481" s="3" t="s">
        <v>2461</v>
      </c>
      <c r="D2481" s="3" t="s">
        <v>4802</v>
      </c>
      <c r="E2481" s="3">
        <v>41.04692</v>
      </c>
      <c r="F2481" s="3">
        <v>2</v>
      </c>
      <c r="G2481" s="3">
        <v>20</v>
      </c>
      <c r="H2481" s="3"/>
      <c r="I2481" s="3"/>
      <c r="J2481" s="3"/>
      <c r="K2481" s="3"/>
    </row>
    <row r="2482" spans="1:11" x14ac:dyDescent="0.2">
      <c r="A2482" s="2">
        <v>2456</v>
      </c>
      <c r="B2482" s="3">
        <v>1477</v>
      </c>
      <c r="C2482" s="3" t="s">
        <v>2462</v>
      </c>
      <c r="D2482" s="3" t="s">
        <v>4803</v>
      </c>
      <c r="E2482" s="3">
        <v>39.997109999999999</v>
      </c>
      <c r="F2482" s="3">
        <v>7</v>
      </c>
      <c r="G2482" s="3">
        <v>273</v>
      </c>
      <c r="H2482" s="3"/>
      <c r="I2482" s="3"/>
      <c r="J2482" s="3"/>
      <c r="K2482" s="3"/>
    </row>
    <row r="2483" spans="1:11" x14ac:dyDescent="0.2">
      <c r="A2483" s="2">
        <v>2457</v>
      </c>
      <c r="B2483" s="3">
        <v>865</v>
      </c>
      <c r="C2483" s="3" t="s">
        <v>2463</v>
      </c>
      <c r="D2483" s="3" t="s">
        <v>4804</v>
      </c>
      <c r="E2483" s="3">
        <v>39.622689999999999</v>
      </c>
      <c r="F2483" s="3">
        <v>4</v>
      </c>
      <c r="G2483" s="3">
        <v>261</v>
      </c>
      <c r="H2483" s="3"/>
      <c r="I2483" s="3"/>
      <c r="J2483" s="3"/>
      <c r="K2483" s="3"/>
    </row>
    <row r="2484" spans="1:11" x14ac:dyDescent="0.2">
      <c r="A2484" s="2">
        <v>2458</v>
      </c>
      <c r="B2484" s="3">
        <v>377</v>
      </c>
      <c r="C2484" s="3" t="s">
        <v>2464</v>
      </c>
      <c r="D2484" s="3" t="s">
        <v>4805</v>
      </c>
      <c r="E2484" s="3">
        <v>38.921619999999997</v>
      </c>
      <c r="F2484" s="3">
        <v>16</v>
      </c>
      <c r="G2484" s="3">
        <v>1800</v>
      </c>
      <c r="H2484" s="3"/>
      <c r="I2484" s="3"/>
      <c r="J2484" s="3"/>
      <c r="K2484" s="3"/>
    </row>
    <row r="2485" spans="1:11" x14ac:dyDescent="0.2">
      <c r="A2485" s="2">
        <v>2459</v>
      </c>
      <c r="B2485" s="3">
        <v>1574</v>
      </c>
      <c r="C2485" s="3" t="s">
        <v>2465</v>
      </c>
      <c r="D2485" s="3" t="s">
        <v>4806</v>
      </c>
      <c r="E2485" s="3">
        <v>37.805019999999999</v>
      </c>
      <c r="F2485" s="3">
        <v>2</v>
      </c>
      <c r="G2485" s="3">
        <v>9</v>
      </c>
      <c r="H2485" s="3"/>
      <c r="I2485" s="3"/>
      <c r="J2485" s="3"/>
      <c r="K2485" s="3"/>
    </row>
    <row r="2486" spans="1:11" x14ac:dyDescent="0.2">
      <c r="A2486" s="2">
        <v>2460</v>
      </c>
      <c r="B2486" s="3">
        <v>1544</v>
      </c>
      <c r="C2486" s="3" t="s">
        <v>2466</v>
      </c>
      <c r="D2486" s="3" t="s">
        <v>4807</v>
      </c>
      <c r="E2486" s="3">
        <v>37.47587</v>
      </c>
      <c r="F2486" s="3">
        <v>14</v>
      </c>
      <c r="G2486" s="3">
        <v>300</v>
      </c>
      <c r="H2486" s="3"/>
      <c r="I2486" s="3"/>
      <c r="J2486" s="3"/>
      <c r="K2486" s="3"/>
    </row>
    <row r="2487" spans="1:11" x14ac:dyDescent="0.2">
      <c r="A2487" s="2">
        <v>2461</v>
      </c>
      <c r="B2487" s="3">
        <v>2217</v>
      </c>
      <c r="C2487" s="3" t="s">
        <v>2467</v>
      </c>
      <c r="D2487" s="3" t="s">
        <v>4808</v>
      </c>
      <c r="E2487" s="3">
        <v>37.471609999999998</v>
      </c>
      <c r="F2487" s="3">
        <v>7</v>
      </c>
      <c r="G2487" s="3">
        <v>310</v>
      </c>
      <c r="H2487" s="3"/>
      <c r="I2487" s="3"/>
      <c r="J2487" s="3"/>
      <c r="K2487" s="3"/>
    </row>
    <row r="2488" spans="1:11" x14ac:dyDescent="0.2">
      <c r="A2488" s="2">
        <v>2462</v>
      </c>
      <c r="B2488" s="3">
        <v>1518</v>
      </c>
      <c r="C2488" s="3" t="s">
        <v>2468</v>
      </c>
      <c r="D2488" s="3" t="s">
        <v>4809</v>
      </c>
      <c r="E2488" s="3">
        <v>36.457470000000001</v>
      </c>
      <c r="F2488" s="3">
        <v>5</v>
      </c>
      <c r="G2488" s="3">
        <v>2500</v>
      </c>
      <c r="H2488" s="3"/>
      <c r="I2488" s="3"/>
      <c r="J2488" s="3"/>
      <c r="K2488" s="3"/>
    </row>
    <row r="2489" spans="1:11" x14ac:dyDescent="0.2">
      <c r="A2489" s="2">
        <v>2463</v>
      </c>
      <c r="B2489" s="3">
        <v>2302</v>
      </c>
      <c r="C2489" s="3" t="s">
        <v>2469</v>
      </c>
      <c r="D2489" s="3" t="s">
        <v>4810</v>
      </c>
      <c r="E2489" s="3">
        <v>35.6877</v>
      </c>
      <c r="F2489" s="3">
        <v>4</v>
      </c>
      <c r="G2489" s="3">
        <v>321</v>
      </c>
      <c r="H2489" s="3"/>
      <c r="I2489" s="3"/>
      <c r="J2489" s="3"/>
      <c r="K2489" s="3"/>
    </row>
    <row r="2490" spans="1:11" x14ac:dyDescent="0.2">
      <c r="A2490" s="2">
        <v>2464</v>
      </c>
      <c r="B2490" s="3">
        <v>371</v>
      </c>
      <c r="C2490" s="3" t="s">
        <v>2470</v>
      </c>
      <c r="D2490" s="3" t="s">
        <v>3696</v>
      </c>
      <c r="E2490" s="3">
        <v>33.383929999999999</v>
      </c>
      <c r="F2490" s="3">
        <v>12</v>
      </c>
      <c r="G2490" s="3">
        <v>1650</v>
      </c>
      <c r="H2490" s="3"/>
      <c r="I2490" s="3"/>
      <c r="J2490" s="3"/>
      <c r="K2490" s="3"/>
    </row>
    <row r="2491" spans="1:11" x14ac:dyDescent="0.2">
      <c r="A2491" s="2">
        <v>2465</v>
      </c>
      <c r="B2491" s="3">
        <v>1777</v>
      </c>
      <c r="C2491" s="3" t="s">
        <v>2471</v>
      </c>
      <c r="D2491" s="3" t="s">
        <v>4811</v>
      </c>
      <c r="E2491" s="3">
        <v>33.141590000000001</v>
      </c>
      <c r="F2491" s="3">
        <v>3</v>
      </c>
      <c r="G2491" s="3">
        <v>1602</v>
      </c>
      <c r="H2491" s="3"/>
      <c r="I2491" s="3"/>
      <c r="J2491" s="3"/>
      <c r="K2491" s="3"/>
    </row>
    <row r="2492" spans="1:11" x14ac:dyDescent="0.2">
      <c r="A2492" s="2">
        <v>2466</v>
      </c>
      <c r="B2492" s="3">
        <v>514</v>
      </c>
      <c r="C2492" s="3" t="s">
        <v>2472</v>
      </c>
      <c r="D2492" s="3" t="s">
        <v>4812</v>
      </c>
      <c r="E2492" s="3">
        <v>32.793900000000008</v>
      </c>
      <c r="F2492" s="3">
        <v>13</v>
      </c>
      <c r="G2492" s="3">
        <v>132</v>
      </c>
      <c r="H2492" s="3"/>
      <c r="I2492" s="3"/>
      <c r="J2492" s="3"/>
      <c r="K2492" s="3"/>
    </row>
    <row r="2493" spans="1:11" x14ac:dyDescent="0.2">
      <c r="A2493" s="2">
        <v>2467</v>
      </c>
      <c r="B2493" s="3">
        <v>146</v>
      </c>
      <c r="C2493" s="3" t="s">
        <v>2473</v>
      </c>
      <c r="D2493" s="3" t="s">
        <v>4813</v>
      </c>
      <c r="E2493" s="3">
        <v>31.537600000000001</v>
      </c>
      <c r="F2493" s="3">
        <v>2</v>
      </c>
      <c r="G2493" s="3">
        <v>142</v>
      </c>
      <c r="H2493" s="3"/>
      <c r="I2493" s="3"/>
      <c r="J2493" s="3"/>
      <c r="K2493" s="3"/>
    </row>
    <row r="2494" spans="1:11" x14ac:dyDescent="0.2">
      <c r="A2494" s="2">
        <v>2468</v>
      </c>
      <c r="B2494" s="3">
        <v>967</v>
      </c>
      <c r="C2494" s="3" t="s">
        <v>2474</v>
      </c>
      <c r="D2494" s="3" t="s">
        <v>4814</v>
      </c>
      <c r="E2494" s="3">
        <v>30.751169999999998</v>
      </c>
      <c r="F2494" s="3">
        <v>5</v>
      </c>
      <c r="G2494" s="3">
        <v>840</v>
      </c>
      <c r="H2494" s="3"/>
      <c r="I2494" s="3"/>
      <c r="J2494" s="3"/>
      <c r="K2494" s="3"/>
    </row>
    <row r="2495" spans="1:11" x14ac:dyDescent="0.2">
      <c r="A2495" s="2">
        <v>2469</v>
      </c>
      <c r="B2495" s="3">
        <v>2290</v>
      </c>
      <c r="C2495" s="3" t="s">
        <v>2475</v>
      </c>
      <c r="D2495" s="3" t="s">
        <v>4815</v>
      </c>
      <c r="E2495" s="3">
        <v>29.672529999999998</v>
      </c>
      <c r="F2495" s="3">
        <v>1</v>
      </c>
      <c r="G2495" s="3">
        <v>10</v>
      </c>
      <c r="H2495" s="3"/>
      <c r="I2495" s="3"/>
      <c r="J2495" s="3"/>
      <c r="K2495" s="3"/>
    </row>
    <row r="2496" spans="1:11" x14ac:dyDescent="0.2">
      <c r="A2496" s="2">
        <v>2470</v>
      </c>
      <c r="B2496" s="3">
        <v>110</v>
      </c>
      <c r="C2496" s="3" t="s">
        <v>2476</v>
      </c>
      <c r="D2496" s="3" t="s">
        <v>4816</v>
      </c>
      <c r="E2496" s="3">
        <v>29.495640000000002</v>
      </c>
      <c r="F2496" s="3">
        <v>2</v>
      </c>
      <c r="G2496" s="3">
        <v>28</v>
      </c>
      <c r="H2496" s="3"/>
      <c r="I2496" s="3"/>
      <c r="J2496" s="3"/>
      <c r="K2496" s="3"/>
    </row>
    <row r="2497" spans="1:11" x14ac:dyDescent="0.2">
      <c r="A2497" s="2">
        <v>2471</v>
      </c>
      <c r="B2497" s="3">
        <v>1684</v>
      </c>
      <c r="C2497" s="3" t="s">
        <v>2477</v>
      </c>
      <c r="D2497" s="3" t="s">
        <v>4817</v>
      </c>
      <c r="E2497" s="3">
        <v>29.06372</v>
      </c>
      <c r="F2497" s="3">
        <v>1</v>
      </c>
      <c r="G2497" s="3">
        <v>500</v>
      </c>
      <c r="H2497" s="3"/>
      <c r="I2497" s="3"/>
      <c r="J2497" s="3"/>
      <c r="K2497" s="3"/>
    </row>
    <row r="2498" spans="1:11" x14ac:dyDescent="0.2">
      <c r="A2498" s="2">
        <v>2472</v>
      </c>
      <c r="B2498" s="3">
        <v>1688</v>
      </c>
      <c r="C2498" s="3" t="s">
        <v>2478</v>
      </c>
      <c r="D2498" s="3" t="s">
        <v>4818</v>
      </c>
      <c r="E2498" s="3">
        <v>28.573370000000001</v>
      </c>
      <c r="F2498" s="3">
        <v>7</v>
      </c>
      <c r="G2498" s="3">
        <v>3500</v>
      </c>
      <c r="H2498" s="3"/>
      <c r="I2498" s="3"/>
      <c r="J2498" s="3"/>
      <c r="K2498" s="3"/>
    </row>
    <row r="2499" spans="1:11" x14ac:dyDescent="0.2">
      <c r="A2499" s="2">
        <v>2473</v>
      </c>
      <c r="B2499" s="3">
        <v>397</v>
      </c>
      <c r="C2499" s="3" t="s">
        <v>2479</v>
      </c>
      <c r="D2499" s="3" t="s">
        <v>4819</v>
      </c>
      <c r="E2499" s="3">
        <v>28.42587</v>
      </c>
      <c r="F2499" s="3">
        <v>7</v>
      </c>
      <c r="G2499" s="3">
        <v>353</v>
      </c>
      <c r="H2499" s="3"/>
      <c r="I2499" s="3"/>
      <c r="J2499" s="3"/>
      <c r="K2499" s="3"/>
    </row>
    <row r="2500" spans="1:11" x14ac:dyDescent="0.2">
      <c r="A2500" s="2">
        <v>2474</v>
      </c>
      <c r="B2500" s="3">
        <v>389</v>
      </c>
      <c r="C2500" s="3" t="s">
        <v>2480</v>
      </c>
      <c r="D2500" s="3" t="s">
        <v>4820</v>
      </c>
      <c r="E2500" s="3">
        <v>28.0579</v>
      </c>
      <c r="F2500" s="3">
        <v>3</v>
      </c>
      <c r="G2500" s="3">
        <v>86</v>
      </c>
      <c r="H2500" s="3"/>
      <c r="I2500" s="3"/>
      <c r="J2500" s="3"/>
      <c r="K2500" s="3"/>
    </row>
    <row r="2501" spans="1:11" x14ac:dyDescent="0.2">
      <c r="A2501" s="2">
        <v>2475</v>
      </c>
      <c r="B2501" s="3">
        <v>944</v>
      </c>
      <c r="C2501" s="3" t="s">
        <v>2481</v>
      </c>
      <c r="D2501" s="3" t="s">
        <v>4821</v>
      </c>
      <c r="E2501" s="3">
        <v>26.948720000000002</v>
      </c>
      <c r="F2501" s="3">
        <v>4</v>
      </c>
      <c r="G2501" s="3">
        <v>27</v>
      </c>
      <c r="H2501" s="3"/>
      <c r="I2501" s="3"/>
      <c r="J2501" s="3"/>
      <c r="K2501" s="3"/>
    </row>
    <row r="2502" spans="1:11" x14ac:dyDescent="0.2">
      <c r="A2502" s="2">
        <v>2476</v>
      </c>
      <c r="B2502" s="3">
        <v>1144</v>
      </c>
      <c r="C2502" s="3" t="s">
        <v>2482</v>
      </c>
      <c r="D2502" s="3" t="s">
        <v>4822</v>
      </c>
      <c r="E2502" s="3">
        <v>26.734259999999999</v>
      </c>
      <c r="F2502" s="3">
        <v>3</v>
      </c>
      <c r="G2502" s="3">
        <v>1168</v>
      </c>
      <c r="H2502" s="3"/>
      <c r="I2502" s="3"/>
      <c r="J2502" s="3"/>
      <c r="K2502" s="3"/>
    </row>
    <row r="2503" spans="1:11" x14ac:dyDescent="0.2">
      <c r="A2503" s="2">
        <v>2477</v>
      </c>
      <c r="B2503" s="3">
        <v>1740</v>
      </c>
      <c r="C2503" s="3" t="s">
        <v>2483</v>
      </c>
      <c r="D2503" s="3" t="s">
        <v>4823</v>
      </c>
      <c r="E2503" s="3">
        <v>25.643139999999999</v>
      </c>
      <c r="F2503" s="3">
        <v>2</v>
      </c>
      <c r="G2503" s="3">
        <v>20</v>
      </c>
      <c r="H2503" s="3"/>
      <c r="I2503" s="3"/>
      <c r="J2503" s="3"/>
      <c r="K2503" s="3"/>
    </row>
    <row r="2504" spans="1:11" x14ac:dyDescent="0.2">
      <c r="A2504" s="2">
        <v>2478</v>
      </c>
      <c r="B2504" s="3">
        <v>2150</v>
      </c>
      <c r="C2504" s="3" t="s">
        <v>2484</v>
      </c>
      <c r="D2504" s="3" t="s">
        <v>4824</v>
      </c>
      <c r="E2504" s="3">
        <v>25.53669</v>
      </c>
      <c r="F2504" s="3">
        <v>2</v>
      </c>
      <c r="G2504" s="3">
        <v>6</v>
      </c>
      <c r="H2504" s="3"/>
      <c r="I2504" s="3"/>
      <c r="J2504" s="3"/>
      <c r="K2504" s="3"/>
    </row>
    <row r="2505" spans="1:11" x14ac:dyDescent="0.2">
      <c r="A2505" s="2">
        <v>2479</v>
      </c>
      <c r="B2505" s="3">
        <v>2520</v>
      </c>
      <c r="C2505" s="3" t="s">
        <v>2485</v>
      </c>
      <c r="D2505" s="3" t="s">
        <v>4825</v>
      </c>
      <c r="E2505" s="3">
        <v>22.140910000000002</v>
      </c>
      <c r="F2505" s="3">
        <v>1</v>
      </c>
      <c r="G2505" s="3">
        <v>1</v>
      </c>
      <c r="H2505" s="3"/>
      <c r="I2505" s="3"/>
      <c r="J2505" s="3"/>
      <c r="K2505" s="3"/>
    </row>
    <row r="2506" spans="1:11" x14ac:dyDescent="0.2">
      <c r="A2506" s="2">
        <v>2480</v>
      </c>
      <c r="B2506" s="3">
        <v>1666</v>
      </c>
      <c r="C2506" s="3" t="s">
        <v>2486</v>
      </c>
      <c r="D2506" s="3" t="s">
        <v>4826</v>
      </c>
      <c r="E2506" s="3">
        <v>21.937989999999999</v>
      </c>
      <c r="F2506" s="3">
        <v>2</v>
      </c>
      <c r="G2506" s="3">
        <v>300</v>
      </c>
      <c r="H2506" s="3"/>
      <c r="I2506" s="3"/>
      <c r="J2506" s="3"/>
      <c r="K2506" s="3"/>
    </row>
    <row r="2507" spans="1:11" x14ac:dyDescent="0.2">
      <c r="A2507" s="2">
        <v>2481</v>
      </c>
      <c r="B2507" s="3">
        <v>1334</v>
      </c>
      <c r="C2507" s="3" t="s">
        <v>2487</v>
      </c>
      <c r="D2507" s="3" t="s">
        <v>4827</v>
      </c>
      <c r="E2507" s="3">
        <v>21.714279999999999</v>
      </c>
      <c r="F2507" s="3">
        <v>6</v>
      </c>
      <c r="G2507" s="3">
        <v>1004</v>
      </c>
      <c r="H2507" s="3"/>
      <c r="I2507" s="3"/>
      <c r="J2507" s="3"/>
      <c r="K2507" s="3"/>
    </row>
    <row r="2508" spans="1:11" x14ac:dyDescent="0.2">
      <c r="A2508" s="2">
        <v>2482</v>
      </c>
      <c r="B2508" s="3">
        <v>842</v>
      </c>
      <c r="C2508" s="3" t="s">
        <v>2488</v>
      </c>
      <c r="D2508" s="3" t="s">
        <v>4828</v>
      </c>
      <c r="E2508" s="3">
        <v>21.532710000000002</v>
      </c>
      <c r="F2508" s="3">
        <v>6</v>
      </c>
      <c r="G2508" s="3">
        <v>84</v>
      </c>
      <c r="H2508" s="3"/>
      <c r="I2508" s="3"/>
      <c r="J2508" s="3"/>
      <c r="K2508" s="3"/>
    </row>
    <row r="2509" spans="1:11" x14ac:dyDescent="0.2">
      <c r="A2509" s="2">
        <v>2483</v>
      </c>
      <c r="B2509" s="3">
        <v>2069</v>
      </c>
      <c r="C2509" s="3" t="s">
        <v>2489</v>
      </c>
      <c r="D2509" s="3" t="s">
        <v>4829</v>
      </c>
      <c r="E2509" s="3">
        <v>21.070730000000001</v>
      </c>
      <c r="F2509" s="3">
        <v>1</v>
      </c>
      <c r="G2509" s="3">
        <v>5</v>
      </c>
      <c r="H2509" s="3"/>
      <c r="I2509" s="3"/>
      <c r="J2509" s="3"/>
      <c r="K2509" s="3"/>
    </row>
    <row r="2510" spans="1:11" x14ac:dyDescent="0.2">
      <c r="A2510" s="2">
        <v>2484</v>
      </c>
      <c r="B2510" s="3">
        <v>1516</v>
      </c>
      <c r="C2510" s="3" t="s">
        <v>2490</v>
      </c>
      <c r="D2510" s="3" t="s">
        <v>4830</v>
      </c>
      <c r="E2510" s="3">
        <v>19.766680000000001</v>
      </c>
      <c r="F2510" s="3">
        <v>4</v>
      </c>
      <c r="G2510" s="3">
        <v>300</v>
      </c>
      <c r="H2510" s="3"/>
      <c r="I2510" s="3"/>
      <c r="J2510" s="3"/>
      <c r="K2510" s="3"/>
    </row>
    <row r="2511" spans="1:11" x14ac:dyDescent="0.2">
      <c r="A2511" s="2">
        <v>2485</v>
      </c>
      <c r="B2511" s="3">
        <v>1919</v>
      </c>
      <c r="C2511" s="3" t="s">
        <v>2491</v>
      </c>
      <c r="D2511" s="3" t="s">
        <v>4831</v>
      </c>
      <c r="E2511" s="3">
        <v>19.70581</v>
      </c>
      <c r="F2511" s="3">
        <v>13</v>
      </c>
      <c r="G2511" s="3">
        <v>31</v>
      </c>
      <c r="H2511" s="3"/>
      <c r="I2511" s="3"/>
      <c r="J2511" s="3"/>
      <c r="K2511" s="3"/>
    </row>
    <row r="2512" spans="1:11" x14ac:dyDescent="0.2">
      <c r="A2512" s="2">
        <v>2486</v>
      </c>
      <c r="B2512" s="3">
        <v>772</v>
      </c>
      <c r="C2512" s="3" t="s">
        <v>2492</v>
      </c>
      <c r="D2512" s="3" t="s">
        <v>2845</v>
      </c>
      <c r="E2512" s="3">
        <v>19.488099999999999</v>
      </c>
      <c r="F2512" s="3">
        <v>2</v>
      </c>
      <c r="G2512" s="3">
        <v>34</v>
      </c>
      <c r="H2512" s="3"/>
      <c r="I2512" s="3"/>
      <c r="J2512" s="3"/>
      <c r="K2512" s="3"/>
    </row>
    <row r="2513" spans="1:11" x14ac:dyDescent="0.2">
      <c r="A2513" s="2">
        <v>2487</v>
      </c>
      <c r="B2513" s="3">
        <v>1621</v>
      </c>
      <c r="C2513" s="3" t="s">
        <v>2493</v>
      </c>
      <c r="D2513" s="3" t="s">
        <v>4832</v>
      </c>
      <c r="E2513" s="3">
        <v>18.62274</v>
      </c>
      <c r="F2513" s="3">
        <v>3</v>
      </c>
      <c r="G2513" s="3">
        <v>450</v>
      </c>
      <c r="H2513" s="3"/>
      <c r="I2513" s="3"/>
      <c r="J2513" s="3"/>
      <c r="K2513" s="3"/>
    </row>
    <row r="2514" spans="1:11" x14ac:dyDescent="0.2">
      <c r="A2514" s="2">
        <v>2488</v>
      </c>
      <c r="B2514" s="3">
        <v>908</v>
      </c>
      <c r="C2514" s="3" t="s">
        <v>2494</v>
      </c>
      <c r="D2514" s="3" t="s">
        <v>4833</v>
      </c>
      <c r="E2514" s="3">
        <v>18.560230000000001</v>
      </c>
      <c r="F2514" s="3">
        <v>1</v>
      </c>
      <c r="G2514" s="3">
        <v>80</v>
      </c>
      <c r="H2514" s="3"/>
      <c r="I2514" s="3"/>
      <c r="J2514" s="3"/>
      <c r="K2514" s="3"/>
    </row>
    <row r="2515" spans="1:11" x14ac:dyDescent="0.2">
      <c r="A2515" s="2">
        <v>2489</v>
      </c>
      <c r="B2515" s="3">
        <v>2235</v>
      </c>
      <c r="C2515" s="3" t="s">
        <v>2495</v>
      </c>
      <c r="D2515" s="3" t="s">
        <v>4834</v>
      </c>
      <c r="E2515" s="3">
        <v>18.167149999999999</v>
      </c>
      <c r="F2515" s="3">
        <v>1</v>
      </c>
      <c r="G2515" s="3">
        <v>3</v>
      </c>
      <c r="H2515" s="3"/>
      <c r="I2515" s="3"/>
      <c r="J2515" s="3"/>
      <c r="K2515" s="3"/>
    </row>
    <row r="2516" spans="1:11" x14ac:dyDescent="0.2">
      <c r="A2516" s="2">
        <v>2490</v>
      </c>
      <c r="B2516" s="3">
        <v>1543</v>
      </c>
      <c r="C2516" s="3" t="s">
        <v>2496</v>
      </c>
      <c r="D2516" s="3" t="s">
        <v>4835</v>
      </c>
      <c r="E2516" s="3">
        <v>17.658840000000001</v>
      </c>
      <c r="F2516" s="3">
        <v>1</v>
      </c>
      <c r="G2516" s="3">
        <v>1000</v>
      </c>
      <c r="H2516" s="3"/>
      <c r="I2516" s="3"/>
      <c r="J2516" s="3"/>
      <c r="K2516" s="3"/>
    </row>
    <row r="2517" spans="1:11" x14ac:dyDescent="0.2">
      <c r="A2517" s="2">
        <v>2491</v>
      </c>
      <c r="B2517" s="3">
        <v>1505</v>
      </c>
      <c r="C2517" s="3" t="s">
        <v>2497</v>
      </c>
      <c r="D2517" s="3" t="s">
        <v>4836</v>
      </c>
      <c r="E2517" s="3">
        <v>17.52675</v>
      </c>
      <c r="F2517" s="3">
        <v>11</v>
      </c>
      <c r="G2517" s="3">
        <v>228</v>
      </c>
      <c r="H2517" s="3"/>
      <c r="I2517" s="3"/>
      <c r="J2517" s="3"/>
      <c r="K2517" s="3"/>
    </row>
    <row r="2518" spans="1:11" x14ac:dyDescent="0.2">
      <c r="A2518" s="2">
        <v>2492</v>
      </c>
      <c r="B2518" s="3">
        <v>1762</v>
      </c>
      <c r="C2518" s="3" t="s">
        <v>2498</v>
      </c>
      <c r="D2518" s="3" t="s">
        <v>4837</v>
      </c>
      <c r="E2518" s="3">
        <v>15.779489999999999</v>
      </c>
      <c r="F2518" s="3">
        <v>4</v>
      </c>
      <c r="G2518" s="3">
        <v>121</v>
      </c>
      <c r="H2518" s="3"/>
      <c r="I2518" s="3"/>
      <c r="J2518" s="3"/>
      <c r="K2518" s="3"/>
    </row>
    <row r="2519" spans="1:11" x14ac:dyDescent="0.2">
      <c r="A2519" s="2">
        <v>2493</v>
      </c>
      <c r="B2519" s="3">
        <v>1146</v>
      </c>
      <c r="C2519" s="3" t="s">
        <v>2499</v>
      </c>
      <c r="D2519" s="3" t="s">
        <v>4838</v>
      </c>
      <c r="E2519" s="3">
        <v>15.60277</v>
      </c>
      <c r="F2519" s="3">
        <v>7</v>
      </c>
      <c r="G2519" s="3">
        <v>14</v>
      </c>
      <c r="H2519" s="3"/>
      <c r="I2519" s="3"/>
      <c r="J2519" s="3"/>
      <c r="K2519" s="3"/>
    </row>
    <row r="2520" spans="1:11" x14ac:dyDescent="0.2">
      <c r="A2520" s="2">
        <v>2494</v>
      </c>
      <c r="B2520" s="3">
        <v>2086</v>
      </c>
      <c r="C2520" s="3" t="s">
        <v>2500</v>
      </c>
      <c r="D2520" s="3" t="s">
        <v>4839</v>
      </c>
      <c r="E2520" s="3">
        <v>15.06659</v>
      </c>
      <c r="F2520" s="3">
        <v>8</v>
      </c>
      <c r="G2520" s="3">
        <v>37</v>
      </c>
      <c r="H2520" s="3"/>
      <c r="I2520" s="3"/>
      <c r="J2520" s="3"/>
      <c r="K2520" s="3"/>
    </row>
    <row r="2521" spans="1:11" x14ac:dyDescent="0.2">
      <c r="A2521" s="2">
        <v>2495</v>
      </c>
      <c r="B2521" s="3">
        <v>1909</v>
      </c>
      <c r="C2521" s="3" t="s">
        <v>2501</v>
      </c>
      <c r="D2521" s="3" t="s">
        <v>4840</v>
      </c>
      <c r="E2521" s="3">
        <v>13.96856</v>
      </c>
      <c r="F2521" s="3">
        <v>34</v>
      </c>
      <c r="G2521" s="3">
        <v>41</v>
      </c>
      <c r="H2521" s="3"/>
      <c r="I2521" s="3"/>
      <c r="J2521" s="3"/>
      <c r="K2521" s="3"/>
    </row>
    <row r="2522" spans="1:11" x14ac:dyDescent="0.2">
      <c r="A2522" s="2">
        <v>2496</v>
      </c>
      <c r="B2522" s="3">
        <v>2197</v>
      </c>
      <c r="C2522" s="3" t="s">
        <v>2502</v>
      </c>
      <c r="D2522" s="3" t="s">
        <v>4841</v>
      </c>
      <c r="E2522" s="3">
        <v>13.883279999999999</v>
      </c>
      <c r="F2522" s="3">
        <v>1</v>
      </c>
      <c r="G2522" s="3">
        <v>1</v>
      </c>
      <c r="H2522" s="3"/>
      <c r="I2522" s="3"/>
      <c r="J2522" s="3"/>
      <c r="K2522" s="3"/>
    </row>
    <row r="2523" spans="1:11" x14ac:dyDescent="0.2">
      <c r="A2523" s="2">
        <v>2497</v>
      </c>
      <c r="B2523" s="3">
        <v>2128</v>
      </c>
      <c r="C2523" s="3" t="s">
        <v>2503</v>
      </c>
      <c r="D2523" s="3" t="s">
        <v>4842</v>
      </c>
      <c r="E2523" s="3">
        <v>12.25432</v>
      </c>
      <c r="F2523" s="3">
        <v>2</v>
      </c>
      <c r="G2523" s="3">
        <v>60</v>
      </c>
      <c r="H2523" s="3"/>
      <c r="I2523" s="3"/>
      <c r="J2523" s="3"/>
      <c r="K2523" s="3"/>
    </row>
    <row r="2524" spans="1:11" x14ac:dyDescent="0.2">
      <c r="A2524" s="2">
        <v>2498</v>
      </c>
      <c r="B2524" s="3">
        <v>1029</v>
      </c>
      <c r="C2524" s="3" t="s">
        <v>2504</v>
      </c>
      <c r="D2524" s="3" t="s">
        <v>4843</v>
      </c>
      <c r="E2524" s="3">
        <v>11.687939999999999</v>
      </c>
      <c r="F2524" s="3">
        <v>1</v>
      </c>
      <c r="G2524" s="3">
        <v>1</v>
      </c>
      <c r="H2524" s="3"/>
      <c r="I2524" s="3"/>
      <c r="J2524" s="3"/>
      <c r="K2524" s="3"/>
    </row>
    <row r="2525" spans="1:11" x14ac:dyDescent="0.2">
      <c r="A2525" s="2">
        <v>2499</v>
      </c>
      <c r="B2525" s="3">
        <v>2224</v>
      </c>
      <c r="C2525" s="3" t="s">
        <v>2505</v>
      </c>
      <c r="D2525" s="3" t="s">
        <v>4844</v>
      </c>
      <c r="E2525" s="3">
        <v>11.128130000000001</v>
      </c>
      <c r="F2525" s="3">
        <v>2</v>
      </c>
      <c r="G2525" s="3">
        <v>20</v>
      </c>
      <c r="H2525" s="3"/>
      <c r="I2525" s="3"/>
      <c r="J2525" s="3"/>
      <c r="K2525" s="3"/>
    </row>
    <row r="2526" spans="1:11" x14ac:dyDescent="0.2">
      <c r="A2526" s="2">
        <v>2500</v>
      </c>
      <c r="B2526" s="3">
        <v>1450</v>
      </c>
      <c r="C2526" s="3" t="s">
        <v>2506</v>
      </c>
      <c r="D2526" s="3" t="s">
        <v>4845</v>
      </c>
      <c r="E2526" s="3">
        <v>10.910270000000001</v>
      </c>
      <c r="F2526" s="3">
        <v>2</v>
      </c>
      <c r="G2526" s="3">
        <v>29</v>
      </c>
      <c r="H2526" s="3"/>
      <c r="I2526" s="3"/>
      <c r="J2526" s="3"/>
      <c r="K2526" s="3"/>
    </row>
    <row r="2527" spans="1:11" x14ac:dyDescent="0.2">
      <c r="A2527" s="2">
        <v>2501</v>
      </c>
      <c r="B2527" s="3">
        <v>1231</v>
      </c>
      <c r="C2527" s="3" t="s">
        <v>2507</v>
      </c>
      <c r="D2527" s="3" t="s">
        <v>4846</v>
      </c>
      <c r="E2527" s="3">
        <v>10.90296</v>
      </c>
      <c r="F2527" s="3">
        <v>1</v>
      </c>
      <c r="G2527" s="3">
        <v>90</v>
      </c>
      <c r="H2527" s="3"/>
      <c r="I2527" s="3"/>
      <c r="J2527" s="3"/>
      <c r="K2527" s="3"/>
    </row>
    <row r="2528" spans="1:11" x14ac:dyDescent="0.2">
      <c r="A2528" s="2">
        <v>2502</v>
      </c>
      <c r="B2528" s="3">
        <v>2327</v>
      </c>
      <c r="C2528" s="3" t="s">
        <v>2508</v>
      </c>
      <c r="D2528" s="3" t="s">
        <v>4847</v>
      </c>
      <c r="E2528" s="3">
        <v>10.833769999999999</v>
      </c>
      <c r="F2528" s="3">
        <v>2</v>
      </c>
      <c r="G2528" s="3">
        <v>4</v>
      </c>
      <c r="H2528" s="3"/>
      <c r="I2528" s="3"/>
      <c r="J2528" s="3"/>
      <c r="K2528" s="3"/>
    </row>
    <row r="2529" spans="1:11" x14ac:dyDescent="0.2">
      <c r="A2529" s="2">
        <v>2503</v>
      </c>
      <c r="B2529" s="3">
        <v>2232</v>
      </c>
      <c r="C2529" s="3" t="s">
        <v>2509</v>
      </c>
      <c r="D2529" s="3" t="s">
        <v>4848</v>
      </c>
      <c r="E2529" s="3">
        <v>9.7389299999999999</v>
      </c>
      <c r="F2529" s="3">
        <v>2</v>
      </c>
      <c r="G2529" s="3">
        <v>2</v>
      </c>
      <c r="H2529" s="3"/>
      <c r="I2529" s="3"/>
      <c r="J2529" s="3"/>
      <c r="K2529" s="3"/>
    </row>
    <row r="2530" spans="1:11" x14ac:dyDescent="0.2">
      <c r="A2530" s="2">
        <v>2504</v>
      </c>
      <c r="B2530" s="3">
        <v>1678</v>
      </c>
      <c r="C2530" s="3" t="s">
        <v>2510</v>
      </c>
      <c r="D2530" s="3" t="s">
        <v>4849</v>
      </c>
      <c r="E2530" s="3">
        <v>9.5274399999999986</v>
      </c>
      <c r="F2530" s="3">
        <v>1</v>
      </c>
      <c r="G2530" s="3">
        <v>48</v>
      </c>
      <c r="H2530" s="3"/>
      <c r="I2530" s="3"/>
      <c r="J2530" s="3"/>
      <c r="K2530" s="3"/>
    </row>
    <row r="2531" spans="1:11" x14ac:dyDescent="0.2">
      <c r="A2531" s="2">
        <v>2505</v>
      </c>
      <c r="B2531" s="3">
        <v>750</v>
      </c>
      <c r="C2531" s="3" t="s">
        <v>2511</v>
      </c>
      <c r="D2531" s="3" t="s">
        <v>4850</v>
      </c>
      <c r="E2531" s="3">
        <v>9.4963100000000011</v>
      </c>
      <c r="F2531" s="3">
        <v>1</v>
      </c>
      <c r="G2531" s="3">
        <v>1</v>
      </c>
      <c r="H2531" s="3"/>
      <c r="I2531" s="3"/>
      <c r="J2531" s="3"/>
      <c r="K2531" s="3"/>
    </row>
    <row r="2532" spans="1:11" x14ac:dyDescent="0.2">
      <c r="A2532" s="2">
        <v>2506</v>
      </c>
      <c r="B2532" s="3">
        <v>775</v>
      </c>
      <c r="C2532" s="3" t="s">
        <v>2512</v>
      </c>
      <c r="D2532" s="3" t="s">
        <v>4851</v>
      </c>
      <c r="E2532" s="3">
        <v>9.3789400000000001</v>
      </c>
      <c r="F2532" s="3">
        <v>1</v>
      </c>
      <c r="G2532" s="3">
        <v>3</v>
      </c>
      <c r="H2532" s="3"/>
      <c r="I2532" s="3"/>
      <c r="J2532" s="3"/>
      <c r="K2532" s="3"/>
    </row>
    <row r="2533" spans="1:11" x14ac:dyDescent="0.2">
      <c r="A2533" s="2">
        <v>2507</v>
      </c>
      <c r="B2533" s="3">
        <v>1908</v>
      </c>
      <c r="C2533" s="3" t="s">
        <v>2513</v>
      </c>
      <c r="D2533" s="3" t="s">
        <v>4852</v>
      </c>
      <c r="E2533" s="3">
        <v>9.3223699999999994</v>
      </c>
      <c r="F2533" s="3">
        <v>2</v>
      </c>
      <c r="G2533" s="3">
        <v>2</v>
      </c>
      <c r="H2533" s="3"/>
      <c r="I2533" s="3"/>
      <c r="J2533" s="3"/>
      <c r="K2533" s="3"/>
    </row>
    <row r="2534" spans="1:11" x14ac:dyDescent="0.2">
      <c r="A2534" s="2">
        <v>2508</v>
      </c>
      <c r="B2534" s="3">
        <v>1230</v>
      </c>
      <c r="C2534" s="3" t="s">
        <v>2514</v>
      </c>
      <c r="D2534" s="3" t="s">
        <v>4853</v>
      </c>
      <c r="E2534" s="3">
        <v>8.9545399999999997</v>
      </c>
      <c r="F2534" s="3">
        <v>1</v>
      </c>
      <c r="G2534" s="3">
        <v>56</v>
      </c>
      <c r="H2534" s="3"/>
      <c r="I2534" s="3"/>
      <c r="J2534" s="3"/>
      <c r="K2534" s="3"/>
    </row>
    <row r="2535" spans="1:11" x14ac:dyDescent="0.2">
      <c r="A2535" s="2">
        <v>2509</v>
      </c>
      <c r="B2535" s="3">
        <v>1720</v>
      </c>
      <c r="C2535" s="3" t="s">
        <v>2515</v>
      </c>
      <c r="D2535" s="3" t="s">
        <v>4854</v>
      </c>
      <c r="E2535" s="3">
        <v>8.498619999999999</v>
      </c>
      <c r="F2535" s="3">
        <v>1</v>
      </c>
      <c r="G2535" s="3">
        <v>1</v>
      </c>
      <c r="H2535" s="3"/>
      <c r="I2535" s="3"/>
      <c r="J2535" s="3"/>
      <c r="K2535" s="3"/>
    </row>
    <row r="2536" spans="1:11" x14ac:dyDescent="0.2">
      <c r="A2536" s="2">
        <v>2510</v>
      </c>
      <c r="B2536" s="3">
        <v>1389</v>
      </c>
      <c r="C2536" s="3" t="s">
        <v>2516</v>
      </c>
      <c r="D2536" s="3" t="s">
        <v>4855</v>
      </c>
      <c r="E2536" s="3">
        <v>8.3912600000000008</v>
      </c>
      <c r="F2536" s="3">
        <v>3</v>
      </c>
      <c r="G2536" s="3">
        <v>30</v>
      </c>
      <c r="H2536" s="3"/>
      <c r="I2536" s="3"/>
      <c r="J2536" s="3"/>
      <c r="K2536" s="3"/>
    </row>
    <row r="2537" spans="1:11" x14ac:dyDescent="0.2">
      <c r="A2537" s="2">
        <v>2511</v>
      </c>
      <c r="B2537" s="3">
        <v>1764</v>
      </c>
      <c r="C2537" s="3" t="s">
        <v>2517</v>
      </c>
      <c r="D2537" s="3" t="s">
        <v>4856</v>
      </c>
      <c r="E2537" s="3">
        <v>7.9601499999999996</v>
      </c>
      <c r="F2537" s="3">
        <v>1</v>
      </c>
      <c r="G2537" s="3">
        <v>1</v>
      </c>
      <c r="H2537" s="3"/>
      <c r="I2537" s="3"/>
      <c r="J2537" s="3"/>
      <c r="K2537" s="3"/>
    </row>
    <row r="2538" spans="1:11" x14ac:dyDescent="0.2">
      <c r="A2538" s="2">
        <v>2512</v>
      </c>
      <c r="B2538" s="3">
        <v>1918</v>
      </c>
      <c r="C2538" s="3" t="s">
        <v>2518</v>
      </c>
      <c r="D2538" s="3" t="s">
        <v>4857</v>
      </c>
      <c r="E2538" s="3">
        <v>7.8677499999999991</v>
      </c>
      <c r="F2538" s="3">
        <v>6</v>
      </c>
      <c r="G2538" s="3">
        <v>6</v>
      </c>
      <c r="H2538" s="3"/>
      <c r="I2538" s="3"/>
      <c r="J2538" s="3"/>
      <c r="K2538" s="3"/>
    </row>
    <row r="2539" spans="1:11" x14ac:dyDescent="0.2">
      <c r="A2539" s="2">
        <v>2513</v>
      </c>
      <c r="B2539" s="3">
        <v>2433</v>
      </c>
      <c r="C2539" s="3" t="s">
        <v>2519</v>
      </c>
      <c r="D2539" s="3" t="s">
        <v>4858</v>
      </c>
      <c r="E2539" s="3">
        <v>7.3264699999999996</v>
      </c>
      <c r="F2539" s="3">
        <v>1</v>
      </c>
      <c r="G2539" s="3">
        <v>1</v>
      </c>
      <c r="H2539" s="3"/>
      <c r="I2539" s="3"/>
      <c r="J2539" s="3"/>
      <c r="K2539" s="3"/>
    </row>
    <row r="2540" spans="1:11" x14ac:dyDescent="0.2">
      <c r="A2540" s="2">
        <v>2514</v>
      </c>
      <c r="B2540" s="3">
        <v>1864</v>
      </c>
      <c r="C2540" s="3" t="s">
        <v>2520</v>
      </c>
      <c r="D2540" s="3" t="s">
        <v>4859</v>
      </c>
      <c r="E2540" s="3">
        <v>7.2030200000000004</v>
      </c>
      <c r="F2540" s="3">
        <v>1</v>
      </c>
      <c r="G2540" s="3">
        <v>2</v>
      </c>
      <c r="H2540" s="3"/>
      <c r="I2540" s="3"/>
      <c r="J2540" s="3"/>
      <c r="K2540" s="3"/>
    </row>
    <row r="2541" spans="1:11" x14ac:dyDescent="0.2">
      <c r="A2541" s="2">
        <v>2515</v>
      </c>
      <c r="B2541" s="3">
        <v>2070</v>
      </c>
      <c r="C2541" s="3" t="s">
        <v>2521</v>
      </c>
      <c r="D2541" s="3" t="s">
        <v>4860</v>
      </c>
      <c r="E2541" s="3">
        <v>6.8805699999999996</v>
      </c>
      <c r="F2541" s="3">
        <v>1</v>
      </c>
      <c r="G2541" s="3">
        <v>1</v>
      </c>
      <c r="H2541" s="3"/>
      <c r="I2541" s="3"/>
      <c r="J2541" s="3"/>
      <c r="K2541" s="3"/>
    </row>
    <row r="2542" spans="1:11" x14ac:dyDescent="0.2">
      <c r="A2542" s="2">
        <v>2516</v>
      </c>
      <c r="B2542" s="3">
        <v>394</v>
      </c>
      <c r="C2542" s="3" t="s">
        <v>2522</v>
      </c>
      <c r="D2542" s="3" t="s">
        <v>4861</v>
      </c>
      <c r="E2542" s="3">
        <v>5.7947199999999999</v>
      </c>
      <c r="F2542" s="3">
        <v>1</v>
      </c>
      <c r="G2542" s="3">
        <v>28</v>
      </c>
      <c r="H2542" s="3"/>
      <c r="I2542" s="3"/>
      <c r="J2542" s="3"/>
      <c r="K2542" s="3"/>
    </row>
    <row r="2543" spans="1:11" x14ac:dyDescent="0.2">
      <c r="A2543" s="2">
        <v>2517</v>
      </c>
      <c r="B2543" s="3">
        <v>10</v>
      </c>
      <c r="C2543" s="3" t="s">
        <v>2523</v>
      </c>
      <c r="D2543" s="3" t="s">
        <v>4862</v>
      </c>
      <c r="E2543" s="3">
        <v>5.4565800000000007</v>
      </c>
      <c r="F2543" s="3">
        <v>4</v>
      </c>
      <c r="G2543" s="3">
        <v>452</v>
      </c>
      <c r="H2543" s="3"/>
      <c r="I2543" s="3"/>
      <c r="J2543" s="3"/>
      <c r="K2543" s="3"/>
    </row>
    <row r="2544" spans="1:11" x14ac:dyDescent="0.2">
      <c r="A2544" s="2">
        <v>2518</v>
      </c>
      <c r="B2544" s="3">
        <v>1920</v>
      </c>
      <c r="C2544" s="3" t="s">
        <v>2524</v>
      </c>
      <c r="D2544" s="3" t="s">
        <v>4863</v>
      </c>
      <c r="E2544" s="3">
        <v>4.33988</v>
      </c>
      <c r="F2544" s="3">
        <v>1</v>
      </c>
      <c r="G2544" s="3">
        <v>2</v>
      </c>
      <c r="H2544" s="3"/>
      <c r="I2544" s="3"/>
      <c r="J2544" s="3"/>
      <c r="K2544" s="3"/>
    </row>
    <row r="2545" spans="1:11" x14ac:dyDescent="0.2">
      <c r="A2545" s="2">
        <v>2519</v>
      </c>
      <c r="B2545" s="3">
        <v>1447</v>
      </c>
      <c r="C2545" s="3" t="s">
        <v>2525</v>
      </c>
      <c r="D2545" s="3" t="s">
        <v>3160</v>
      </c>
      <c r="E2545" s="3">
        <v>4.0340800000000003</v>
      </c>
      <c r="F2545" s="3">
        <v>1</v>
      </c>
      <c r="G2545" s="3">
        <v>10</v>
      </c>
      <c r="H2545" s="3"/>
      <c r="I2545" s="3"/>
      <c r="J2545" s="3"/>
      <c r="K2545" s="3"/>
    </row>
    <row r="2546" spans="1:11" x14ac:dyDescent="0.2">
      <c r="A2546" s="2">
        <v>2520</v>
      </c>
      <c r="B2546" s="3">
        <v>2423</v>
      </c>
      <c r="C2546" s="3" t="s">
        <v>2526</v>
      </c>
      <c r="D2546" s="3" t="s">
        <v>4864</v>
      </c>
      <c r="E2546" s="3">
        <v>3.6872799999999999</v>
      </c>
      <c r="F2546" s="3">
        <v>2</v>
      </c>
      <c r="G2546" s="3">
        <v>2</v>
      </c>
      <c r="H2546" s="3"/>
      <c r="I2546" s="3"/>
      <c r="J2546" s="3"/>
      <c r="K2546" s="3"/>
    </row>
    <row r="2547" spans="1:11" x14ac:dyDescent="0.2">
      <c r="A2547" s="2">
        <v>2521</v>
      </c>
      <c r="B2547" s="3">
        <v>1635</v>
      </c>
      <c r="C2547" s="3" t="s">
        <v>2527</v>
      </c>
      <c r="D2547" s="3" t="s">
        <v>4849</v>
      </c>
      <c r="E2547" s="3">
        <v>3.4023699999999999</v>
      </c>
      <c r="F2547" s="3">
        <v>1</v>
      </c>
      <c r="G2547" s="3">
        <v>250</v>
      </c>
      <c r="H2547" s="3"/>
      <c r="I2547" s="3"/>
      <c r="J2547" s="3"/>
      <c r="K2547" s="3"/>
    </row>
    <row r="2548" spans="1:11" x14ac:dyDescent="0.2">
      <c r="A2548" s="2">
        <v>2522</v>
      </c>
      <c r="B2548" s="3">
        <v>1430</v>
      </c>
      <c r="C2548" s="3" t="s">
        <v>2528</v>
      </c>
      <c r="D2548" s="3" t="s">
        <v>4865</v>
      </c>
      <c r="E2548" s="3">
        <v>3.16553</v>
      </c>
      <c r="F2548" s="3">
        <v>1</v>
      </c>
      <c r="G2548" s="3">
        <v>20</v>
      </c>
      <c r="H2548" s="3"/>
      <c r="I2548" s="3"/>
      <c r="J2548" s="3"/>
      <c r="K2548" s="3"/>
    </row>
    <row r="2549" spans="1:11" x14ac:dyDescent="0.2">
      <c r="A2549" s="2">
        <v>2523</v>
      </c>
      <c r="B2549" s="3">
        <v>95</v>
      </c>
      <c r="C2549" s="3" t="s">
        <v>2529</v>
      </c>
      <c r="D2549" s="3" t="s">
        <v>2966</v>
      </c>
      <c r="E2549" s="3">
        <v>2.9169900000000002</v>
      </c>
      <c r="F2549" s="3">
        <v>1</v>
      </c>
      <c r="G2549" s="3">
        <v>30</v>
      </c>
      <c r="H2549" s="3"/>
      <c r="I2549" s="3"/>
      <c r="J2549" s="3"/>
      <c r="K2549" s="3"/>
    </row>
    <row r="2550" spans="1:11" x14ac:dyDescent="0.2">
      <c r="A2550" s="2">
        <v>2524</v>
      </c>
      <c r="B2550" s="3">
        <v>1911</v>
      </c>
      <c r="C2550" s="3" t="s">
        <v>2530</v>
      </c>
      <c r="D2550" s="3" t="s">
        <v>4866</v>
      </c>
      <c r="E2550" s="3">
        <v>2.8761800000000002</v>
      </c>
      <c r="F2550" s="3">
        <v>3</v>
      </c>
      <c r="G2550" s="3">
        <v>14</v>
      </c>
      <c r="H2550" s="3"/>
      <c r="I2550" s="3"/>
      <c r="J2550" s="3"/>
      <c r="K2550" s="3"/>
    </row>
    <row r="2551" spans="1:11" x14ac:dyDescent="0.2">
      <c r="A2551" s="2">
        <v>2525</v>
      </c>
      <c r="B2551" s="3">
        <v>1751</v>
      </c>
      <c r="C2551" s="3" t="s">
        <v>2531</v>
      </c>
      <c r="D2551" s="3" t="s">
        <v>4867</v>
      </c>
      <c r="E2551" s="3">
        <v>2.78064</v>
      </c>
      <c r="F2551" s="3">
        <v>1</v>
      </c>
      <c r="G2551" s="3">
        <v>1</v>
      </c>
      <c r="H2551" s="3"/>
      <c r="I2551" s="3"/>
      <c r="J2551" s="3"/>
      <c r="K2551" s="3"/>
    </row>
    <row r="2552" spans="1:11" x14ac:dyDescent="0.2">
      <c r="A2552" s="2">
        <v>2526</v>
      </c>
      <c r="B2552" s="3">
        <v>878</v>
      </c>
      <c r="C2552" s="3" t="s">
        <v>2532</v>
      </c>
      <c r="D2552" s="3" t="s">
        <v>3358</v>
      </c>
      <c r="E2552" s="3">
        <v>2.7651599999999998</v>
      </c>
      <c r="F2552" s="3">
        <v>2</v>
      </c>
      <c r="G2552" s="3">
        <v>2</v>
      </c>
      <c r="H2552" s="3"/>
      <c r="I2552" s="3"/>
      <c r="J2552" s="3"/>
      <c r="K2552" s="3"/>
    </row>
    <row r="2553" spans="1:11" x14ac:dyDescent="0.2">
      <c r="A2553" s="2">
        <v>2527</v>
      </c>
      <c r="B2553" s="3">
        <v>1565</v>
      </c>
      <c r="C2553" s="3" t="s">
        <v>2533</v>
      </c>
      <c r="D2553" s="3" t="s">
        <v>3896</v>
      </c>
      <c r="E2553" s="3">
        <v>2.7466900000000001</v>
      </c>
      <c r="F2553" s="3">
        <v>1</v>
      </c>
      <c r="G2553" s="3">
        <v>50</v>
      </c>
      <c r="H2553" s="3"/>
      <c r="I2553" s="3"/>
      <c r="J2553" s="3"/>
      <c r="K2553" s="3"/>
    </row>
    <row r="2554" spans="1:11" x14ac:dyDescent="0.2">
      <c r="A2554" s="2">
        <v>2528</v>
      </c>
      <c r="B2554" s="3">
        <v>1213</v>
      </c>
      <c r="C2554" s="3" t="s">
        <v>2534</v>
      </c>
      <c r="D2554" s="3" t="s">
        <v>4868</v>
      </c>
      <c r="E2554" s="3">
        <v>2.1701299999999999</v>
      </c>
      <c r="F2554" s="3">
        <v>2</v>
      </c>
      <c r="G2554" s="3">
        <v>42</v>
      </c>
      <c r="H2554" s="3"/>
      <c r="I2554" s="3"/>
      <c r="J2554" s="3"/>
      <c r="K2554" s="3"/>
    </row>
    <row r="2555" spans="1:11" x14ac:dyDescent="0.2">
      <c r="A2555" s="2">
        <v>2529</v>
      </c>
      <c r="B2555" s="3">
        <v>949</v>
      </c>
      <c r="C2555" s="3" t="s">
        <v>2535</v>
      </c>
      <c r="D2555" s="3" t="s">
        <v>3338</v>
      </c>
      <c r="E2555" s="3">
        <v>2.04488</v>
      </c>
      <c r="F2555" s="3">
        <v>1</v>
      </c>
      <c r="G2555" s="3">
        <v>42</v>
      </c>
      <c r="H2555" s="3"/>
      <c r="I2555" s="3"/>
      <c r="J2555" s="3"/>
      <c r="K2555" s="3"/>
    </row>
    <row r="2556" spans="1:11" x14ac:dyDescent="0.2">
      <c r="A2556" s="2">
        <v>2530</v>
      </c>
      <c r="B2556" s="3">
        <v>1459</v>
      </c>
      <c r="C2556" s="3" t="s">
        <v>2536</v>
      </c>
      <c r="D2556" s="3" t="s">
        <v>3074</v>
      </c>
      <c r="E2556" s="3">
        <v>1.86876</v>
      </c>
      <c r="F2556" s="3">
        <v>1</v>
      </c>
      <c r="G2556" s="3">
        <v>10</v>
      </c>
      <c r="H2556" s="3"/>
      <c r="I2556" s="3"/>
      <c r="J2556" s="3"/>
      <c r="K2556" s="3"/>
    </row>
    <row r="2557" spans="1:11" x14ac:dyDescent="0.2">
      <c r="A2557" s="2">
        <v>2531</v>
      </c>
      <c r="B2557" s="3">
        <v>372</v>
      </c>
      <c r="C2557" s="3" t="s">
        <v>2537</v>
      </c>
      <c r="D2557" s="3" t="s">
        <v>4869</v>
      </c>
      <c r="E2557" s="3">
        <v>1.77525</v>
      </c>
      <c r="F2557" s="3">
        <v>1</v>
      </c>
      <c r="G2557" s="3">
        <v>100</v>
      </c>
      <c r="H2557" s="3"/>
      <c r="I2557" s="3"/>
      <c r="J2557" s="3"/>
      <c r="K2557" s="3"/>
    </row>
    <row r="2558" spans="1:11" x14ac:dyDescent="0.2">
      <c r="A2558" s="2">
        <v>2532</v>
      </c>
      <c r="B2558" s="3">
        <v>1359</v>
      </c>
      <c r="C2558" s="3" t="s">
        <v>2538</v>
      </c>
      <c r="D2558" s="3" t="s">
        <v>2843</v>
      </c>
      <c r="E2558" s="3">
        <v>1.3142400000000001</v>
      </c>
      <c r="F2558" s="3">
        <v>2</v>
      </c>
      <c r="G2558" s="3">
        <v>11</v>
      </c>
      <c r="H2558" s="3"/>
      <c r="I2558" s="3"/>
      <c r="J2558" s="3"/>
      <c r="K2558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2019-12-28T23:17:12Z</dcterms:created>
  <dcterms:modified xsi:type="dcterms:W3CDTF">2020-01-20T12:30:27Z</dcterms:modified>
</cp:coreProperties>
</file>