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finance\"/>
    </mc:Choice>
  </mc:AlternateContent>
  <xr:revisionPtr revIDLastSave="0" documentId="13_ncr:1_{60A17309-8A78-44FC-9289-5C45A4D424F9}" xr6:coauthVersionLast="47" xr6:coauthVersionMax="47" xr10:uidLastSave="{00000000-0000-0000-0000-000000000000}"/>
  <bookViews>
    <workbookView xWindow="-18120" yWindow="-120" windowWidth="18240" windowHeight="28320" activeTab="1" xr2:uid="{AF24A16E-966A-4466-B32A-2F108CFFC6A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E21" i="2"/>
  <c r="E23" i="2"/>
  <c r="E11" i="2"/>
  <c r="F11" i="2"/>
  <c r="F5" i="2"/>
  <c r="F14" i="2" s="1"/>
  <c r="F17" i="2" s="1"/>
  <c r="F19" i="2" s="1"/>
  <c r="E5" i="2"/>
  <c r="E14" i="2" s="1"/>
  <c r="E17" i="2" s="1"/>
  <c r="E19" i="2" s="1"/>
</calcChain>
</file>

<file path=xl/sharedStrings.xml><?xml version="1.0" encoding="utf-8"?>
<sst xmlns="http://schemas.openxmlformats.org/spreadsheetml/2006/main" count="72" uniqueCount="69">
  <si>
    <t>Main</t>
  </si>
  <si>
    <t>CEO</t>
  </si>
  <si>
    <t>Shareholding familiy</t>
  </si>
  <si>
    <t>Sklic skupscine</t>
  </si>
  <si>
    <t>MATICNA STEVILKA</t>
  </si>
  <si>
    <t>DAVCNA</t>
  </si>
  <si>
    <t>SI 83206981</t>
  </si>
  <si>
    <t>LEI</t>
  </si>
  <si>
    <t>Verica žlabravec</t>
  </si>
  <si>
    <t>Stanislav Črne</t>
  </si>
  <si>
    <t>BOARD</t>
  </si>
  <si>
    <t>FY2019</t>
  </si>
  <si>
    <t>FY2020</t>
  </si>
  <si>
    <t>FY2021</t>
  </si>
  <si>
    <t>FY2022</t>
  </si>
  <si>
    <t>FY2023</t>
  </si>
  <si>
    <t>/</t>
  </si>
  <si>
    <t>Revenue</t>
  </si>
  <si>
    <t>COGS</t>
  </si>
  <si>
    <t>Other CIO</t>
  </si>
  <si>
    <t xml:space="preserve">CFO&amp;Chairwoman </t>
  </si>
  <si>
    <t>Franc Props</t>
  </si>
  <si>
    <t>????</t>
  </si>
  <si>
    <t>LITI DOO</t>
  </si>
  <si>
    <t>Manager</t>
  </si>
  <si>
    <t>Stanko</t>
  </si>
  <si>
    <t>Usposabljanje invalidov????</t>
  </si>
  <si>
    <t>Predilnica Litija d.o.o.</t>
  </si>
  <si>
    <t>Gašper</t>
  </si>
  <si>
    <t>predenje bombažnih vlaken</t>
  </si>
  <si>
    <t>LITUS</t>
  </si>
  <si>
    <t>Barbara</t>
  </si>
  <si>
    <t>Litijska Plaža</t>
  </si>
  <si>
    <t xml:space="preserve">Verica </t>
  </si>
  <si>
    <t>poslovanje z nepremicninami</t>
  </si>
  <si>
    <t>HQ</t>
  </si>
  <si>
    <t>SI</t>
  </si>
  <si>
    <t>HR  Novi Grad</t>
  </si>
  <si>
    <t>Class</t>
  </si>
  <si>
    <t>mikro</t>
  </si>
  <si>
    <t>srednja druzba</t>
  </si>
  <si>
    <t>trgovanje(najem) z nepremicninami</t>
  </si>
  <si>
    <t>Employee count</t>
  </si>
  <si>
    <t>Working h</t>
  </si>
  <si>
    <t xml:space="preserve">Price </t>
  </si>
  <si>
    <t>EUR</t>
  </si>
  <si>
    <t>Shares</t>
  </si>
  <si>
    <t>Cash</t>
  </si>
  <si>
    <t>EV</t>
  </si>
  <si>
    <t>MC</t>
  </si>
  <si>
    <t>Debt</t>
  </si>
  <si>
    <t>Gasper lesjak</t>
  </si>
  <si>
    <t>Barabara lesjak [family]</t>
  </si>
  <si>
    <t>Activities</t>
  </si>
  <si>
    <t>FY2018</t>
  </si>
  <si>
    <t>Foreign</t>
  </si>
  <si>
    <t>Domestic</t>
  </si>
  <si>
    <t>delta stock</t>
  </si>
  <si>
    <t>Other income</t>
  </si>
  <si>
    <t>Labour</t>
  </si>
  <si>
    <t>Amortization</t>
  </si>
  <si>
    <t>Other expenses</t>
  </si>
  <si>
    <t>financial outcome</t>
  </si>
  <si>
    <t>Financial income</t>
  </si>
  <si>
    <t>Financial expense</t>
  </si>
  <si>
    <t>Financni izid</t>
  </si>
  <si>
    <t>Income tax</t>
  </si>
  <si>
    <t xml:space="preserve">Net outomce 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</si>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</sst>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1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0"/>
      <color rgb="FF5D646B"/>
      <name val="Arial"/>
      <family val="2"/>
    </font>
    <font>
      <b/>
      <sz val="10"/>
      <color rgb="FF5D646B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5"/>
      <name val="Aptos Narrow"/>
      <family val="2"/>
      <charset val="238"/>
      <scheme val="minor"/>
    </font>
    <font>
      <b/>
      <sz val="11"/>
      <color theme="5"/>
      <name val="Aptos Narrow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172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151507</xdr:rowOff>
    </xdr:from>
    <xdr:to>
      <xdr:col>4</xdr:col>
      <xdr:colOff>466725</xdr:colOff>
      <xdr:row>48</xdr:row>
      <xdr:rowOff>77506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7C3C7-366E-CD0F-5EDA-70AC59A63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04507"/>
          <a:ext cx="5695950" cy="4116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3332-D647-4BE0-961D-73C7C6504B95}">
  <dimension ref="A1:H25"/>
  <sheetViews>
    <sheetView workbookViewId="0">
      <selection activeCell="C15" sqref="C15"/>
    </sheetView>
  </sheetViews>
  <sheetFormatPr defaultRowHeight="15" x14ac:dyDescent="0.25"/>
  <cols>
    <col min="2" max="2" width="20.5703125" bestFit="1" customWidth="1"/>
    <col min="3" max="3" width="15.5703125" bestFit="1" customWidth="1"/>
    <col min="4" max="4" width="33.140625" bestFit="1" customWidth="1"/>
    <col min="5" max="5" width="13.140625" bestFit="1" customWidth="1"/>
    <col min="6" max="6" width="14.28515625" bestFit="1" customWidth="1"/>
    <col min="7" max="7" width="18.140625" customWidth="1"/>
  </cols>
  <sheetData>
    <row r="1" spans="1:8" x14ac:dyDescent="0.25">
      <c r="G1" t="s">
        <v>45</v>
      </c>
    </row>
    <row r="2" spans="1:8" x14ac:dyDescent="0.25">
      <c r="A2" s="5"/>
      <c r="B2" s="5" t="s">
        <v>10</v>
      </c>
      <c r="F2" t="s">
        <v>44</v>
      </c>
      <c r="G2">
        <v>260</v>
      </c>
    </row>
    <row r="3" spans="1:8" x14ac:dyDescent="0.25">
      <c r="B3" t="s">
        <v>1</v>
      </c>
      <c r="C3" t="s">
        <v>51</v>
      </c>
      <c r="F3" t="s">
        <v>46</v>
      </c>
    </row>
    <row r="4" spans="1:8" x14ac:dyDescent="0.25">
      <c r="B4" t="s">
        <v>2</v>
      </c>
      <c r="C4" t="s">
        <v>52</v>
      </c>
      <c r="F4" t="s">
        <v>49</v>
      </c>
    </row>
    <row r="5" spans="1:8" x14ac:dyDescent="0.25">
      <c r="B5" t="s">
        <v>20</v>
      </c>
      <c r="C5" t="s">
        <v>8</v>
      </c>
      <c r="F5" t="s">
        <v>47</v>
      </c>
    </row>
    <row r="6" spans="1:8" x14ac:dyDescent="0.25">
      <c r="B6" t="s">
        <v>19</v>
      </c>
      <c r="C6" t="s">
        <v>9</v>
      </c>
      <c r="F6" t="s">
        <v>50</v>
      </c>
    </row>
    <row r="7" spans="1:8" x14ac:dyDescent="0.25">
      <c r="B7" t="s">
        <v>22</v>
      </c>
      <c r="C7" t="s">
        <v>21</v>
      </c>
      <c r="F7" t="s">
        <v>48</v>
      </c>
    </row>
    <row r="10" spans="1:8" x14ac:dyDescent="0.25">
      <c r="B10" s="1">
        <v>45408</v>
      </c>
      <c r="C10" t="s">
        <v>3</v>
      </c>
    </row>
    <row r="11" spans="1:8" x14ac:dyDescent="0.25">
      <c r="B11" t="s">
        <v>4</v>
      </c>
      <c r="C11" s="3">
        <v>1254103000</v>
      </c>
    </row>
    <row r="12" spans="1:8" x14ac:dyDescent="0.25">
      <c r="B12" t="s">
        <v>5</v>
      </c>
      <c r="C12" s="4" t="s">
        <v>6</v>
      </c>
    </row>
    <row r="13" spans="1:8" x14ac:dyDescent="0.25">
      <c r="B13" s="2" t="s">
        <v>7</v>
      </c>
      <c r="C13" t="s">
        <v>16</v>
      </c>
    </row>
    <row r="15" spans="1:8" x14ac:dyDescent="0.25">
      <c r="C15" s="5" t="s">
        <v>24</v>
      </c>
      <c r="D15" s="5" t="s">
        <v>53</v>
      </c>
      <c r="E15" s="5" t="s">
        <v>35</v>
      </c>
      <c r="F15" s="5" t="s">
        <v>38</v>
      </c>
      <c r="G15" s="5" t="s">
        <v>42</v>
      </c>
      <c r="H15" s="5" t="s">
        <v>43</v>
      </c>
    </row>
    <row r="16" spans="1:8" x14ac:dyDescent="0.25">
      <c r="B16" t="s">
        <v>23</v>
      </c>
      <c r="C16" t="s">
        <v>25</v>
      </c>
      <c r="D16" s="6" t="s">
        <v>26</v>
      </c>
      <c r="E16" t="s">
        <v>36</v>
      </c>
      <c r="F16" t="s">
        <v>39</v>
      </c>
      <c r="G16">
        <v>50</v>
      </c>
    </row>
    <row r="17" spans="2:8" x14ac:dyDescent="0.25">
      <c r="B17" s="8" t="s">
        <v>27</v>
      </c>
      <c r="C17" s="8" t="s">
        <v>28</v>
      </c>
      <c r="D17" s="8" t="s">
        <v>29</v>
      </c>
      <c r="E17" s="8" t="s">
        <v>36</v>
      </c>
      <c r="F17" s="8" t="s">
        <v>40</v>
      </c>
      <c r="G17">
        <v>238</v>
      </c>
    </row>
    <row r="18" spans="2:8" x14ac:dyDescent="0.25">
      <c r="B18" t="s">
        <v>30</v>
      </c>
      <c r="C18" t="s">
        <v>31</v>
      </c>
      <c r="D18" t="s">
        <v>41</v>
      </c>
      <c r="E18" t="s">
        <v>36</v>
      </c>
      <c r="G18">
        <v>0</v>
      </c>
    </row>
    <row r="19" spans="2:8" x14ac:dyDescent="0.25">
      <c r="B19" t="s">
        <v>32</v>
      </c>
      <c r="C19" t="s">
        <v>33</v>
      </c>
      <c r="D19" t="s">
        <v>34</v>
      </c>
      <c r="E19" t="s">
        <v>37</v>
      </c>
      <c r="G19">
        <v>1</v>
      </c>
      <c r="H19">
        <v>180</v>
      </c>
    </row>
    <row r="22" spans="2:8" x14ac:dyDescent="0.25">
      <c r="B22">
        <v>2019</v>
      </c>
    </row>
    <row r="25" spans="2:8" x14ac:dyDescent="0.25">
      <c r="B2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7F2E-4A43-4BDA-B4D3-65F0B45EEC42}">
  <dimension ref="A2:J23"/>
  <sheetViews>
    <sheetView tabSelected="1" workbookViewId="0">
      <selection activeCell="E21" sqref="E21"/>
    </sheetView>
  </sheetViews>
  <sheetFormatPr defaultRowHeight="14.25" x14ac:dyDescent="0.2"/>
  <cols>
    <col min="1" max="2" width="9.140625" style="10"/>
    <col min="3" max="3" width="25" style="10" bestFit="1" customWidth="1"/>
    <col min="4" max="4" width="9.140625" style="10"/>
    <col min="5" max="6" width="14.28515625" style="10" bestFit="1" customWidth="1"/>
    <col min="7" max="16384" width="9.140625" style="10"/>
  </cols>
  <sheetData>
    <row r="2" spans="1:10" x14ac:dyDescent="0.2">
      <c r="A2" s="9" t="s">
        <v>0</v>
      </c>
    </row>
    <row r="4" spans="1:10" x14ac:dyDescent="0.2">
      <c r="E4" s="10" t="s">
        <v>54</v>
      </c>
      <c r="F4" s="10" t="s">
        <v>11</v>
      </c>
      <c r="G4" s="10" t="s">
        <v>12</v>
      </c>
      <c r="H4" s="10" t="s">
        <v>13</v>
      </c>
      <c r="I4" s="10" t="s">
        <v>14</v>
      </c>
      <c r="J4" s="10" t="s">
        <v>15</v>
      </c>
    </row>
    <row r="5" spans="1:10" ht="15" x14ac:dyDescent="0.25">
      <c r="C5" s="12" t="s">
        <v>17</v>
      </c>
      <c r="E5" s="11">
        <f>+SUM(E6:E7)</f>
        <v>32230632</v>
      </c>
      <c r="F5" s="11">
        <f>+SUM(F6:F7)</f>
        <v>33477711</v>
      </c>
    </row>
    <row r="6" spans="1:10" x14ac:dyDescent="0.2">
      <c r="C6" s="10" t="s">
        <v>56</v>
      </c>
      <c r="E6" s="11">
        <v>848069</v>
      </c>
      <c r="F6" s="11">
        <v>781698</v>
      </c>
    </row>
    <row r="7" spans="1:10" x14ac:dyDescent="0.2">
      <c r="C7" s="10" t="s">
        <v>55</v>
      </c>
      <c r="E7" s="11">
        <v>31382563</v>
      </c>
      <c r="F7" s="11">
        <v>32696013</v>
      </c>
    </row>
    <row r="8" spans="1:10" x14ac:dyDescent="0.2">
      <c r="C8" s="10" t="s">
        <v>57</v>
      </c>
      <c r="E8" s="11">
        <v>1378399</v>
      </c>
      <c r="F8" s="11">
        <v>-303746</v>
      </c>
    </row>
    <row r="9" spans="1:10" x14ac:dyDescent="0.2">
      <c r="C9" s="10" t="s">
        <v>58</v>
      </c>
      <c r="E9" s="11">
        <v>973573</v>
      </c>
      <c r="F9" s="11">
        <v>610307</v>
      </c>
    </row>
    <row r="10" spans="1:10" x14ac:dyDescent="0.2">
      <c r="C10" s="10" t="s">
        <v>18</v>
      </c>
      <c r="E10" s="11">
        <v>23669580</v>
      </c>
      <c r="F10" s="11">
        <v>22885200</v>
      </c>
    </row>
    <row r="11" spans="1:10" x14ac:dyDescent="0.2">
      <c r="C11" s="10" t="s">
        <v>59</v>
      </c>
      <c r="E11" s="11">
        <f>-1*(-1038294-122191-848369-4831932)</f>
        <v>6840786</v>
      </c>
      <c r="F11" s="11">
        <f>1109303+129327+884515+5539642</f>
        <v>7662787</v>
      </c>
    </row>
    <row r="12" spans="1:10" x14ac:dyDescent="0.2">
      <c r="C12" s="10" t="s">
        <v>60</v>
      </c>
      <c r="E12" s="11">
        <v>2294453</v>
      </c>
      <c r="F12" s="10">
        <v>2234540</v>
      </c>
    </row>
    <row r="13" spans="1:10" x14ac:dyDescent="0.2">
      <c r="C13" s="10" t="s">
        <v>61</v>
      </c>
      <c r="E13" s="11">
        <v>197748</v>
      </c>
      <c r="F13" s="10">
        <v>180855</v>
      </c>
    </row>
    <row r="14" spans="1:10" x14ac:dyDescent="0.2">
      <c r="C14" s="10" t="s">
        <v>62</v>
      </c>
      <c r="E14" s="11">
        <f>+E5+E9-E10-E11-E12-E13+E8</f>
        <v>1580037</v>
      </c>
      <c r="F14" s="11">
        <f>+F5+F9-F10-F11-F12-F13+F8</f>
        <v>820890</v>
      </c>
    </row>
    <row r="15" spans="1:10" x14ac:dyDescent="0.2">
      <c r="C15" s="10" t="s">
        <v>63</v>
      </c>
      <c r="E15" s="10">
        <v>108388</v>
      </c>
      <c r="F15" s="10">
        <v>99024</v>
      </c>
    </row>
    <row r="16" spans="1:10" x14ac:dyDescent="0.2">
      <c r="C16" s="10" t="s">
        <v>64</v>
      </c>
      <c r="E16" s="10">
        <v>89500</v>
      </c>
      <c r="F16" s="10">
        <v>47982</v>
      </c>
    </row>
    <row r="17" spans="3:6" x14ac:dyDescent="0.2">
      <c r="C17" s="10" t="s">
        <v>65</v>
      </c>
      <c r="E17" s="11">
        <f>+E15-E16+E14</f>
        <v>1598925</v>
      </c>
      <c r="F17" s="11">
        <f>+F15-F16+F14</f>
        <v>871932</v>
      </c>
    </row>
    <row r="18" spans="3:6" x14ac:dyDescent="0.2">
      <c r="C18" s="10" t="s">
        <v>66</v>
      </c>
      <c r="E18" s="10">
        <v>78486</v>
      </c>
      <c r="F18" s="10">
        <v>16408</v>
      </c>
    </row>
    <row r="19" spans="3:6" x14ac:dyDescent="0.2">
      <c r="C19" s="10" t="s">
        <v>67</v>
      </c>
      <c r="E19" s="11">
        <f>+E17-E18</f>
        <v>1520439</v>
      </c>
      <c r="F19" s="11">
        <f>+F17-F18</f>
        <v>855524</v>
      </c>
    </row>
    <row r="20" spans="3:6" x14ac:dyDescent="0.2">
      <c r="C20" s="10" t="s">
        <v>46</v>
      </c>
      <c r="E20" s="10">
        <v>56090</v>
      </c>
      <c r="F20" s="10">
        <v>50911</v>
      </c>
    </row>
    <row r="21" spans="3:6" x14ac:dyDescent="0.2">
      <c r="C21" s="10" t="s">
        <v>68</v>
      </c>
      <c r="E21" s="13">
        <f>+E19/E20</f>
        <v>27.107131395970761</v>
      </c>
      <c r="F21" s="13">
        <f>+F19/F20</f>
        <v>16.804305552827483</v>
      </c>
    </row>
    <row r="23" spans="3:6" x14ac:dyDescent="0.2">
      <c r="E23" s="10">
        <f>25069216-7746775</f>
        <v>17322441</v>
      </c>
    </row>
  </sheetData>
  <hyperlinks>
    <hyperlink ref="A2" location="main!A1" display="Main" xr:uid="{9A461B01-8599-4D21-A57B-918F7E2CD7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Valand</dc:creator>
  <cp:lastModifiedBy>Michael Valand</cp:lastModifiedBy>
  <dcterms:created xsi:type="dcterms:W3CDTF">2025-04-02T16:21:34Z</dcterms:created>
  <dcterms:modified xsi:type="dcterms:W3CDTF">2025-04-04T19:46:36Z</dcterms:modified>
</cp:coreProperties>
</file>