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STAT4601\100978616-LAB-1\Work\"/>
    </mc:Choice>
  </mc:AlternateContent>
  <xr:revisionPtr revIDLastSave="0" documentId="13_ncr:1_{53191D06-D33B-4AA5-8868-878C3BBC2D3E}" xr6:coauthVersionLast="38" xr6:coauthVersionMax="38" xr10:uidLastSave="{00000000-0000-0000-0000-000000000000}"/>
  <bookViews>
    <workbookView xWindow="0" yWindow="0" windowWidth="28800" windowHeight="12165" xr2:uid="{D1F5F522-2962-411F-AC01-09976206BAF2}"/>
  </bookViews>
  <sheets>
    <sheet name="TABLES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1" l="1"/>
  <c r="G52" i="1"/>
  <c r="G45" i="1"/>
  <c r="B53" i="1"/>
  <c r="C53" i="1"/>
  <c r="D53" i="1"/>
  <c r="E53" i="1"/>
  <c r="F53" i="1"/>
  <c r="A53" i="1"/>
  <c r="B46" i="1"/>
  <c r="C46" i="1"/>
  <c r="D46" i="1"/>
  <c r="E46" i="1"/>
  <c r="F46" i="1"/>
  <c r="A46" i="1"/>
  <c r="B60" i="1"/>
  <c r="C60" i="1"/>
  <c r="D60" i="1"/>
  <c r="E60" i="1"/>
  <c r="F60" i="1"/>
  <c r="G60" i="1"/>
  <c r="H60" i="1"/>
  <c r="I60" i="1"/>
  <c r="J60" i="1"/>
  <c r="K60" i="1"/>
  <c r="A60" i="1"/>
  <c r="B39" i="1"/>
  <c r="C39" i="1"/>
  <c r="D39" i="1"/>
  <c r="E39" i="1"/>
  <c r="F39" i="1"/>
  <c r="G39" i="1"/>
  <c r="H39" i="1"/>
  <c r="I39" i="1"/>
  <c r="A39" i="1"/>
  <c r="B74" i="1"/>
  <c r="C74" i="1"/>
  <c r="D74" i="1"/>
  <c r="E74" i="1"/>
  <c r="F74" i="1"/>
  <c r="A74" i="1"/>
  <c r="B67" i="1"/>
  <c r="C67" i="1"/>
  <c r="D67" i="1"/>
  <c r="E67" i="1"/>
  <c r="F67" i="1"/>
  <c r="A67" i="1"/>
  <c r="B32" i="1"/>
  <c r="C32" i="1"/>
  <c r="D32" i="1"/>
  <c r="E32" i="1"/>
  <c r="F32" i="1"/>
  <c r="G32" i="1"/>
  <c r="H32" i="1"/>
  <c r="I32" i="1"/>
  <c r="A32" i="1"/>
  <c r="A25" i="1"/>
  <c r="B25" i="1"/>
  <c r="C25" i="1"/>
  <c r="D25" i="1"/>
  <c r="E25" i="1"/>
  <c r="F25" i="1"/>
  <c r="G25" i="1"/>
  <c r="A18" i="1"/>
  <c r="B18" i="1"/>
  <c r="B11" i="1"/>
  <c r="C11" i="1"/>
  <c r="D11" i="1"/>
  <c r="E11" i="1"/>
  <c r="F11" i="1"/>
  <c r="A11" i="1"/>
  <c r="B4" i="1"/>
  <c r="A4" i="1"/>
</calcChain>
</file>

<file path=xl/sharedStrings.xml><?xml version="1.0" encoding="utf-8"?>
<sst xmlns="http://schemas.openxmlformats.org/spreadsheetml/2006/main" count="101" uniqueCount="48">
  <si>
    <t>Yes</t>
  </si>
  <si>
    <t>No</t>
  </si>
  <si>
    <t>Total</t>
  </si>
  <si>
    <t xml:space="preserve">Screen Usage </t>
  </si>
  <si>
    <t>Results of Screen</t>
  </si>
  <si>
    <t>2FG made</t>
  </si>
  <si>
    <t>2FG missed</t>
  </si>
  <si>
    <t>3FG made</t>
  </si>
  <si>
    <t>3FG missed</t>
  </si>
  <si>
    <t>Foul</t>
  </si>
  <si>
    <t>Turnover</t>
  </si>
  <si>
    <t>Screens Set</t>
  </si>
  <si>
    <t xml:space="preserve">Right </t>
  </si>
  <si>
    <t>Left</t>
  </si>
  <si>
    <t>Pick&amp;Roll Ball Handlers</t>
  </si>
  <si>
    <t>Alexandra Trivieri</t>
  </si>
  <si>
    <t>Cynthia DupontLetourneau</t>
  </si>
  <si>
    <t>Jaclyn Ronson</t>
  </si>
  <si>
    <t>Nicole Gilmore</t>
  </si>
  <si>
    <t>Alyssa Cerino</t>
  </si>
  <si>
    <t>Emma Huff</t>
  </si>
  <si>
    <t>Madison Reid</t>
  </si>
  <si>
    <t>Pick&amp;Roll Roll Man</t>
  </si>
  <si>
    <t>Sydney Fearon</t>
  </si>
  <si>
    <t>Deanna Hinds</t>
  </si>
  <si>
    <t>Emma Kiesekamp</t>
  </si>
  <si>
    <t>Karyn Jolicoeur</t>
  </si>
  <si>
    <t>Result of Madison Reid as Ball Handler</t>
  </si>
  <si>
    <t>Result of Nicole Gilmore as Ball Handler</t>
  </si>
  <si>
    <t>Roll man when Madison Reid as Ball Handler</t>
  </si>
  <si>
    <t>Player who ends possession when Madison Reid is Ball Handler</t>
  </si>
  <si>
    <t xml:space="preserve">Result when Madison x Emma </t>
  </si>
  <si>
    <t>Result when Madison x Cerino</t>
  </si>
  <si>
    <t xml:space="preserve">This is  a table of the screen usage for all the possessions with screens not including off-screens As you can see, the screens are used 79.1% of the time with plays involving screens </t>
  </si>
  <si>
    <t>These are the results of the plays with screens</t>
  </si>
  <si>
    <t>Positions of where the screens are set</t>
  </si>
  <si>
    <t>These are the percentages of the time that these players are the ball handlers</t>
  </si>
  <si>
    <t>These are the percentages of the time that these players are the pick&amp;roll man</t>
  </si>
  <si>
    <t>Now we see who are the roll mans when Madison Reid is the Ball handler</t>
  </si>
  <si>
    <t>These are the percentages of the results when Madison Reid is the ball handler and Emma Kiesekamp is the Roll Man</t>
  </si>
  <si>
    <t>These are the percentages of the results when Madison Reid is the ball handler and Alyssa Cerino is the Roll Man</t>
  </si>
  <si>
    <t>The Players that end the play when Madison Reid is the Ball handler</t>
  </si>
  <si>
    <t>The Results of the play when Madison Reid is the Ball handler</t>
  </si>
  <si>
    <t>The Results of the play when Nicole Gilmore is the Ball Handler</t>
  </si>
  <si>
    <t xml:space="preserve">This is a visual of the result of the Player who ends the possession </t>
  </si>
  <si>
    <t>Ball Handler vs whether or not they use the screen</t>
  </si>
  <si>
    <t xml:space="preserve">The position of where the screen is set for each ball handler </t>
  </si>
  <si>
    <t>The usage of screen and which positiion the screen is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</si>
</sst>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2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0" fontId="1" fillId="0" borderId="0" xfId="0" applyNumberFormat="1" applyFont="1" applyBorder="1" applyAlignment="1">
      <alignment wrapText="1"/>
    </xf>
    <xf numFmtId="0" fontId="0" fillId="0" borderId="1" xfId="0" applyFill="1" applyBorder="1"/>
    <xf numFmtId="1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189790</xdr:colOff>
      <xdr:row>27</xdr:row>
      <xdr:rowOff>170786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733CC-8ADC-4B5C-A92B-A53BABF2D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0" cy="5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20</xdr:col>
      <xdr:colOff>189790</xdr:colOff>
      <xdr:row>27</xdr:row>
      <xdr:rowOff>170786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2068C-589C-4043-9392-970F607A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5676190" cy="5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9</xdr:col>
      <xdr:colOff>189790</xdr:colOff>
      <xdr:row>62</xdr:row>
      <xdr:rowOff>46961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3A36C7-E59B-4858-9E15-D751ED55A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43675"/>
          <a:ext cx="5676190" cy="5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33</xdr:row>
      <xdr:rowOff>133350</xdr:rowOff>
    </xdr:from>
    <xdr:to>
      <xdr:col>20</xdr:col>
      <xdr:colOff>65965</xdr:colOff>
      <xdr:row>61</xdr:row>
      <xdr:rowOff>113636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1E98A5-649C-4128-8BD2-BE4C2F504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81775" y="6419850"/>
          <a:ext cx="5676190" cy="5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0B78-F33D-404E-BC4D-C5B23AACCAD6}">
  <dimension ref="A1:K76"/>
  <sheetViews>
    <sheetView tabSelected="1" workbookViewId="0">
      <selection activeCell="A78" sqref="A78"/>
    </sheetView>
  </sheetViews>
  <sheetFormatPr defaultRowHeight="15" x14ac:dyDescent="0.25"/>
  <cols>
    <col min="1" max="1" width="58.140625" bestFit="1" customWidth="1"/>
    <col min="2" max="2" width="25.28515625" bestFit="1" customWidth="1"/>
    <col min="3" max="3" width="13.42578125" bestFit="1" customWidth="1"/>
    <col min="4" max="5" width="14.42578125" bestFit="1" customWidth="1"/>
    <col min="6" max="6" width="16.85546875" bestFit="1" customWidth="1"/>
    <col min="7" max="7" width="25.28515625" bestFit="1" customWidth="1"/>
    <col min="8" max="8" width="16.7109375" bestFit="1" customWidth="1"/>
    <col min="9" max="10" width="14.5703125" bestFit="1" customWidth="1"/>
    <col min="11" max="11" width="14.42578125" bestFit="1" customWidth="1"/>
  </cols>
  <sheetData>
    <row r="1" spans="1:6" x14ac:dyDescent="0.25">
      <c r="A1" t="s">
        <v>3</v>
      </c>
    </row>
    <row r="2" spans="1:6" x14ac:dyDescent="0.25">
      <c r="A2" s="1" t="s">
        <v>0</v>
      </c>
      <c r="B2" s="1" t="s">
        <v>1</v>
      </c>
      <c r="C2" s="1" t="s">
        <v>2</v>
      </c>
      <c r="D2" s="3"/>
      <c r="E2" s="3"/>
    </row>
    <row r="3" spans="1:6" x14ac:dyDescent="0.25">
      <c r="A3" s="1">
        <v>140</v>
      </c>
      <c r="B3" s="1">
        <v>37</v>
      </c>
      <c r="C3" s="1">
        <v>177</v>
      </c>
      <c r="D3" s="3"/>
      <c r="E3" s="3"/>
    </row>
    <row r="4" spans="1:6" x14ac:dyDescent="0.25">
      <c r="A4" s="2">
        <f>A3/C3</f>
        <v>0.79096045197740117</v>
      </c>
      <c r="B4" s="2">
        <f>B3/C3</f>
        <v>0.20903954802259886</v>
      </c>
      <c r="C4" s="1"/>
      <c r="D4" s="3"/>
      <c r="E4" s="3"/>
    </row>
    <row r="5" spans="1:6" x14ac:dyDescent="0.25">
      <c r="A5" s="10"/>
      <c r="B5" s="10"/>
      <c r="C5" s="10"/>
      <c r="D5" s="3"/>
      <c r="E5" s="3"/>
    </row>
    <row r="6" spans="1:6" ht="45" x14ac:dyDescent="0.25">
      <c r="A6" s="12" t="s">
        <v>33</v>
      </c>
    </row>
    <row r="8" spans="1:6" x14ac:dyDescent="0.25">
      <c r="A8" t="s">
        <v>4</v>
      </c>
    </row>
    <row r="9" spans="1:6" x14ac:dyDescent="0.2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</row>
    <row r="10" spans="1:6" x14ac:dyDescent="0.25">
      <c r="A10" s="1">
        <v>32</v>
      </c>
      <c r="B10" s="1">
        <v>47</v>
      </c>
      <c r="C10" s="1">
        <v>19</v>
      </c>
      <c r="D10" s="1">
        <v>36</v>
      </c>
      <c r="E10" s="1">
        <v>11</v>
      </c>
      <c r="F10" s="1">
        <v>32</v>
      </c>
    </row>
    <row r="11" spans="1:6" x14ac:dyDescent="0.25">
      <c r="A11" s="2">
        <f>A10/177</f>
        <v>0.1807909604519774</v>
      </c>
      <c r="B11" s="2">
        <f t="shared" ref="B11:F11" si="0">B10/177</f>
        <v>0.2655367231638418</v>
      </c>
      <c r="C11" s="2">
        <f t="shared" si="0"/>
        <v>0.10734463276836158</v>
      </c>
      <c r="D11" s="2">
        <f t="shared" si="0"/>
        <v>0.20338983050847459</v>
      </c>
      <c r="E11" s="2">
        <f t="shared" si="0"/>
        <v>6.2146892655367235E-2</v>
      </c>
      <c r="F11" s="2">
        <f t="shared" si="0"/>
        <v>0.1807909604519774</v>
      </c>
    </row>
    <row r="13" spans="1:6" x14ac:dyDescent="0.25">
      <c r="A13" s="12" t="s">
        <v>34</v>
      </c>
    </row>
    <row r="14" spans="1:6" x14ac:dyDescent="0.25">
      <c r="A14" s="11"/>
    </row>
    <row r="15" spans="1:6" x14ac:dyDescent="0.25">
      <c r="A15" t="s">
        <v>11</v>
      </c>
    </row>
    <row r="16" spans="1:6" x14ac:dyDescent="0.25">
      <c r="A16" s="1" t="s">
        <v>12</v>
      </c>
      <c r="B16" s="1" t="s">
        <v>13</v>
      </c>
    </row>
    <row r="17" spans="1:9" x14ac:dyDescent="0.25">
      <c r="A17" s="1">
        <v>52</v>
      </c>
      <c r="B17" s="1">
        <v>125</v>
      </c>
    </row>
    <row r="18" spans="1:9" x14ac:dyDescent="0.25">
      <c r="A18" s="2">
        <f>A17/177</f>
        <v>0.29378531073446329</v>
      </c>
      <c r="B18" s="2">
        <f>B17/177</f>
        <v>0.70621468926553677</v>
      </c>
    </row>
    <row r="20" spans="1:9" x14ac:dyDescent="0.25">
      <c r="A20" s="13" t="s">
        <v>35</v>
      </c>
    </row>
    <row r="22" spans="1:9" x14ac:dyDescent="0.25">
      <c r="A22" t="s">
        <v>14</v>
      </c>
    </row>
    <row r="23" spans="1:9" x14ac:dyDescent="0.25">
      <c r="A23" s="1" t="s">
        <v>15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</row>
    <row r="24" spans="1:9" x14ac:dyDescent="0.25">
      <c r="A24" s="1">
        <v>27</v>
      </c>
      <c r="B24" s="1">
        <v>15</v>
      </c>
      <c r="C24" s="1">
        <v>8</v>
      </c>
      <c r="D24" s="1">
        <v>37</v>
      </c>
      <c r="E24" s="1">
        <v>3</v>
      </c>
      <c r="F24" s="1">
        <v>1</v>
      </c>
      <c r="G24" s="1">
        <v>86</v>
      </c>
    </row>
    <row r="25" spans="1:9" x14ac:dyDescent="0.25">
      <c r="A25" s="2">
        <f t="shared" ref="A25:F25" si="1">A24/177</f>
        <v>0.15254237288135594</v>
      </c>
      <c r="B25" s="2">
        <f t="shared" si="1"/>
        <v>8.4745762711864403E-2</v>
      </c>
      <c r="C25" s="2">
        <f t="shared" si="1"/>
        <v>4.519774011299435E-2</v>
      </c>
      <c r="D25" s="2">
        <f t="shared" si="1"/>
        <v>0.20903954802259886</v>
      </c>
      <c r="E25" s="2">
        <f t="shared" si="1"/>
        <v>1.6949152542372881E-2</v>
      </c>
      <c r="F25" s="2">
        <f t="shared" si="1"/>
        <v>5.6497175141242938E-3</v>
      </c>
      <c r="G25" s="2">
        <f>G24/177</f>
        <v>0.48587570621468928</v>
      </c>
    </row>
    <row r="26" spans="1:9" x14ac:dyDescent="0.25">
      <c r="A26" s="4"/>
      <c r="B26" s="4"/>
      <c r="C26" s="4"/>
      <c r="D26" s="4"/>
      <c r="E26" s="4"/>
      <c r="F26" s="4"/>
      <c r="G26" s="4"/>
    </row>
    <row r="27" spans="1:9" ht="30" x14ac:dyDescent="0.25">
      <c r="A27" s="14" t="s">
        <v>36</v>
      </c>
      <c r="B27" s="4"/>
      <c r="C27" s="4"/>
      <c r="D27" s="4"/>
      <c r="E27" s="4"/>
      <c r="F27" s="4"/>
      <c r="G27" s="4"/>
    </row>
    <row r="29" spans="1:9" x14ac:dyDescent="0.25">
      <c r="A29" t="s">
        <v>22</v>
      </c>
    </row>
    <row r="30" spans="1:9" x14ac:dyDescent="0.25">
      <c r="A30" s="1" t="s">
        <v>23</v>
      </c>
      <c r="B30" s="1" t="s">
        <v>19</v>
      </c>
      <c r="C30" s="1" t="s">
        <v>24</v>
      </c>
      <c r="D30" s="1" t="s">
        <v>17</v>
      </c>
      <c r="E30" s="1" t="s">
        <v>18</v>
      </c>
      <c r="F30" s="1" t="s">
        <v>15</v>
      </c>
      <c r="G30" s="1" t="s">
        <v>16</v>
      </c>
      <c r="H30" s="1" t="s">
        <v>25</v>
      </c>
      <c r="I30" s="1" t="s">
        <v>26</v>
      </c>
    </row>
    <row r="31" spans="1:9" x14ac:dyDescent="0.25">
      <c r="A31" s="1">
        <v>31</v>
      </c>
      <c r="B31" s="1">
        <v>53</v>
      </c>
      <c r="C31" s="1">
        <v>13</v>
      </c>
      <c r="D31" s="1">
        <v>2</v>
      </c>
      <c r="E31" s="1">
        <v>5</v>
      </c>
      <c r="F31" s="1">
        <v>1</v>
      </c>
      <c r="G31" s="1">
        <v>1</v>
      </c>
      <c r="H31" s="1">
        <v>68</v>
      </c>
      <c r="I31" s="1">
        <v>3</v>
      </c>
    </row>
    <row r="32" spans="1:9" x14ac:dyDescent="0.25">
      <c r="A32" s="2">
        <f>A31/177</f>
        <v>0.1751412429378531</v>
      </c>
      <c r="B32" s="2">
        <f t="shared" ref="B32:I32" si="2">B31/177</f>
        <v>0.29943502824858759</v>
      </c>
      <c r="C32" s="2">
        <f t="shared" si="2"/>
        <v>7.3446327683615822E-2</v>
      </c>
      <c r="D32" s="2">
        <f t="shared" si="2"/>
        <v>1.1299435028248588E-2</v>
      </c>
      <c r="E32" s="2">
        <f t="shared" si="2"/>
        <v>2.8248587570621469E-2</v>
      </c>
      <c r="F32" s="2">
        <f t="shared" si="2"/>
        <v>5.6497175141242938E-3</v>
      </c>
      <c r="G32" s="2">
        <f t="shared" si="2"/>
        <v>5.6497175141242938E-3</v>
      </c>
      <c r="H32" s="2">
        <f t="shared" si="2"/>
        <v>0.38418079096045199</v>
      </c>
      <c r="I32" s="2">
        <f t="shared" si="2"/>
        <v>1.6949152542372881E-2</v>
      </c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ht="30" x14ac:dyDescent="0.25">
      <c r="A34" s="14" t="s">
        <v>37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 t="s">
        <v>29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1" t="s">
        <v>23</v>
      </c>
      <c r="B37" s="1" t="s">
        <v>19</v>
      </c>
      <c r="C37" s="1" t="s">
        <v>24</v>
      </c>
      <c r="D37" s="1" t="s">
        <v>17</v>
      </c>
      <c r="E37" s="1" t="s">
        <v>18</v>
      </c>
      <c r="F37" s="1" t="s">
        <v>15</v>
      </c>
      <c r="G37" s="1" t="s">
        <v>16</v>
      </c>
      <c r="H37" s="1" t="s">
        <v>25</v>
      </c>
      <c r="I37" s="1" t="s">
        <v>26</v>
      </c>
    </row>
    <row r="38" spans="1:9" s="6" customFormat="1" x14ac:dyDescent="0.25">
      <c r="A38" s="7">
        <v>16</v>
      </c>
      <c r="B38" s="7">
        <v>32</v>
      </c>
      <c r="C38" s="7">
        <v>7</v>
      </c>
      <c r="D38" s="8">
        <v>0</v>
      </c>
      <c r="E38" s="8">
        <v>1</v>
      </c>
      <c r="F38" s="8">
        <v>1</v>
      </c>
      <c r="G38" s="8">
        <v>0</v>
      </c>
      <c r="H38" s="8">
        <v>29</v>
      </c>
      <c r="I38" s="8">
        <v>0</v>
      </c>
    </row>
    <row r="39" spans="1:9" x14ac:dyDescent="0.25">
      <c r="A39" s="2">
        <f>A38/86</f>
        <v>0.18604651162790697</v>
      </c>
      <c r="B39" s="2">
        <f t="shared" ref="B39:I39" si="3">B38/86</f>
        <v>0.37209302325581395</v>
      </c>
      <c r="C39" s="2">
        <f t="shared" si="3"/>
        <v>8.1395348837209308E-2</v>
      </c>
      <c r="D39" s="2">
        <f t="shared" si="3"/>
        <v>0</v>
      </c>
      <c r="E39" s="2">
        <f t="shared" si="3"/>
        <v>1.1627906976744186E-2</v>
      </c>
      <c r="F39" s="2">
        <f t="shared" si="3"/>
        <v>1.1627906976744186E-2</v>
      </c>
      <c r="G39" s="2">
        <f t="shared" si="3"/>
        <v>0</v>
      </c>
      <c r="H39" s="2">
        <f t="shared" si="3"/>
        <v>0.33720930232558138</v>
      </c>
      <c r="I39" s="2">
        <f t="shared" si="3"/>
        <v>0</v>
      </c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ht="30" x14ac:dyDescent="0.25">
      <c r="A41" s="14" t="s">
        <v>38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 t="s">
        <v>31</v>
      </c>
      <c r="B43" s="4"/>
      <c r="C43" s="4"/>
      <c r="D43" s="4"/>
      <c r="E43" s="4"/>
      <c r="F43" s="4"/>
      <c r="G43" s="4"/>
      <c r="H43" s="4"/>
      <c r="I43" s="4"/>
    </row>
    <row r="44" spans="1:9" s="6" customFormat="1" x14ac:dyDescent="0.25">
      <c r="A44" s="7" t="s">
        <v>5</v>
      </c>
      <c r="B44" s="7" t="s">
        <v>6</v>
      </c>
      <c r="C44" s="7" t="s">
        <v>7</v>
      </c>
      <c r="D44" s="8" t="s">
        <v>8</v>
      </c>
      <c r="E44" s="8" t="s">
        <v>9</v>
      </c>
      <c r="F44" s="8" t="s">
        <v>10</v>
      </c>
      <c r="G44" s="8" t="s">
        <v>2</v>
      </c>
      <c r="H44" s="5"/>
      <c r="I44" s="5"/>
    </row>
    <row r="45" spans="1:9" s="6" customFormat="1" x14ac:dyDescent="0.25">
      <c r="A45" s="7">
        <v>7</v>
      </c>
      <c r="B45" s="7">
        <v>9</v>
      </c>
      <c r="C45" s="7">
        <v>1</v>
      </c>
      <c r="D45" s="8">
        <v>6</v>
      </c>
      <c r="E45" s="8">
        <v>1</v>
      </c>
      <c r="F45" s="8">
        <v>5</v>
      </c>
      <c r="G45" s="7">
        <f>SUM(A45:F45)</f>
        <v>29</v>
      </c>
      <c r="H45" s="5"/>
      <c r="I45" s="5"/>
    </row>
    <row r="46" spans="1:9" x14ac:dyDescent="0.25">
      <c r="A46" s="2">
        <f>A45/29</f>
        <v>0.2413793103448276</v>
      </c>
      <c r="B46" s="2">
        <f t="shared" ref="B46:F46" si="4">B45/29</f>
        <v>0.31034482758620691</v>
      </c>
      <c r="C46" s="2">
        <f t="shared" si="4"/>
        <v>3.4482758620689655E-2</v>
      </c>
      <c r="D46" s="2">
        <f t="shared" si="4"/>
        <v>0.20689655172413793</v>
      </c>
      <c r="E46" s="2">
        <f t="shared" si="4"/>
        <v>3.4482758620689655E-2</v>
      </c>
      <c r="F46" s="2">
        <f t="shared" si="4"/>
        <v>0.17241379310344829</v>
      </c>
      <c r="G46" s="2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ht="30" x14ac:dyDescent="0.25">
      <c r="A48" s="14" t="s">
        <v>39</v>
      </c>
      <c r="B48" s="4"/>
      <c r="C48" s="4"/>
      <c r="D48" s="4"/>
      <c r="E48" s="4"/>
      <c r="F48" s="4"/>
      <c r="G48" s="4"/>
      <c r="H48" s="4"/>
      <c r="I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11" x14ac:dyDescent="0.25">
      <c r="A50" s="4" t="s">
        <v>32</v>
      </c>
      <c r="B50" s="4"/>
      <c r="C50" s="4"/>
      <c r="D50" s="4"/>
      <c r="E50" s="4"/>
      <c r="F50" s="4"/>
      <c r="G50" s="4"/>
      <c r="H50" s="4"/>
      <c r="I50" s="4"/>
    </row>
    <row r="51" spans="1:11" s="6" customFormat="1" x14ac:dyDescent="0.25">
      <c r="A51" s="7" t="s">
        <v>5</v>
      </c>
      <c r="B51" s="7" t="s">
        <v>6</v>
      </c>
      <c r="C51" s="7" t="s">
        <v>7</v>
      </c>
      <c r="D51" s="8" t="s">
        <v>8</v>
      </c>
      <c r="E51" s="8" t="s">
        <v>9</v>
      </c>
      <c r="F51" s="8" t="s">
        <v>10</v>
      </c>
      <c r="G51" s="8" t="s">
        <v>2</v>
      </c>
      <c r="H51" s="5"/>
      <c r="I51" s="5"/>
    </row>
    <row r="52" spans="1:11" s="6" customFormat="1" x14ac:dyDescent="0.25">
      <c r="A52" s="7">
        <v>6</v>
      </c>
      <c r="B52" s="7">
        <v>7</v>
      </c>
      <c r="C52" s="7">
        <v>7</v>
      </c>
      <c r="D52" s="8">
        <v>8</v>
      </c>
      <c r="E52" s="8">
        <v>2</v>
      </c>
      <c r="F52" s="8">
        <v>2</v>
      </c>
      <c r="G52" s="7">
        <f>SUM(A52:F52)</f>
        <v>32</v>
      </c>
      <c r="H52" s="5"/>
      <c r="I52" s="5"/>
    </row>
    <row r="53" spans="1:11" x14ac:dyDescent="0.25">
      <c r="A53" s="2">
        <f>A52/32</f>
        <v>0.1875</v>
      </c>
      <c r="B53" s="2">
        <f t="shared" ref="B53:F53" si="5">B52/32</f>
        <v>0.21875</v>
      </c>
      <c r="C53" s="2">
        <f t="shared" si="5"/>
        <v>0.21875</v>
      </c>
      <c r="D53" s="2">
        <f t="shared" si="5"/>
        <v>0.25</v>
      </c>
      <c r="E53" s="2">
        <f t="shared" si="5"/>
        <v>6.25E-2</v>
      </c>
      <c r="F53" s="2">
        <f t="shared" si="5"/>
        <v>6.25E-2</v>
      </c>
      <c r="G53" s="2"/>
      <c r="H53" s="4"/>
      <c r="I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11" ht="30" x14ac:dyDescent="0.25">
      <c r="A55" s="14" t="s">
        <v>40</v>
      </c>
      <c r="B55" s="4"/>
      <c r="C55" s="4"/>
      <c r="D55" s="4"/>
      <c r="E55" s="4"/>
      <c r="F55" s="4"/>
      <c r="G55" s="4"/>
      <c r="H55" s="4"/>
      <c r="I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11" x14ac:dyDescent="0.25">
      <c r="A57" s="4" t="s">
        <v>30</v>
      </c>
      <c r="B57" s="4"/>
      <c r="C57" s="4"/>
      <c r="D57" s="4"/>
      <c r="E57" s="4"/>
      <c r="F57" s="4"/>
      <c r="G57" s="4"/>
      <c r="H57" s="4"/>
      <c r="I57" s="4"/>
    </row>
    <row r="58" spans="1:11" x14ac:dyDescent="0.25">
      <c r="A58" s="2" t="s">
        <v>15</v>
      </c>
      <c r="B58" s="2" t="s">
        <v>16</v>
      </c>
      <c r="C58" s="2" t="s">
        <v>20</v>
      </c>
      <c r="D58" s="2" t="s">
        <v>17</v>
      </c>
      <c r="E58" s="2" t="s">
        <v>21</v>
      </c>
      <c r="F58" s="2" t="s">
        <v>23</v>
      </c>
      <c r="G58" s="2" t="s">
        <v>19</v>
      </c>
      <c r="H58" s="2" t="s">
        <v>24</v>
      </c>
      <c r="I58" s="2" t="s">
        <v>25</v>
      </c>
      <c r="J58" s="9" t="s">
        <v>26</v>
      </c>
      <c r="K58" s="9" t="s">
        <v>18</v>
      </c>
    </row>
    <row r="59" spans="1:11" s="6" customFormat="1" x14ac:dyDescent="0.25">
      <c r="A59" s="7">
        <v>4</v>
      </c>
      <c r="B59" s="7">
        <v>4</v>
      </c>
      <c r="C59" s="7">
        <v>3</v>
      </c>
      <c r="D59" s="8">
        <v>6</v>
      </c>
      <c r="E59" s="8">
        <v>38</v>
      </c>
      <c r="F59" s="8">
        <v>3</v>
      </c>
      <c r="G59" s="8">
        <v>14</v>
      </c>
      <c r="H59" s="8">
        <v>1</v>
      </c>
      <c r="I59" s="8">
        <v>8</v>
      </c>
      <c r="J59" s="8">
        <v>1</v>
      </c>
      <c r="K59" s="8">
        <v>4</v>
      </c>
    </row>
    <row r="60" spans="1:11" x14ac:dyDescent="0.25">
      <c r="A60" s="2">
        <f>A59/86</f>
        <v>4.6511627906976744E-2</v>
      </c>
      <c r="B60" s="2">
        <f t="shared" ref="B60:K60" si="6">B59/86</f>
        <v>4.6511627906976744E-2</v>
      </c>
      <c r="C60" s="2">
        <f t="shared" si="6"/>
        <v>3.4883720930232558E-2</v>
      </c>
      <c r="D60" s="2">
        <f t="shared" si="6"/>
        <v>6.9767441860465115E-2</v>
      </c>
      <c r="E60" s="2">
        <f t="shared" si="6"/>
        <v>0.44186046511627908</v>
      </c>
      <c r="F60" s="2">
        <f t="shared" si="6"/>
        <v>3.4883720930232558E-2</v>
      </c>
      <c r="G60" s="2">
        <f t="shared" si="6"/>
        <v>0.16279069767441862</v>
      </c>
      <c r="H60" s="2">
        <f t="shared" si="6"/>
        <v>1.1627906976744186E-2</v>
      </c>
      <c r="I60" s="2">
        <f t="shared" si="6"/>
        <v>9.3023255813953487E-2</v>
      </c>
      <c r="J60" s="2">
        <f t="shared" si="6"/>
        <v>1.1627906976744186E-2</v>
      </c>
      <c r="K60" s="2">
        <f t="shared" si="6"/>
        <v>4.6511627906976744E-2</v>
      </c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30" x14ac:dyDescent="0.25">
      <c r="A62" s="14" t="s">
        <v>41</v>
      </c>
      <c r="B62" s="4"/>
      <c r="C62" s="4"/>
      <c r="D62" s="4"/>
      <c r="E62" s="4"/>
      <c r="F62" s="4"/>
      <c r="G62" s="4"/>
      <c r="H62" s="4"/>
      <c r="I62" s="4"/>
    </row>
    <row r="64" spans="1:11" x14ac:dyDescent="0.25">
      <c r="A64" t="s">
        <v>27</v>
      </c>
    </row>
    <row r="65" spans="1:7" x14ac:dyDescent="0.25">
      <c r="A65" s="1" t="s">
        <v>5</v>
      </c>
      <c r="B65" s="1" t="s">
        <v>6</v>
      </c>
      <c r="C65" s="1" t="s">
        <v>7</v>
      </c>
      <c r="D65" s="1" t="s">
        <v>8</v>
      </c>
      <c r="E65" s="1" t="s">
        <v>9</v>
      </c>
      <c r="F65" s="1" t="s">
        <v>10</v>
      </c>
      <c r="G65" s="15" t="s">
        <v>2</v>
      </c>
    </row>
    <row r="66" spans="1:7" x14ac:dyDescent="0.25">
      <c r="A66" s="1">
        <v>16</v>
      </c>
      <c r="B66" s="1">
        <v>22</v>
      </c>
      <c r="C66" s="1">
        <v>11</v>
      </c>
      <c r="D66" s="1">
        <v>16</v>
      </c>
      <c r="E66" s="1">
        <v>4</v>
      </c>
      <c r="F66" s="1">
        <v>17</v>
      </c>
      <c r="G66" s="1">
        <v>86</v>
      </c>
    </row>
    <row r="67" spans="1:7" x14ac:dyDescent="0.25">
      <c r="A67" s="2">
        <f>A66/86</f>
        <v>0.18604651162790697</v>
      </c>
      <c r="B67" s="2">
        <f t="shared" ref="B67:F67" si="7">B66/86</f>
        <v>0.2558139534883721</v>
      </c>
      <c r="C67" s="2">
        <f t="shared" si="7"/>
        <v>0.12790697674418605</v>
      </c>
      <c r="D67" s="2">
        <f t="shared" si="7"/>
        <v>0.18604651162790697</v>
      </c>
      <c r="E67" s="2">
        <f t="shared" si="7"/>
        <v>4.6511627906976744E-2</v>
      </c>
      <c r="F67" s="2">
        <f t="shared" si="7"/>
        <v>0.19767441860465115</v>
      </c>
      <c r="G67" s="1"/>
    </row>
    <row r="68" spans="1:7" x14ac:dyDescent="0.25">
      <c r="A68" s="4"/>
      <c r="B68" s="4"/>
      <c r="C68" s="4"/>
      <c r="D68" s="4"/>
      <c r="E68" s="4"/>
      <c r="F68" s="4"/>
    </row>
    <row r="69" spans="1:7" s="13" customFormat="1" x14ac:dyDescent="0.25">
      <c r="A69" s="16" t="s">
        <v>42</v>
      </c>
      <c r="B69" s="16"/>
      <c r="C69" s="16"/>
      <c r="D69" s="16"/>
      <c r="E69" s="16"/>
      <c r="F69" s="16"/>
    </row>
    <row r="71" spans="1:7" x14ac:dyDescent="0.25">
      <c r="A71" t="s">
        <v>28</v>
      </c>
    </row>
    <row r="72" spans="1:7" x14ac:dyDescent="0.25">
      <c r="A72" s="1" t="s">
        <v>5</v>
      </c>
      <c r="B72" s="1" t="s">
        <v>6</v>
      </c>
      <c r="C72" s="1" t="s">
        <v>7</v>
      </c>
      <c r="D72" s="1" t="s">
        <v>8</v>
      </c>
      <c r="E72" s="1" t="s">
        <v>9</v>
      </c>
      <c r="F72" s="1" t="s">
        <v>10</v>
      </c>
      <c r="G72" s="15" t="s">
        <v>2</v>
      </c>
    </row>
    <row r="73" spans="1:7" x14ac:dyDescent="0.25">
      <c r="A73" s="1">
        <v>5</v>
      </c>
      <c r="B73" s="1">
        <v>9</v>
      </c>
      <c r="C73" s="1">
        <v>4</v>
      </c>
      <c r="D73" s="1">
        <v>8</v>
      </c>
      <c r="E73" s="1">
        <v>2</v>
      </c>
      <c r="F73" s="1">
        <v>9</v>
      </c>
      <c r="G73" s="1">
        <f>SUM(A73:F73)</f>
        <v>37</v>
      </c>
    </row>
    <row r="74" spans="1:7" x14ac:dyDescent="0.25">
      <c r="A74" s="2">
        <f>A73/37</f>
        <v>0.13513513513513514</v>
      </c>
      <c r="B74" s="2">
        <f t="shared" ref="B74:F74" si="8">B73/37</f>
        <v>0.24324324324324326</v>
      </c>
      <c r="C74" s="2">
        <f t="shared" si="8"/>
        <v>0.10810810810810811</v>
      </c>
      <c r="D74" s="2">
        <f t="shared" si="8"/>
        <v>0.21621621621621623</v>
      </c>
      <c r="E74" s="2">
        <f t="shared" si="8"/>
        <v>5.4054054054054057E-2</v>
      </c>
      <c r="F74" s="2">
        <f t="shared" si="8"/>
        <v>0.24324324324324326</v>
      </c>
      <c r="G74" s="1"/>
    </row>
    <row r="76" spans="1:7" s="13" customFormat="1" x14ac:dyDescent="0.25">
      <c r="A76" s="13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C5C6-6A81-426A-8CA6-488F81D7D1D4}">
  <dimension ref="B30:M64"/>
  <sheetViews>
    <sheetView topLeftCell="A55" workbookViewId="0">
      <selection activeCell="R65" sqref="R65"/>
    </sheetView>
  </sheetViews>
  <sheetFormatPr defaultRowHeight="15" x14ac:dyDescent="0.25"/>
  <sheetData>
    <row r="30" spans="2:13" x14ac:dyDescent="0.25">
      <c r="B30" t="s">
        <v>44</v>
      </c>
      <c r="M30" t="s">
        <v>45</v>
      </c>
    </row>
    <row r="64" spans="2:12" x14ac:dyDescent="0.25">
      <c r="B64" t="s">
        <v>46</v>
      </c>
      <c r="L64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Armanious</dc:creator>
  <cp:lastModifiedBy>Michael Armanious</cp:lastModifiedBy>
  <dcterms:created xsi:type="dcterms:W3CDTF">2018-11-29T17:48:47Z</dcterms:created>
  <dcterms:modified xsi:type="dcterms:W3CDTF">2018-11-30T03:20:10Z</dcterms:modified>
</cp:coreProperties>
</file>