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filterPrivacy="1"/>
  <xr:revisionPtr revIDLastSave="0" documentId="13_ncr:1_{95687E91-2972-8147-B17C-F3330B449CAE}" xr6:coauthVersionLast="44" xr6:coauthVersionMax="44" xr10:uidLastSave="{00000000-0000-0000-0000-000000000000}"/>
  <bookViews>
    <workbookView xWindow="12340" yWindow="460" windowWidth="16460" windowHeight="16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  <c r="J2" i="1"/>
  <c r="I5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" i="1"/>
  <c r="I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7" i="1"/>
  <c r="G8" i="1"/>
  <c r="G9" i="1"/>
  <c r="G10" i="1"/>
  <c r="G11" i="1"/>
  <c r="G12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<sst xmlns="http://schemas.openxmlformats.org/spreadsheetml/2006/main" count="164" uniqueCount="162">
  <si>
    <t>Camp</t>
  </si>
  <si>
    <t>AREA (M2)</t>
  </si>
  <si>
    <t>AREA (KM2)</t>
  </si>
  <si>
    <t>Camp Facility (m2)</t>
  </si>
  <si>
    <t>Shelter Number Total</t>
  </si>
  <si>
    <t>Shelter Number occupied</t>
  </si>
  <si>
    <t>Average nb individuals by shelter</t>
  </si>
  <si>
    <t>Shelter Size (m2)</t>
  </si>
  <si>
    <t>Living Area (M2)</t>
  </si>
  <si>
    <t>Open Area (M2)</t>
  </si>
  <si>
    <t>HHs</t>
  </si>
  <si>
    <t>Individual</t>
  </si>
  <si>
    <t>Number of ppl per HHs</t>
  </si>
  <si>
    <t>Average covered area per person</t>
  </si>
  <si>
    <t>Latitude</t>
  </si>
  <si>
    <t>Longitude</t>
  </si>
  <si>
    <t>Average open area per HH</t>
  </si>
  <si>
    <t>34° 49' 36.671" N</t>
  </si>
  <si>
    <t>43° 34' 56.839" E</t>
  </si>
  <si>
    <t>34° 41' 26.603"</t>
  </si>
  <si>
    <t>43° 37' 8.739" E</t>
  </si>
  <si>
    <t>Alwand 1</t>
  </si>
  <si>
    <t>34° 19’ 36.247” N</t>
  </si>
  <si>
    <t>45° 27’ 8.526” E</t>
  </si>
  <si>
    <t>Alwand 2</t>
  </si>
  <si>
    <t>34° 19' 26.35" N</t>
  </si>
  <si>
    <t>45° 27' 11.29" E</t>
  </si>
  <si>
    <t>33° 8' 57.654" N</t>
  </si>
  <si>
    <t>43° 50' 59.582" E</t>
  </si>
  <si>
    <t>Arbat IDP</t>
  </si>
  <si>
    <t>35° 25’ 55.395” N</t>
  </si>
  <si>
    <t>45° 35’ 24.967” E</t>
  </si>
  <si>
    <t>As Salamyiah 1-2</t>
  </si>
  <si>
    <t>36° 9' 13.067" N</t>
  </si>
  <si>
    <t>43° 20' 5.837" E</t>
  </si>
  <si>
    <t>As Salamyiah Nimrud</t>
  </si>
  <si>
    <t>36° 6' 54.860" N</t>
  </si>
  <si>
    <t>43° 19' 15.074" E</t>
  </si>
  <si>
    <t>Ashti IDP</t>
  </si>
  <si>
    <t>35° 25' 3.431" N</t>
  </si>
  <si>
    <t>45° 36’ 21.359” E</t>
  </si>
  <si>
    <t>Baharka</t>
  </si>
  <si>
    <t>36° 17’ 40.022” N</t>
  </si>
  <si>
    <t>43° 59’ 39.655” E</t>
  </si>
  <si>
    <t>Bajed Kandala</t>
  </si>
  <si>
    <t>37° 3' 19.336" N</t>
  </si>
  <si>
    <t>42° 26' 48.293" E</t>
  </si>
  <si>
    <t>Basateen Al Sheuokh</t>
  </si>
  <si>
    <t>35° 31' 22.8" N</t>
  </si>
  <si>
    <t>43° 14' 2.4" E</t>
  </si>
  <si>
    <t>37° 10’ 51.581” N</t>
  </si>
  <si>
    <t>42° 51’ 13.385” E</t>
  </si>
  <si>
    <t>37° 10’ 57.654” N</t>
  </si>
  <si>
    <t>42° 51’ 51.759” E</t>
  </si>
  <si>
    <t>Chamishku</t>
  </si>
  <si>
    <t>37° 10’ 38.84” N</t>
  </si>
  <si>
    <t>42° 40’ 1.47” E</t>
  </si>
  <si>
    <t>Darkar</t>
  </si>
  <si>
    <t>37° 11' 52.332" N</t>
  </si>
  <si>
    <t>42° 49' 58.141" E</t>
  </si>
  <si>
    <t>37° 5’ 38.324”</t>
  </si>
  <si>
    <t>43° 13’ 34.695” E</t>
  </si>
  <si>
    <t>Debaga</t>
  </si>
  <si>
    <t>35° 52' 56.374" N</t>
  </si>
  <si>
    <t>43° 48' 32.748" E</t>
  </si>
  <si>
    <t>Essian</t>
  </si>
  <si>
    <t>36° 43’ 18.109” N</t>
  </si>
  <si>
    <t>43° 16’ 27.222” E</t>
  </si>
  <si>
    <t>35° 44' 56.466" N</t>
  </si>
  <si>
    <t>43° 19' 32.427" E</t>
  </si>
  <si>
    <t>36° 9' 43.322" N</t>
  </si>
  <si>
    <t>43° 14' 49.094" E</t>
  </si>
  <si>
    <t>36° 9' 14.871" N</t>
  </si>
  <si>
    <t>43° 14' 16.898" E</t>
  </si>
  <si>
    <t>Harshm</t>
  </si>
  <si>
    <t>36° 15’ 22.625” N</t>
  </si>
  <si>
    <t>43° 59’ 41.865” E</t>
  </si>
  <si>
    <t>Hasansham U2</t>
  </si>
  <si>
    <t>36°18'34.0"N</t>
  </si>
  <si>
    <t>43°31'37.3"E</t>
  </si>
  <si>
    <t>Hasansham U3</t>
  </si>
  <si>
    <t>36° 19' 27.289" N</t>
  </si>
  <si>
    <t>43° 32' 8.65" E</t>
  </si>
  <si>
    <t>Kabarto 1</t>
  </si>
  <si>
    <t>36° 47’ 34.892” N</t>
  </si>
  <si>
    <t>42° 51’ 29.428” E</t>
  </si>
  <si>
    <t>Kabarto 2</t>
  </si>
  <si>
    <t>36° 47’ 8.675” N</t>
  </si>
  <si>
    <t>42° 51’ 30.146” E</t>
  </si>
  <si>
    <t>32° 32' 11.0004" N</t>
  </si>
  <si>
    <t>44° 6' 6.0012" E</t>
  </si>
  <si>
    <t>Khanke</t>
  </si>
  <si>
    <t>36° 46’ 46.403” N</t>
  </si>
  <si>
    <t>42° 46’ 25.41” E</t>
  </si>
  <si>
    <t>Khazer M1</t>
  </si>
  <si>
    <t>36° 18' 32.324" N</t>
  </si>
  <si>
    <t>43° 32' 19.047" E</t>
  </si>
  <si>
    <t>Laylan 2</t>
  </si>
  <si>
    <t>35° 19' 46.463" N</t>
  </si>
  <si>
    <t>44° 31' 45.155" E</t>
  </si>
  <si>
    <t>Laylan 1</t>
  </si>
  <si>
    <t>35° 19' 46.44" N</t>
  </si>
  <si>
    <t>44° 31' 48.575" E</t>
  </si>
  <si>
    <t>Mamilian</t>
  </si>
  <si>
    <t>36° 41’ 22.434” N</t>
  </si>
  <si>
    <t>43° 47’ 59” E</t>
  </si>
  <si>
    <t>Mamrashan</t>
  </si>
  <si>
    <t>36° 40' 9.888'' N</t>
  </si>
  <si>
    <t>43° 25' 59.683'' E</t>
  </si>
  <si>
    <t>35° 46' 5.559" N</t>
  </si>
  <si>
    <t>43° 16' 4.016" E</t>
  </si>
  <si>
    <t>35° 44' 42.98" N</t>
  </si>
  <si>
    <t>43° 15' 52.86" E</t>
  </si>
  <si>
    <t>35° 45' 17.391" N</t>
  </si>
  <si>
    <t>43° 15'58.334" E</t>
  </si>
  <si>
    <t>35° 46' 6" N</t>
  </si>
  <si>
    <t>43° 15' 30" E</t>
  </si>
  <si>
    <t>35° 45' 50" N</t>
  </si>
  <si>
    <t>43° 15' 16" E</t>
  </si>
  <si>
    <t>35° 45' 28" N</t>
  </si>
  <si>
    <t>43° 14 46" E</t>
  </si>
  <si>
    <t>Qoratu</t>
  </si>
  <si>
    <t>34° 32’ 39.908” N</t>
  </si>
  <si>
    <t>45° 23’ 26.923” E</t>
  </si>
  <si>
    <t>Rwanga Community</t>
  </si>
  <si>
    <t>37° 3' 21.169" N</t>
  </si>
  <si>
    <t>42° 58' 58.983" E</t>
  </si>
  <si>
    <t>Shariya</t>
  </si>
  <si>
    <t>Sheikhan</t>
  </si>
  <si>
    <t>36° 40' 26.758" N</t>
  </si>
  <si>
    <t>43° 20' 36.643" E</t>
  </si>
  <si>
    <t>33° 17' 24.314" N</t>
  </si>
  <si>
    <t>44° 06' 44.233" E</t>
  </si>
  <si>
    <t>Tazade</t>
  </si>
  <si>
    <t>34° 42' 20.175'' N</t>
  </si>
  <si>
    <t>45° 26' 55.56'' E</t>
  </si>
  <si>
    <t>Yahyawa</t>
  </si>
  <si>
    <t>35° 19' 38.922" N</t>
  </si>
  <si>
    <t>44° 29' 46.272" E</t>
  </si>
  <si>
    <t>Zayona</t>
  </si>
  <si>
    <t>33° 18' 59.883" N</t>
  </si>
  <si>
    <t>44° 26' 37.360" E</t>
  </si>
  <si>
    <t>33° 15' 2.048" N</t>
  </si>
  <si>
    <t>43° 35' 0.977" E</t>
  </si>
  <si>
    <t>Al Alam</t>
  </si>
  <si>
    <t>Al-Karama Camp</t>
  </si>
  <si>
    <t>Amriyat Al Fallujha (AAF)</t>
  </si>
  <si>
    <t>Bersive 1</t>
  </si>
  <si>
    <t>Bersive 2</t>
  </si>
  <si>
    <t>Dawoudia</t>
  </si>
  <si>
    <t>Haj Ali</t>
  </si>
  <si>
    <t>Hamam Al Alil 1</t>
  </si>
  <si>
    <t>Hamam Al Alil 2</t>
  </si>
  <si>
    <t>Qayyarah Airstrip</t>
  </si>
  <si>
    <t>Qayyarah-Jad'ah 1-2</t>
  </si>
  <si>
    <t>Qayyarah-Jad'ah 3</t>
  </si>
  <si>
    <t>Qayyarah-Jad'ah 4</t>
  </si>
  <si>
    <t>Qayyarah-Jad'ah 5</t>
  </si>
  <si>
    <t>Qayyarah-Jad'ah 6</t>
  </si>
  <si>
    <t>Al-Ahal Camp</t>
  </si>
  <si>
    <t>Habbaniya Tourist City (HTC)</t>
  </si>
  <si>
    <t>Al Kawthar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</si>
</sst>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F3F3F3"/>
      <name val="Arial"/>
      <family val="2"/>
    </font>
    <font>
      <sz val="10"/>
      <color theme="1"/>
      <name val="Arial"/>
      <family val="2"/>
    </font>
    <font>
      <b/>
      <sz val="11"/>
      <color rgb="FFFF00FF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 Light"/>
      <family val="2"/>
    </font>
    <font>
      <sz val="11"/>
      <color rgb="FF000000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5" fillId="0" borderId="1" xfId="0" applyNumberFormat="1" applyFont="1" applyFill="1" applyBorder="1" applyAlignment="1">
      <alignment wrapText="1"/>
    </xf>
    <xf numFmtId="1" fontId="5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>
      <alignment wrapText="1"/>
    </xf>
    <xf numFmtId="165" fontId="5" fillId="7" borderId="1" xfId="0" applyNumberFormat="1" applyFont="1" applyFill="1" applyBorder="1" applyAlignment="1">
      <alignment wrapText="1"/>
    </xf>
    <xf numFmtId="165" fontId="5" fillId="3" borderId="1" xfId="0" applyNumberFormat="1" applyFont="1" applyFill="1" applyBorder="1" applyAlignment="1">
      <alignment wrapText="1"/>
    </xf>
    <xf numFmtId="1" fontId="5" fillId="3" borderId="1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A25" workbookViewId="0">
      <selection activeCell="A29" sqref="A29"/>
    </sheetView>
  </sheetViews>
  <sheetFormatPr baseColWidth="10" defaultColWidth="8.83203125" defaultRowHeight="15" x14ac:dyDescent="0.2"/>
  <cols>
    <col min="1" max="1" width="26.6640625" bestFit="1" customWidth="1"/>
    <col min="2" max="17" width="15.5" customWidth="1"/>
  </cols>
  <sheetData>
    <row r="1" spans="1:17" s="15" customFormat="1" ht="46" thickBot="1" x14ac:dyDescent="0.25">
      <c r="A1" s="10" t="s">
        <v>0</v>
      </c>
      <c r="B1" s="11" t="s">
        <v>1</v>
      </c>
      <c r="C1" s="12" t="s">
        <v>2</v>
      </c>
      <c r="D1" s="13" t="s">
        <v>3</v>
      </c>
      <c r="E1" s="11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0" t="s">
        <v>9</v>
      </c>
      <c r="K1" s="11" t="s">
        <v>10</v>
      </c>
      <c r="L1" s="11" t="s">
        <v>11</v>
      </c>
      <c r="M1" s="10" t="s">
        <v>12</v>
      </c>
      <c r="N1" s="14" t="s">
        <v>13</v>
      </c>
      <c r="O1" s="11" t="s">
        <v>14</v>
      </c>
      <c r="P1" s="11" t="s">
        <v>15</v>
      </c>
      <c r="Q1" s="12" t="s">
        <v>16</v>
      </c>
    </row>
    <row r="2" spans="1:17" ht="15" customHeight="1" thickBot="1" x14ac:dyDescent="0.25">
      <c r="A2" s="23" t="s">
        <v>144</v>
      </c>
      <c r="B2" s="17">
        <v>136821.35999999999</v>
      </c>
      <c r="C2" s="16">
        <f>B2/1000000</f>
        <v>0.13682135999999998</v>
      </c>
      <c r="D2" s="17">
        <v>11489.32</v>
      </c>
      <c r="E2" s="8">
        <v>500</v>
      </c>
      <c r="F2" s="4">
        <v>350</v>
      </c>
      <c r="G2" s="19">
        <f>L2/F2</f>
        <v>4.3171428571428567</v>
      </c>
      <c r="H2" s="1">
        <v>23</v>
      </c>
      <c r="I2" s="1">
        <f>E2*H2</f>
        <v>11500</v>
      </c>
      <c r="J2" s="21">
        <f>B2-D2-I2</f>
        <v>113832.03999999998</v>
      </c>
      <c r="K2" s="8">
        <v>282</v>
      </c>
      <c r="L2" s="8">
        <v>1511</v>
      </c>
      <c r="M2" s="1">
        <f>ROUND(L2/K2,0)</f>
        <v>5</v>
      </c>
      <c r="N2" s="20">
        <f>H2/M2</f>
        <v>4.5999999999999996</v>
      </c>
      <c r="O2" s="1" t="s">
        <v>17</v>
      </c>
      <c r="P2" s="1" t="s">
        <v>18</v>
      </c>
      <c r="Q2" s="22">
        <f>J2/K2</f>
        <v>403.65971631205667</v>
      </c>
    </row>
    <row r="3" spans="1:17" ht="15" customHeight="1" thickBot="1" x14ac:dyDescent="0.25">
      <c r="A3" s="23" t="s">
        <v>145</v>
      </c>
      <c r="B3" s="17">
        <v>161416.12</v>
      </c>
      <c r="C3" s="16">
        <f t="shared" ref="C3:C50" si="0">B3/1000000</f>
        <v>0.16141612</v>
      </c>
      <c r="D3" s="17">
        <v>3612.32</v>
      </c>
      <c r="E3" s="9">
        <v>616</v>
      </c>
      <c r="F3" s="4">
        <v>466</v>
      </c>
      <c r="G3" s="19">
        <f>L3/F3</f>
        <v>3.1545064377682404</v>
      </c>
      <c r="H3" s="5">
        <v>18.5</v>
      </c>
      <c r="I3" s="1">
        <f>E3*H3</f>
        <v>11396</v>
      </c>
      <c r="J3" s="21">
        <f>B3-D3-I3</f>
        <v>146407.79999999999</v>
      </c>
      <c r="K3" s="9">
        <v>350</v>
      </c>
      <c r="L3" s="9">
        <v>1470</v>
      </c>
      <c r="M3" s="1">
        <f t="shared" ref="M3:M50" si="1">ROUND(L3/K3,0)</f>
        <v>4</v>
      </c>
      <c r="N3" s="20">
        <f t="shared" ref="N3:N50" si="2">H3/M3</f>
        <v>4.625</v>
      </c>
      <c r="O3" s="6" t="s">
        <v>19</v>
      </c>
      <c r="P3" s="6" t="s">
        <v>20</v>
      </c>
      <c r="Q3" s="22">
        <f t="shared" ref="Q3:Q50" si="3">J3/K3</f>
        <v>418.30799999999999</v>
      </c>
    </row>
    <row r="4" spans="1:17" ht="15" customHeight="1" thickBot="1" x14ac:dyDescent="0.25">
      <c r="A4" s="2" t="s">
        <v>21</v>
      </c>
      <c r="B4" s="17">
        <v>228808.01</v>
      </c>
      <c r="C4" s="16">
        <f t="shared" si="0"/>
        <v>0.22880801000000001</v>
      </c>
      <c r="D4" s="17">
        <v>18065.46</v>
      </c>
      <c r="E4" s="8">
        <v>811</v>
      </c>
      <c r="F4" s="4">
        <v>792</v>
      </c>
      <c r="G4" s="19">
        <f>L4/F4</f>
        <v>3.5101010101010099</v>
      </c>
      <c r="H4" s="1">
        <v>28</v>
      </c>
      <c r="I4" s="1">
        <f t="shared" ref="I4:I49" si="4">E4*H4</f>
        <v>22708</v>
      </c>
      <c r="J4" s="21">
        <f t="shared" ref="J4:J50" si="5">B4-D4-I4</f>
        <v>188034.55000000002</v>
      </c>
      <c r="K4" s="8">
        <v>630</v>
      </c>
      <c r="L4" s="8">
        <v>2780</v>
      </c>
      <c r="M4" s="1">
        <f t="shared" si="1"/>
        <v>4</v>
      </c>
      <c r="N4" s="20">
        <f t="shared" si="2"/>
        <v>7</v>
      </c>
      <c r="O4" s="1" t="s">
        <v>22</v>
      </c>
      <c r="P4" s="1" t="s">
        <v>23</v>
      </c>
      <c r="Q4" s="22">
        <f t="shared" si="3"/>
        <v>298.46753968253972</v>
      </c>
    </row>
    <row r="5" spans="1:17" ht="15" customHeight="1" thickBot="1" x14ac:dyDescent="0.25">
      <c r="A5" s="2" t="s">
        <v>24</v>
      </c>
      <c r="B5" s="17">
        <v>148457.96</v>
      </c>
      <c r="C5" s="16">
        <f t="shared" si="0"/>
        <v>0.14845796</v>
      </c>
      <c r="D5" s="17">
        <v>13441.26</v>
      </c>
      <c r="E5" s="8">
        <v>512</v>
      </c>
      <c r="F5" s="4">
        <v>296</v>
      </c>
      <c r="G5" s="19">
        <f>L5/F5</f>
        <v>3.2567567567567566</v>
      </c>
      <c r="H5" s="1">
        <v>23</v>
      </c>
      <c r="I5" s="1">
        <f t="shared" si="4"/>
        <v>11776</v>
      </c>
      <c r="J5" s="21">
        <f t="shared" si="5"/>
        <v>123240.69999999998</v>
      </c>
      <c r="K5" s="8">
        <v>217</v>
      </c>
      <c r="L5" s="8">
        <v>964</v>
      </c>
      <c r="M5" s="1">
        <f t="shared" si="1"/>
        <v>4</v>
      </c>
      <c r="N5" s="20">
        <f t="shared" si="2"/>
        <v>5.75</v>
      </c>
      <c r="O5" s="1" t="s">
        <v>25</v>
      </c>
      <c r="P5" s="1" t="s">
        <v>26</v>
      </c>
      <c r="Q5" s="22">
        <f t="shared" si="3"/>
        <v>567.92949308755749</v>
      </c>
    </row>
    <row r="6" spans="1:17" ht="15" customHeight="1" thickBot="1" x14ac:dyDescent="0.25">
      <c r="A6" s="23" t="s">
        <v>146</v>
      </c>
      <c r="B6" s="17">
        <v>2028650.84</v>
      </c>
      <c r="C6" s="16">
        <f t="shared" si="0"/>
        <v>2.0286508400000001</v>
      </c>
      <c r="D6" s="17">
        <v>32323.88</v>
      </c>
      <c r="E6" s="8">
        <v>3200</v>
      </c>
      <c r="F6" s="4">
        <v>3200</v>
      </c>
      <c r="G6" s="19">
        <f>L6/F6</f>
        <v>3.4849999999999999</v>
      </c>
      <c r="H6" s="2">
        <v>18.5</v>
      </c>
      <c r="I6" s="1">
        <f t="shared" si="4"/>
        <v>59200</v>
      </c>
      <c r="J6" s="21">
        <f t="shared" si="5"/>
        <v>1937126.9600000002</v>
      </c>
      <c r="K6" s="8">
        <v>1906</v>
      </c>
      <c r="L6" s="8">
        <v>11152</v>
      </c>
      <c r="M6" s="1">
        <f t="shared" si="1"/>
        <v>6</v>
      </c>
      <c r="N6" s="20">
        <f t="shared" si="2"/>
        <v>3.0833333333333335</v>
      </c>
      <c r="O6" s="2" t="s">
        <v>27</v>
      </c>
      <c r="P6" s="2" t="s">
        <v>28</v>
      </c>
      <c r="Q6" s="22">
        <f t="shared" si="3"/>
        <v>1016.3310388247641</v>
      </c>
    </row>
    <row r="7" spans="1:17" ht="15" customHeight="1" thickBot="1" x14ac:dyDescent="0.25">
      <c r="A7" s="2" t="s">
        <v>29</v>
      </c>
      <c r="B7" s="17">
        <v>187006.68</v>
      </c>
      <c r="C7" s="16">
        <f t="shared" si="0"/>
        <v>0.18700667999999998</v>
      </c>
      <c r="D7" s="17">
        <v>14387.02</v>
      </c>
      <c r="E7" s="8">
        <v>416</v>
      </c>
      <c r="F7" s="4">
        <v>394</v>
      </c>
      <c r="G7" s="19">
        <f t="shared" ref="G7:G50" si="6">L7/F7</f>
        <v>4.1675126903553297</v>
      </c>
      <c r="H7" s="1">
        <v>24</v>
      </c>
      <c r="I7" s="1">
        <f t="shared" si="4"/>
        <v>9984</v>
      </c>
      <c r="J7" s="21">
        <f t="shared" si="5"/>
        <v>162635.66</v>
      </c>
      <c r="K7" s="8">
        <v>348</v>
      </c>
      <c r="L7" s="8">
        <v>1642</v>
      </c>
      <c r="M7" s="1">
        <f t="shared" si="1"/>
        <v>5</v>
      </c>
      <c r="N7" s="20">
        <f t="shared" si="2"/>
        <v>4.8</v>
      </c>
      <c r="O7" s="1" t="s">
        <v>30</v>
      </c>
      <c r="P7" s="1" t="s">
        <v>31</v>
      </c>
      <c r="Q7" s="22">
        <f t="shared" si="3"/>
        <v>467.34385057471263</v>
      </c>
    </row>
    <row r="8" spans="1:17" ht="15" customHeight="1" thickBot="1" x14ac:dyDescent="0.25">
      <c r="A8" s="6" t="s">
        <v>32</v>
      </c>
      <c r="B8" s="17">
        <v>1680630.65</v>
      </c>
      <c r="C8" s="16">
        <f t="shared" si="0"/>
        <v>1.6806306499999999</v>
      </c>
      <c r="D8" s="17">
        <v>64721.89</v>
      </c>
      <c r="E8" s="8">
        <v>6540</v>
      </c>
      <c r="F8" s="4">
        <v>5886</v>
      </c>
      <c r="G8" s="19">
        <f t="shared" si="6"/>
        <v>4.3248386000679577</v>
      </c>
      <c r="H8" s="6">
        <v>27</v>
      </c>
      <c r="I8" s="1">
        <f t="shared" si="4"/>
        <v>176580</v>
      </c>
      <c r="J8" s="21">
        <f t="shared" si="5"/>
        <v>1439328.76</v>
      </c>
      <c r="K8" s="8">
        <v>4837</v>
      </c>
      <c r="L8" s="8">
        <v>25456</v>
      </c>
      <c r="M8" s="1">
        <f t="shared" si="1"/>
        <v>5</v>
      </c>
      <c r="N8" s="20">
        <f t="shared" si="2"/>
        <v>5.4</v>
      </c>
      <c r="O8" s="6" t="s">
        <v>33</v>
      </c>
      <c r="P8" s="6" t="s">
        <v>34</v>
      </c>
      <c r="Q8" s="22">
        <f t="shared" si="3"/>
        <v>297.56641720074424</v>
      </c>
    </row>
    <row r="9" spans="1:17" ht="15" customHeight="1" thickBot="1" x14ac:dyDescent="0.25">
      <c r="A9" s="23" t="s">
        <v>35</v>
      </c>
      <c r="B9" s="17">
        <v>717207.45</v>
      </c>
      <c r="C9" s="16">
        <f t="shared" si="0"/>
        <v>0.71720744999999997</v>
      </c>
      <c r="D9" s="17">
        <v>15524.18</v>
      </c>
      <c r="E9" s="8">
        <v>1089</v>
      </c>
      <c r="F9" s="4">
        <v>642</v>
      </c>
      <c r="G9" s="19">
        <f t="shared" si="6"/>
        <v>3.7897196261682242</v>
      </c>
      <c r="H9" s="6">
        <v>27</v>
      </c>
      <c r="I9" s="1">
        <f t="shared" si="4"/>
        <v>29403</v>
      </c>
      <c r="J9" s="21">
        <f t="shared" si="5"/>
        <v>672280.2699999999</v>
      </c>
      <c r="K9" s="8">
        <v>534</v>
      </c>
      <c r="L9" s="8">
        <v>2433</v>
      </c>
      <c r="M9" s="1">
        <f t="shared" si="1"/>
        <v>5</v>
      </c>
      <c r="N9" s="20">
        <f t="shared" si="2"/>
        <v>5.4</v>
      </c>
      <c r="O9" s="6" t="s">
        <v>36</v>
      </c>
      <c r="P9" s="6" t="s">
        <v>37</v>
      </c>
      <c r="Q9" s="22">
        <f t="shared" si="3"/>
        <v>1258.9518164794006</v>
      </c>
    </row>
    <row r="10" spans="1:17" ht="15" customHeight="1" thickBot="1" x14ac:dyDescent="0.25">
      <c r="A10" s="2" t="s">
        <v>38</v>
      </c>
      <c r="B10" s="17">
        <v>711053.45979999995</v>
      </c>
      <c r="C10" s="16">
        <f t="shared" si="0"/>
        <v>0.7110534597999999</v>
      </c>
      <c r="D10" s="17">
        <v>35880.330929999996</v>
      </c>
      <c r="E10" s="8">
        <v>2630</v>
      </c>
      <c r="F10" s="4">
        <v>2297</v>
      </c>
      <c r="G10" s="19">
        <f t="shared" si="6"/>
        <v>4.6891597736177619</v>
      </c>
      <c r="H10" s="1">
        <v>23</v>
      </c>
      <c r="I10" s="1">
        <f t="shared" si="4"/>
        <v>60490</v>
      </c>
      <c r="J10" s="21">
        <f t="shared" si="5"/>
        <v>614683.1288699999</v>
      </c>
      <c r="K10" s="8">
        <v>2224</v>
      </c>
      <c r="L10" s="8">
        <v>10771</v>
      </c>
      <c r="M10" s="1">
        <f t="shared" si="1"/>
        <v>5</v>
      </c>
      <c r="N10" s="20">
        <f t="shared" si="2"/>
        <v>4.5999999999999996</v>
      </c>
      <c r="O10" s="6" t="s">
        <v>39</v>
      </c>
      <c r="P10" s="1" t="s">
        <v>40</v>
      </c>
      <c r="Q10" s="22">
        <f t="shared" si="3"/>
        <v>276.38629895233811</v>
      </c>
    </row>
    <row r="11" spans="1:17" ht="15" customHeight="1" thickBot="1" x14ac:dyDescent="0.25">
      <c r="A11" s="2" t="s">
        <v>41</v>
      </c>
      <c r="B11" s="17">
        <v>307270.58799999999</v>
      </c>
      <c r="C11" s="16">
        <f t="shared" si="0"/>
        <v>0.30727058800000001</v>
      </c>
      <c r="D11" s="17">
        <v>47467.273699999998</v>
      </c>
      <c r="E11" s="8">
        <v>1170</v>
      </c>
      <c r="F11" s="4">
        <v>1170</v>
      </c>
      <c r="G11" s="19">
        <f t="shared" si="6"/>
        <v>4.0829059829059826</v>
      </c>
      <c r="H11" s="1">
        <v>27</v>
      </c>
      <c r="I11" s="1">
        <f t="shared" si="4"/>
        <v>31590</v>
      </c>
      <c r="J11" s="21">
        <f t="shared" si="5"/>
        <v>228213.3143</v>
      </c>
      <c r="K11" s="8">
        <v>938</v>
      </c>
      <c r="L11" s="8">
        <v>4777</v>
      </c>
      <c r="M11" s="1">
        <f t="shared" si="1"/>
        <v>5</v>
      </c>
      <c r="N11" s="20">
        <f t="shared" si="2"/>
        <v>5.4</v>
      </c>
      <c r="O11" s="1" t="s">
        <v>42</v>
      </c>
      <c r="P11" s="1" t="s">
        <v>43</v>
      </c>
      <c r="Q11" s="22">
        <f t="shared" si="3"/>
        <v>243.29777643923239</v>
      </c>
    </row>
    <row r="12" spans="1:17" ht="15" customHeight="1" thickBot="1" x14ac:dyDescent="0.25">
      <c r="A12" s="2" t="s">
        <v>44</v>
      </c>
      <c r="B12" s="17">
        <v>419533.5</v>
      </c>
      <c r="C12" s="16">
        <f t="shared" si="0"/>
        <v>0.4195335</v>
      </c>
      <c r="D12" s="17">
        <v>36092.769999999997</v>
      </c>
      <c r="E12" s="8">
        <v>1522</v>
      </c>
      <c r="F12" s="4">
        <v>1522</v>
      </c>
      <c r="G12" s="19">
        <f t="shared" si="6"/>
        <v>6.9507227332457289</v>
      </c>
      <c r="H12" s="1">
        <v>18.5</v>
      </c>
      <c r="I12" s="1">
        <f t="shared" si="4"/>
        <v>28157</v>
      </c>
      <c r="J12" s="21">
        <f t="shared" si="5"/>
        <v>355283.73</v>
      </c>
      <c r="K12" s="8">
        <v>2043</v>
      </c>
      <c r="L12" s="8">
        <v>10579</v>
      </c>
      <c r="M12" s="1">
        <f t="shared" si="1"/>
        <v>5</v>
      </c>
      <c r="N12" s="20">
        <f t="shared" si="2"/>
        <v>3.7</v>
      </c>
      <c r="O12" s="1" t="s">
        <v>45</v>
      </c>
      <c r="P12" s="1" t="s">
        <v>46</v>
      </c>
      <c r="Q12" s="22">
        <f t="shared" si="3"/>
        <v>173.9029515418502</v>
      </c>
    </row>
    <row r="13" spans="1:17" ht="15" customHeight="1" thickBot="1" x14ac:dyDescent="0.25">
      <c r="A13" s="6" t="s">
        <v>47</v>
      </c>
      <c r="B13" s="17">
        <v>157614.6</v>
      </c>
      <c r="C13" s="16">
        <f t="shared" si="0"/>
        <v>0.15761459999999999</v>
      </c>
      <c r="D13" s="17">
        <v>635.92999999999995</v>
      </c>
      <c r="E13" s="8">
        <v>1000</v>
      </c>
      <c r="F13" s="4">
        <v>352</v>
      </c>
      <c r="G13" s="19">
        <f t="shared" si="6"/>
        <v>4.1448863636363633</v>
      </c>
      <c r="H13" s="6">
        <v>27</v>
      </c>
      <c r="I13" s="1">
        <f t="shared" si="4"/>
        <v>27000</v>
      </c>
      <c r="J13" s="21">
        <f t="shared" si="5"/>
        <v>129978.67000000001</v>
      </c>
      <c r="K13" s="8">
        <v>290</v>
      </c>
      <c r="L13" s="8">
        <v>1459</v>
      </c>
      <c r="M13" s="1">
        <f t="shared" si="1"/>
        <v>5</v>
      </c>
      <c r="N13" s="20">
        <f t="shared" si="2"/>
        <v>5.4</v>
      </c>
      <c r="O13" s="6" t="s">
        <v>48</v>
      </c>
      <c r="P13" s="6" t="s">
        <v>49</v>
      </c>
      <c r="Q13" s="22">
        <f t="shared" si="3"/>
        <v>448.20231034482765</v>
      </c>
    </row>
    <row r="14" spans="1:17" ht="15" customHeight="1" thickBot="1" x14ac:dyDescent="0.25">
      <c r="A14" s="23" t="s">
        <v>147</v>
      </c>
      <c r="B14" s="17">
        <v>318574.60989999998</v>
      </c>
      <c r="C14" s="16">
        <f t="shared" si="0"/>
        <v>0.31857460989999997</v>
      </c>
      <c r="D14" s="17">
        <v>55494.83769</v>
      </c>
      <c r="E14" s="8">
        <v>2500</v>
      </c>
      <c r="F14" s="4">
        <v>1877</v>
      </c>
      <c r="G14" s="19">
        <f t="shared" si="6"/>
        <v>4.183271177410762</v>
      </c>
      <c r="H14" s="1">
        <v>18.5</v>
      </c>
      <c r="I14" s="1">
        <f t="shared" si="4"/>
        <v>46250</v>
      </c>
      <c r="J14" s="21">
        <f t="shared" si="5"/>
        <v>216829.77220999997</v>
      </c>
      <c r="K14" s="8">
        <v>1471</v>
      </c>
      <c r="L14" s="8">
        <v>7852</v>
      </c>
      <c r="M14" s="1">
        <f t="shared" si="1"/>
        <v>5</v>
      </c>
      <c r="N14" s="20">
        <f t="shared" si="2"/>
        <v>3.7</v>
      </c>
      <c r="O14" s="1" t="s">
        <v>50</v>
      </c>
      <c r="P14" s="1" t="s">
        <v>51</v>
      </c>
      <c r="Q14" s="22">
        <f t="shared" si="3"/>
        <v>147.40297227056422</v>
      </c>
    </row>
    <row r="15" spans="1:17" ht="15" customHeight="1" thickBot="1" x14ac:dyDescent="0.25">
      <c r="A15" s="23" t="s">
        <v>148</v>
      </c>
      <c r="B15" s="17">
        <v>475066.31020000001</v>
      </c>
      <c r="C15" s="16">
        <f t="shared" si="0"/>
        <v>0.47506631020000001</v>
      </c>
      <c r="D15" s="17">
        <v>24627.788049999999</v>
      </c>
      <c r="E15" s="8">
        <v>1820</v>
      </c>
      <c r="F15" s="4">
        <v>1820</v>
      </c>
      <c r="G15" s="19">
        <f t="shared" si="6"/>
        <v>4.9104395604395608</v>
      </c>
      <c r="H15" s="1">
        <v>18.5</v>
      </c>
      <c r="I15" s="1">
        <f t="shared" si="4"/>
        <v>33670</v>
      </c>
      <c r="J15" s="21">
        <f t="shared" si="5"/>
        <v>416768.52215000003</v>
      </c>
      <c r="K15" s="8">
        <v>1744</v>
      </c>
      <c r="L15" s="8">
        <v>8937</v>
      </c>
      <c r="M15" s="1">
        <f t="shared" si="1"/>
        <v>5</v>
      </c>
      <c r="N15" s="20">
        <f t="shared" si="2"/>
        <v>3.7</v>
      </c>
      <c r="O15" s="2" t="s">
        <v>52</v>
      </c>
      <c r="P15" s="2" t="s">
        <v>53</v>
      </c>
      <c r="Q15" s="22">
        <f t="shared" si="3"/>
        <v>238.97277646215599</v>
      </c>
    </row>
    <row r="16" spans="1:17" ht="15" customHeight="1" thickBot="1" x14ac:dyDescent="0.25">
      <c r="A16" s="2" t="s">
        <v>54</v>
      </c>
      <c r="B16" s="17">
        <v>762485.32339999999</v>
      </c>
      <c r="C16" s="16">
        <f t="shared" si="0"/>
        <v>0.76248532339999997</v>
      </c>
      <c r="D16" s="17">
        <v>53766.67383</v>
      </c>
      <c r="E16" s="8">
        <v>5000</v>
      </c>
      <c r="F16" s="4">
        <v>5000</v>
      </c>
      <c r="G16" s="19">
        <f t="shared" si="6"/>
        <v>5.4058000000000002</v>
      </c>
      <c r="H16" s="2">
        <v>23</v>
      </c>
      <c r="I16" s="1">
        <f t="shared" si="4"/>
        <v>115000</v>
      </c>
      <c r="J16" s="21">
        <f t="shared" si="5"/>
        <v>593718.64957000001</v>
      </c>
      <c r="K16" s="8">
        <v>5045</v>
      </c>
      <c r="L16" s="8">
        <v>27029</v>
      </c>
      <c r="M16" s="1">
        <f t="shared" si="1"/>
        <v>5</v>
      </c>
      <c r="N16" s="20">
        <f t="shared" si="2"/>
        <v>4.5999999999999996</v>
      </c>
      <c r="O16" s="2" t="s">
        <v>55</v>
      </c>
      <c r="P16" s="2" t="s">
        <v>56</v>
      </c>
      <c r="Q16" s="22">
        <f t="shared" si="3"/>
        <v>117.68456879484638</v>
      </c>
    </row>
    <row r="17" spans="1:17" ht="15" customHeight="1" thickBot="1" x14ac:dyDescent="0.25">
      <c r="A17" s="2" t="s">
        <v>57</v>
      </c>
      <c r="B17" s="17">
        <v>97008.642810000005</v>
      </c>
      <c r="C17" s="16">
        <f t="shared" si="0"/>
        <v>9.7008642810000004E-2</v>
      </c>
      <c r="D17" s="17">
        <v>10749.280860000001</v>
      </c>
      <c r="E17" s="8">
        <v>801</v>
      </c>
      <c r="F17" s="4">
        <v>801</v>
      </c>
      <c r="G17" s="19">
        <f t="shared" si="6"/>
        <v>4.9438202247191008</v>
      </c>
      <c r="H17" s="1">
        <v>21.84</v>
      </c>
      <c r="I17" s="1">
        <f t="shared" si="4"/>
        <v>17493.84</v>
      </c>
      <c r="J17" s="21">
        <f t="shared" si="5"/>
        <v>68765.521950000009</v>
      </c>
      <c r="K17" s="8">
        <v>727</v>
      </c>
      <c r="L17" s="8">
        <v>3960</v>
      </c>
      <c r="M17" s="1">
        <f t="shared" si="1"/>
        <v>5</v>
      </c>
      <c r="N17" s="20">
        <f t="shared" si="2"/>
        <v>4.3680000000000003</v>
      </c>
      <c r="O17" s="1" t="s">
        <v>58</v>
      </c>
      <c r="P17" s="1" t="s">
        <v>59</v>
      </c>
      <c r="Q17" s="22">
        <f t="shared" si="3"/>
        <v>94.588063204951865</v>
      </c>
    </row>
    <row r="18" spans="1:17" ht="15" customHeight="1" thickBot="1" x14ac:dyDescent="0.25">
      <c r="A18" s="23" t="s">
        <v>149</v>
      </c>
      <c r="B18" s="17">
        <v>123480.84910000001</v>
      </c>
      <c r="C18" s="16">
        <f t="shared" si="0"/>
        <v>0.12348084910000001</v>
      </c>
      <c r="D18" s="17">
        <v>14190.44138</v>
      </c>
      <c r="E18" s="8">
        <v>900</v>
      </c>
      <c r="F18" s="4">
        <v>866</v>
      </c>
      <c r="G18" s="19">
        <f t="shared" si="6"/>
        <v>3.7424942263279446</v>
      </c>
      <c r="H18" s="1">
        <v>50</v>
      </c>
      <c r="I18" s="1">
        <f t="shared" si="4"/>
        <v>45000</v>
      </c>
      <c r="J18" s="21">
        <f t="shared" si="5"/>
        <v>64290.407720000003</v>
      </c>
      <c r="K18" s="8">
        <v>628</v>
      </c>
      <c r="L18" s="8">
        <v>3241</v>
      </c>
      <c r="M18" s="1">
        <f t="shared" si="1"/>
        <v>5</v>
      </c>
      <c r="N18" s="20">
        <f t="shared" si="2"/>
        <v>10</v>
      </c>
      <c r="O18" s="1" t="s">
        <v>60</v>
      </c>
      <c r="P18" s="1" t="s">
        <v>61</v>
      </c>
      <c r="Q18" s="22">
        <f t="shared" si="3"/>
        <v>102.37326070063695</v>
      </c>
    </row>
    <row r="19" spans="1:17" ht="15" customHeight="1" thickBot="1" x14ac:dyDescent="0.25">
      <c r="A19" s="2" t="s">
        <v>62</v>
      </c>
      <c r="B19" s="17">
        <v>284514.44</v>
      </c>
      <c r="C19" s="16">
        <f t="shared" si="0"/>
        <v>0.28451443999999998</v>
      </c>
      <c r="D19" s="17">
        <v>27089.599999999999</v>
      </c>
      <c r="E19" s="8">
        <v>1800</v>
      </c>
      <c r="F19" s="4">
        <v>1800</v>
      </c>
      <c r="G19" s="19">
        <f t="shared" si="6"/>
        <v>5.4122222222222218</v>
      </c>
      <c r="H19" s="1">
        <v>30</v>
      </c>
      <c r="I19" s="1">
        <f t="shared" si="4"/>
        <v>54000</v>
      </c>
      <c r="J19" s="21">
        <f t="shared" si="5"/>
        <v>203424.84</v>
      </c>
      <c r="K19" s="8">
        <v>1822</v>
      </c>
      <c r="L19" s="8">
        <v>9742</v>
      </c>
      <c r="M19" s="1">
        <f t="shared" si="1"/>
        <v>5</v>
      </c>
      <c r="N19" s="20">
        <f t="shared" si="2"/>
        <v>6</v>
      </c>
      <c r="O19" s="1" t="s">
        <v>63</v>
      </c>
      <c r="P19" s="1" t="s">
        <v>64</v>
      </c>
      <c r="Q19" s="22">
        <f t="shared" si="3"/>
        <v>111.64919868276618</v>
      </c>
    </row>
    <row r="20" spans="1:17" ht="15" customHeight="1" thickBot="1" x14ac:dyDescent="0.25">
      <c r="A20" s="2" t="s">
        <v>65</v>
      </c>
      <c r="B20" s="17">
        <v>555687.31999999995</v>
      </c>
      <c r="C20" s="16">
        <f t="shared" si="0"/>
        <v>0.55568731999999998</v>
      </c>
      <c r="D20" s="17">
        <v>45022.9</v>
      </c>
      <c r="E20" s="8">
        <v>3003</v>
      </c>
      <c r="F20" s="4">
        <v>3003</v>
      </c>
      <c r="G20" s="19">
        <f t="shared" si="6"/>
        <v>4.9943389943389942</v>
      </c>
      <c r="H20" s="1">
        <v>18.5</v>
      </c>
      <c r="I20" s="1">
        <f t="shared" si="4"/>
        <v>55555.5</v>
      </c>
      <c r="J20" s="21">
        <f t="shared" si="5"/>
        <v>455108.91999999993</v>
      </c>
      <c r="K20" s="8">
        <v>2766</v>
      </c>
      <c r="L20" s="8">
        <v>14998</v>
      </c>
      <c r="M20" s="1">
        <f t="shared" si="1"/>
        <v>5</v>
      </c>
      <c r="N20" s="20">
        <f t="shared" si="2"/>
        <v>3.7</v>
      </c>
      <c r="O20" s="1" t="s">
        <v>66</v>
      </c>
      <c r="P20" s="1" t="s">
        <v>67</v>
      </c>
      <c r="Q20" s="22">
        <f t="shared" si="3"/>
        <v>164.53684743311638</v>
      </c>
    </row>
    <row r="21" spans="1:17" ht="15" customHeight="1" thickBot="1" x14ac:dyDescent="0.25">
      <c r="A21" s="23" t="s">
        <v>150</v>
      </c>
      <c r="B21" s="17">
        <v>1075751.7139999999</v>
      </c>
      <c r="C21" s="16">
        <f t="shared" si="0"/>
        <v>1.0757517139999999</v>
      </c>
      <c r="D21" s="17">
        <v>35182.794809999999</v>
      </c>
      <c r="E21" s="8">
        <v>5380</v>
      </c>
      <c r="F21" s="4">
        <v>2864</v>
      </c>
      <c r="G21" s="19">
        <f t="shared" si="6"/>
        <v>4.4008379888268152</v>
      </c>
      <c r="H21" s="1">
        <v>18.5</v>
      </c>
      <c r="I21" s="1">
        <f t="shared" si="4"/>
        <v>99530</v>
      </c>
      <c r="J21" s="21">
        <f t="shared" si="5"/>
        <v>941038.91918999993</v>
      </c>
      <c r="K21" s="8">
        <v>2328</v>
      </c>
      <c r="L21" s="8">
        <v>12604</v>
      </c>
      <c r="M21" s="1">
        <f t="shared" si="1"/>
        <v>5</v>
      </c>
      <c r="N21" s="20">
        <f t="shared" si="2"/>
        <v>3.7</v>
      </c>
      <c r="O21" s="1" t="s">
        <v>68</v>
      </c>
      <c r="P21" s="1" t="s">
        <v>69</v>
      </c>
      <c r="Q21" s="22">
        <f t="shared" si="3"/>
        <v>404.2263398582474</v>
      </c>
    </row>
    <row r="22" spans="1:17" ht="15" customHeight="1" thickBot="1" x14ac:dyDescent="0.25">
      <c r="A22" s="23" t="s">
        <v>151</v>
      </c>
      <c r="B22" s="17">
        <v>755588.68</v>
      </c>
      <c r="C22" s="16">
        <f t="shared" si="0"/>
        <v>0.75558868000000001</v>
      </c>
      <c r="D22" s="17">
        <v>79189.36</v>
      </c>
      <c r="E22" s="8">
        <v>4000</v>
      </c>
      <c r="F22" s="4">
        <v>3569</v>
      </c>
      <c r="G22" s="19">
        <f t="shared" si="6"/>
        <v>4.317175679462034</v>
      </c>
      <c r="H22" s="1">
        <v>18.5</v>
      </c>
      <c r="I22" s="1">
        <f t="shared" si="4"/>
        <v>74000</v>
      </c>
      <c r="J22" s="21">
        <f t="shared" si="5"/>
        <v>602399.32000000007</v>
      </c>
      <c r="K22" s="8">
        <v>3692</v>
      </c>
      <c r="L22" s="8">
        <v>15408</v>
      </c>
      <c r="M22" s="1">
        <f t="shared" si="1"/>
        <v>4</v>
      </c>
      <c r="N22" s="20">
        <f t="shared" si="2"/>
        <v>4.625</v>
      </c>
      <c r="O22" s="1" t="s">
        <v>70</v>
      </c>
      <c r="P22" s="1" t="s">
        <v>71</v>
      </c>
      <c r="Q22" s="22">
        <f t="shared" si="3"/>
        <v>163.16341278439873</v>
      </c>
    </row>
    <row r="23" spans="1:17" ht="15" customHeight="1" thickBot="1" x14ac:dyDescent="0.25">
      <c r="A23" s="23" t="s">
        <v>152</v>
      </c>
      <c r="B23" s="17">
        <v>1384053.87</v>
      </c>
      <c r="C23" s="16">
        <f t="shared" si="0"/>
        <v>1.38405387</v>
      </c>
      <c r="D23" s="17">
        <v>68209.41</v>
      </c>
      <c r="E23" s="8">
        <v>4656</v>
      </c>
      <c r="F23" s="4">
        <v>4190</v>
      </c>
      <c r="G23" s="19">
        <f t="shared" si="6"/>
        <v>4.9603818615751791</v>
      </c>
      <c r="H23" s="1">
        <v>18.5</v>
      </c>
      <c r="I23" s="1">
        <f t="shared" si="4"/>
        <v>86136</v>
      </c>
      <c r="J23" s="21">
        <f t="shared" si="5"/>
        <v>1229708.4600000002</v>
      </c>
      <c r="K23" s="8">
        <v>4185</v>
      </c>
      <c r="L23" s="8">
        <v>20784</v>
      </c>
      <c r="M23" s="1">
        <f t="shared" si="1"/>
        <v>5</v>
      </c>
      <c r="N23" s="20">
        <f t="shared" si="2"/>
        <v>3.7</v>
      </c>
      <c r="O23" s="1" t="s">
        <v>72</v>
      </c>
      <c r="P23" s="1" t="s">
        <v>73</v>
      </c>
      <c r="Q23" s="22">
        <f t="shared" si="3"/>
        <v>293.83714695340507</v>
      </c>
    </row>
    <row r="24" spans="1:17" ht="15" customHeight="1" thickBot="1" x14ac:dyDescent="0.25">
      <c r="A24" s="2" t="s">
        <v>74</v>
      </c>
      <c r="B24" s="17">
        <v>63616.85</v>
      </c>
      <c r="C24" s="16">
        <f t="shared" si="0"/>
        <v>6.3616850000000003E-2</v>
      </c>
      <c r="D24" s="17">
        <v>7121.62</v>
      </c>
      <c r="E24" s="8">
        <v>301</v>
      </c>
      <c r="F24" s="4">
        <v>301</v>
      </c>
      <c r="G24" s="19">
        <f t="shared" si="6"/>
        <v>5.0132890365448501</v>
      </c>
      <c r="H24" s="1">
        <v>28</v>
      </c>
      <c r="I24" s="1">
        <f t="shared" si="4"/>
        <v>8428</v>
      </c>
      <c r="J24" s="21">
        <f t="shared" si="5"/>
        <v>48067.229999999996</v>
      </c>
      <c r="K24" s="8">
        <v>301</v>
      </c>
      <c r="L24" s="8">
        <v>1509</v>
      </c>
      <c r="M24" s="1">
        <f t="shared" si="1"/>
        <v>5</v>
      </c>
      <c r="N24" s="20">
        <f t="shared" si="2"/>
        <v>5.6</v>
      </c>
      <c r="O24" s="1" t="s">
        <v>75</v>
      </c>
      <c r="P24" s="1" t="s">
        <v>76</v>
      </c>
      <c r="Q24" s="22">
        <f t="shared" si="3"/>
        <v>159.69179401993355</v>
      </c>
    </row>
    <row r="25" spans="1:17" ht="15" customHeight="1" thickBot="1" x14ac:dyDescent="0.25">
      <c r="A25" s="6" t="s">
        <v>77</v>
      </c>
      <c r="B25" s="17">
        <v>415595.56</v>
      </c>
      <c r="C25" s="16">
        <f t="shared" si="0"/>
        <v>0.41559555999999997</v>
      </c>
      <c r="D25" s="17">
        <v>22541.72</v>
      </c>
      <c r="E25" s="8">
        <v>1616</v>
      </c>
      <c r="F25" s="4">
        <v>1190</v>
      </c>
      <c r="G25" s="19">
        <f t="shared" si="6"/>
        <v>3.6546218487394957</v>
      </c>
      <c r="H25" s="6">
        <v>27</v>
      </c>
      <c r="I25" s="1">
        <f t="shared" si="4"/>
        <v>43632</v>
      </c>
      <c r="J25" s="21">
        <f t="shared" si="5"/>
        <v>349421.83999999997</v>
      </c>
      <c r="K25" s="8">
        <v>914</v>
      </c>
      <c r="L25" s="8">
        <v>4349</v>
      </c>
      <c r="M25" s="1">
        <f t="shared" si="1"/>
        <v>5</v>
      </c>
      <c r="N25" s="20">
        <f t="shared" si="2"/>
        <v>5.4</v>
      </c>
      <c r="O25" s="6" t="s">
        <v>78</v>
      </c>
      <c r="P25" s="6" t="s">
        <v>79</v>
      </c>
      <c r="Q25" s="22">
        <f t="shared" si="3"/>
        <v>382.29960612691463</v>
      </c>
    </row>
    <row r="26" spans="1:17" ht="15" customHeight="1" thickBot="1" x14ac:dyDescent="0.25">
      <c r="A26" s="2" t="s">
        <v>80</v>
      </c>
      <c r="B26" s="17">
        <v>459322.7</v>
      </c>
      <c r="C26" s="16">
        <f t="shared" si="0"/>
        <v>0.45932270000000003</v>
      </c>
      <c r="D26" s="17">
        <v>36839.910000000003</v>
      </c>
      <c r="E26" s="8">
        <v>1936</v>
      </c>
      <c r="F26" s="4">
        <v>1548</v>
      </c>
      <c r="G26" s="19">
        <f t="shared" si="6"/>
        <v>3.6511627906976742</v>
      </c>
      <c r="H26" s="1">
        <v>18.5</v>
      </c>
      <c r="I26" s="1">
        <f t="shared" si="4"/>
        <v>35816</v>
      </c>
      <c r="J26" s="21">
        <f t="shared" si="5"/>
        <v>386666.79000000004</v>
      </c>
      <c r="K26" s="8">
        <v>1214</v>
      </c>
      <c r="L26" s="8">
        <v>5652</v>
      </c>
      <c r="M26" s="1">
        <f t="shared" si="1"/>
        <v>5</v>
      </c>
      <c r="N26" s="20">
        <f t="shared" si="2"/>
        <v>3.7</v>
      </c>
      <c r="O26" s="1" t="s">
        <v>81</v>
      </c>
      <c r="P26" s="1" t="s">
        <v>82</v>
      </c>
      <c r="Q26" s="22">
        <f t="shared" si="3"/>
        <v>318.50641680395393</v>
      </c>
    </row>
    <row r="27" spans="1:17" ht="15" customHeight="1" thickBot="1" x14ac:dyDescent="0.25">
      <c r="A27" s="2" t="s">
        <v>83</v>
      </c>
      <c r="B27" s="17">
        <v>427251.72320000001</v>
      </c>
      <c r="C27" s="16">
        <f t="shared" si="0"/>
        <v>0.42725172319999999</v>
      </c>
      <c r="D27" s="17">
        <v>37641.336969999997</v>
      </c>
      <c r="E27" s="8">
        <v>3000</v>
      </c>
      <c r="F27" s="4">
        <v>3000</v>
      </c>
      <c r="G27" s="19">
        <f t="shared" si="6"/>
        <v>4.5096666666666669</v>
      </c>
      <c r="H27" s="1">
        <v>23</v>
      </c>
      <c r="I27" s="1">
        <f t="shared" si="4"/>
        <v>69000</v>
      </c>
      <c r="J27" s="21">
        <f t="shared" si="5"/>
        <v>320610.38623</v>
      </c>
      <c r="K27" s="8">
        <v>2577</v>
      </c>
      <c r="L27" s="8">
        <v>13529</v>
      </c>
      <c r="M27" s="1">
        <f t="shared" si="1"/>
        <v>5</v>
      </c>
      <c r="N27" s="20">
        <f t="shared" si="2"/>
        <v>4.5999999999999996</v>
      </c>
      <c r="O27" s="1" t="s">
        <v>84</v>
      </c>
      <c r="P27" s="1" t="s">
        <v>85</v>
      </c>
      <c r="Q27" s="22">
        <f t="shared" si="3"/>
        <v>124.41225697710516</v>
      </c>
    </row>
    <row r="28" spans="1:17" ht="15" customHeight="1" thickBot="1" x14ac:dyDescent="0.25">
      <c r="A28" s="2" t="s">
        <v>86</v>
      </c>
      <c r="B28" s="17">
        <v>479112.12689999997</v>
      </c>
      <c r="C28" s="16">
        <f t="shared" si="0"/>
        <v>0.47911212689999999</v>
      </c>
      <c r="D28" s="17">
        <v>88573.472630000004</v>
      </c>
      <c r="E28" s="8">
        <v>3000</v>
      </c>
      <c r="F28" s="4">
        <v>3000</v>
      </c>
      <c r="G28" s="19">
        <f t="shared" si="6"/>
        <v>4.5843333333333334</v>
      </c>
      <c r="H28" s="1">
        <v>23</v>
      </c>
      <c r="I28" s="1">
        <f t="shared" si="4"/>
        <v>69000</v>
      </c>
      <c r="J28" s="21">
        <f t="shared" si="5"/>
        <v>321538.65426999994</v>
      </c>
      <c r="K28" s="8">
        <v>2638</v>
      </c>
      <c r="L28" s="8">
        <v>13753</v>
      </c>
      <c r="M28" s="1">
        <f t="shared" si="1"/>
        <v>5</v>
      </c>
      <c r="N28" s="20">
        <f t="shared" si="2"/>
        <v>4.5999999999999996</v>
      </c>
      <c r="O28" s="1" t="s">
        <v>87</v>
      </c>
      <c r="P28" s="1" t="s">
        <v>88</v>
      </c>
      <c r="Q28" s="22">
        <f t="shared" si="3"/>
        <v>121.88728365049278</v>
      </c>
    </row>
    <row r="29" spans="1:17" ht="15" customHeight="1" thickBot="1" x14ac:dyDescent="0.25">
      <c r="A29" s="24" t="s">
        <v>161</v>
      </c>
      <c r="B29" s="17">
        <v>422432.04</v>
      </c>
      <c r="C29" s="16">
        <f t="shared" si="0"/>
        <v>0.42243203999999995</v>
      </c>
      <c r="D29" s="17">
        <v>5686.86</v>
      </c>
      <c r="E29" s="8">
        <v>1197</v>
      </c>
      <c r="F29" s="4">
        <v>109</v>
      </c>
      <c r="G29" s="19">
        <f t="shared" si="6"/>
        <v>6.431192660550459</v>
      </c>
      <c r="H29" s="1">
        <v>18.5</v>
      </c>
      <c r="I29" s="1">
        <f t="shared" si="4"/>
        <v>22144.5</v>
      </c>
      <c r="J29" s="21">
        <f t="shared" si="5"/>
        <v>394600.68</v>
      </c>
      <c r="K29" s="8">
        <v>114</v>
      </c>
      <c r="L29" s="8">
        <v>701</v>
      </c>
      <c r="M29" s="1">
        <f t="shared" si="1"/>
        <v>6</v>
      </c>
      <c r="N29" s="20">
        <f t="shared" si="2"/>
        <v>3.0833333333333335</v>
      </c>
      <c r="O29" s="1" t="s">
        <v>89</v>
      </c>
      <c r="P29" s="1" t="s">
        <v>90</v>
      </c>
      <c r="Q29" s="22">
        <f t="shared" si="3"/>
        <v>3461.4094736842103</v>
      </c>
    </row>
    <row r="30" spans="1:17" ht="15" customHeight="1" thickBot="1" x14ac:dyDescent="0.25">
      <c r="A30" s="2" t="s">
        <v>91</v>
      </c>
      <c r="B30" s="17">
        <v>729067.16700000002</v>
      </c>
      <c r="C30" s="16">
        <f t="shared" si="0"/>
        <v>0.72906716699999996</v>
      </c>
      <c r="D30" s="17">
        <v>61916.24368</v>
      </c>
      <c r="E30" s="8">
        <v>3120</v>
      </c>
      <c r="F30" s="4">
        <v>3120</v>
      </c>
      <c r="G30" s="19">
        <f t="shared" si="6"/>
        <v>5.2041666666666666</v>
      </c>
      <c r="H30" s="1">
        <v>18.5</v>
      </c>
      <c r="I30" s="1">
        <f t="shared" si="4"/>
        <v>57720</v>
      </c>
      <c r="J30" s="21">
        <f t="shared" si="5"/>
        <v>609430.92332000006</v>
      </c>
      <c r="K30" s="8">
        <v>2818</v>
      </c>
      <c r="L30" s="8">
        <v>16237</v>
      </c>
      <c r="M30" s="1">
        <f t="shared" si="1"/>
        <v>6</v>
      </c>
      <c r="N30" s="20">
        <f t="shared" si="2"/>
        <v>3.0833333333333335</v>
      </c>
      <c r="O30" s="1" t="s">
        <v>92</v>
      </c>
      <c r="P30" s="1" t="s">
        <v>93</v>
      </c>
      <c r="Q30" s="22">
        <f t="shared" si="3"/>
        <v>216.26363496096525</v>
      </c>
    </row>
    <row r="31" spans="1:17" ht="15" customHeight="1" thickBot="1" x14ac:dyDescent="0.25">
      <c r="A31" s="2" t="s">
        <v>94</v>
      </c>
      <c r="B31" s="17">
        <v>1073152.51</v>
      </c>
      <c r="C31" s="16">
        <f t="shared" si="0"/>
        <v>1.0731525100000001</v>
      </c>
      <c r="D31" s="17">
        <v>40124.160000000003</v>
      </c>
      <c r="E31" s="8">
        <v>1874</v>
      </c>
      <c r="F31" s="4">
        <v>1756</v>
      </c>
      <c r="G31" s="19">
        <f t="shared" si="6"/>
        <v>3.7932801822323463</v>
      </c>
      <c r="H31" s="1">
        <v>23</v>
      </c>
      <c r="I31" s="1">
        <f t="shared" si="4"/>
        <v>43102</v>
      </c>
      <c r="J31" s="21">
        <f t="shared" si="5"/>
        <v>989926.35</v>
      </c>
      <c r="K31" s="8">
        <v>1274</v>
      </c>
      <c r="L31" s="8">
        <v>6661</v>
      </c>
      <c r="M31" s="1">
        <f t="shared" si="1"/>
        <v>5</v>
      </c>
      <c r="N31" s="20">
        <f t="shared" si="2"/>
        <v>4.5999999999999996</v>
      </c>
      <c r="O31" s="1" t="s">
        <v>95</v>
      </c>
      <c r="P31" s="1" t="s">
        <v>96</v>
      </c>
      <c r="Q31" s="22">
        <f t="shared" si="3"/>
        <v>777.02225274725276</v>
      </c>
    </row>
    <row r="32" spans="1:17" ht="15" customHeight="1" thickBot="1" x14ac:dyDescent="0.25">
      <c r="A32" s="2" t="s">
        <v>97</v>
      </c>
      <c r="B32" s="17">
        <v>185008.42</v>
      </c>
      <c r="C32" s="16">
        <f t="shared" si="0"/>
        <v>0.18500842000000001</v>
      </c>
      <c r="D32" s="17">
        <v>9169.81</v>
      </c>
      <c r="E32" s="8">
        <v>922</v>
      </c>
      <c r="F32" s="4">
        <v>636</v>
      </c>
      <c r="G32" s="19">
        <f t="shared" si="6"/>
        <v>4</v>
      </c>
      <c r="H32" s="1">
        <v>18.5</v>
      </c>
      <c r="I32" s="1">
        <f t="shared" si="4"/>
        <v>17057</v>
      </c>
      <c r="J32" s="21">
        <f t="shared" si="5"/>
        <v>158781.61000000002</v>
      </c>
      <c r="K32" s="8">
        <v>457</v>
      </c>
      <c r="L32" s="8">
        <v>2544</v>
      </c>
      <c r="M32" s="1">
        <f t="shared" si="1"/>
        <v>6</v>
      </c>
      <c r="N32" s="20">
        <f t="shared" si="2"/>
        <v>3.0833333333333335</v>
      </c>
      <c r="O32" s="1" t="s">
        <v>98</v>
      </c>
      <c r="P32" s="1" t="s">
        <v>99</v>
      </c>
      <c r="Q32" s="22">
        <f t="shared" si="3"/>
        <v>347.44334792122544</v>
      </c>
    </row>
    <row r="33" spans="1:17" ht="15" customHeight="1" thickBot="1" x14ac:dyDescent="0.25">
      <c r="A33" s="2" t="s">
        <v>100</v>
      </c>
      <c r="B33" s="17">
        <v>391177.92</v>
      </c>
      <c r="C33" s="16">
        <f t="shared" si="0"/>
        <v>0.39117791999999996</v>
      </c>
      <c r="D33" s="17">
        <v>18347.91</v>
      </c>
      <c r="E33" s="8">
        <v>2005</v>
      </c>
      <c r="F33" s="4">
        <v>1491</v>
      </c>
      <c r="G33" s="19">
        <f t="shared" si="6"/>
        <v>4.0140845070422539</v>
      </c>
      <c r="H33" s="1">
        <v>18.5</v>
      </c>
      <c r="I33" s="1">
        <f t="shared" si="4"/>
        <v>37092.5</v>
      </c>
      <c r="J33" s="21">
        <f t="shared" si="5"/>
        <v>335737.51</v>
      </c>
      <c r="K33" s="8">
        <v>1064</v>
      </c>
      <c r="L33" s="8">
        <v>5985</v>
      </c>
      <c r="M33" s="1">
        <f t="shared" si="1"/>
        <v>6</v>
      </c>
      <c r="N33" s="20">
        <f t="shared" si="2"/>
        <v>3.0833333333333335</v>
      </c>
      <c r="O33" s="1" t="s">
        <v>101</v>
      </c>
      <c r="P33" s="1" t="s">
        <v>102</v>
      </c>
      <c r="Q33" s="22">
        <f t="shared" si="3"/>
        <v>315.54277255639101</v>
      </c>
    </row>
    <row r="34" spans="1:17" ht="15" customHeight="1" thickBot="1" x14ac:dyDescent="0.25">
      <c r="A34" s="2" t="s">
        <v>103</v>
      </c>
      <c r="B34" s="17">
        <v>541121.36</v>
      </c>
      <c r="C34" s="16">
        <f t="shared" si="0"/>
        <v>0.54112136</v>
      </c>
      <c r="D34" s="17">
        <v>6494.31</v>
      </c>
      <c r="E34" s="8">
        <v>3000</v>
      </c>
      <c r="F34" s="4">
        <v>419</v>
      </c>
      <c r="G34" s="19">
        <f t="shared" si="6"/>
        <v>2.467780429594272</v>
      </c>
      <c r="H34" s="1">
        <v>18.5</v>
      </c>
      <c r="I34" s="1">
        <f t="shared" si="4"/>
        <v>55500</v>
      </c>
      <c r="J34" s="21">
        <f t="shared" si="5"/>
        <v>479127.04999999993</v>
      </c>
      <c r="K34" s="8">
        <v>204</v>
      </c>
      <c r="L34" s="8">
        <v>1034</v>
      </c>
      <c r="M34" s="1">
        <f t="shared" si="1"/>
        <v>5</v>
      </c>
      <c r="N34" s="20">
        <f t="shared" si="2"/>
        <v>3.7</v>
      </c>
      <c r="O34" s="1" t="s">
        <v>104</v>
      </c>
      <c r="P34" s="1" t="s">
        <v>105</v>
      </c>
      <c r="Q34" s="22">
        <f t="shared" si="3"/>
        <v>2348.6620098039211</v>
      </c>
    </row>
    <row r="35" spans="1:17" ht="15" customHeight="1" thickBot="1" x14ac:dyDescent="0.25">
      <c r="A35" s="2" t="s">
        <v>106</v>
      </c>
      <c r="B35" s="17">
        <v>510725.63</v>
      </c>
      <c r="C35" s="16">
        <f t="shared" si="0"/>
        <v>0.51072563000000004</v>
      </c>
      <c r="D35" s="17">
        <v>32359.82</v>
      </c>
      <c r="E35" s="8">
        <v>1834</v>
      </c>
      <c r="F35" s="4">
        <v>1834</v>
      </c>
      <c r="G35" s="19">
        <f t="shared" si="6"/>
        <v>4.8424209378407852</v>
      </c>
      <c r="H35" s="1">
        <v>27</v>
      </c>
      <c r="I35" s="1">
        <f t="shared" si="4"/>
        <v>49518</v>
      </c>
      <c r="J35" s="21">
        <f t="shared" si="5"/>
        <v>428847.81</v>
      </c>
      <c r="K35" s="8">
        <v>1742</v>
      </c>
      <c r="L35" s="8">
        <v>8881</v>
      </c>
      <c r="M35" s="1">
        <f t="shared" si="1"/>
        <v>5</v>
      </c>
      <c r="N35" s="20">
        <f t="shared" si="2"/>
        <v>5.4</v>
      </c>
      <c r="O35" s="1" t="s">
        <v>107</v>
      </c>
      <c r="P35" s="1" t="s">
        <v>108</v>
      </c>
      <c r="Q35" s="22">
        <f t="shared" si="3"/>
        <v>246.18129161882894</v>
      </c>
    </row>
    <row r="36" spans="1:17" ht="15" customHeight="1" thickBot="1" x14ac:dyDescent="0.25">
      <c r="A36" s="23" t="s">
        <v>153</v>
      </c>
      <c r="B36" s="17">
        <v>1342518.09</v>
      </c>
      <c r="C36" s="16">
        <f t="shared" si="0"/>
        <v>1.34251809</v>
      </c>
      <c r="D36" s="17">
        <v>56471.03</v>
      </c>
      <c r="E36" s="8">
        <v>10000</v>
      </c>
      <c r="F36" s="4">
        <v>8295</v>
      </c>
      <c r="G36" s="19">
        <f t="shared" si="6"/>
        <v>3.7846895720313443</v>
      </c>
      <c r="H36" s="1">
        <v>18.5</v>
      </c>
      <c r="I36" s="1">
        <f t="shared" si="4"/>
        <v>185000</v>
      </c>
      <c r="J36" s="21">
        <f t="shared" si="5"/>
        <v>1101047.06</v>
      </c>
      <c r="K36" s="8">
        <v>6267</v>
      </c>
      <c r="L36" s="8">
        <v>31394</v>
      </c>
      <c r="M36" s="1">
        <f t="shared" si="1"/>
        <v>5</v>
      </c>
      <c r="N36" s="20">
        <f t="shared" si="2"/>
        <v>3.7</v>
      </c>
      <c r="O36" s="1" t="s">
        <v>109</v>
      </c>
      <c r="P36" s="1" t="s">
        <v>110</v>
      </c>
      <c r="Q36" s="22">
        <f t="shared" si="3"/>
        <v>175.68965374182224</v>
      </c>
    </row>
    <row r="37" spans="1:17" ht="15" customHeight="1" thickBot="1" x14ac:dyDescent="0.25">
      <c r="A37" s="23" t="s">
        <v>154</v>
      </c>
      <c r="B37" s="17">
        <v>316644.3</v>
      </c>
      <c r="C37" s="16">
        <f t="shared" si="0"/>
        <v>0.31664429999999999</v>
      </c>
      <c r="D37" s="17">
        <v>18342.509999999998</v>
      </c>
      <c r="E37" s="8">
        <v>2500</v>
      </c>
      <c r="F37" s="4">
        <v>2243</v>
      </c>
      <c r="G37" s="19">
        <f t="shared" si="6"/>
        <v>4.3098528756130179</v>
      </c>
      <c r="H37" s="1">
        <v>18.5</v>
      </c>
      <c r="I37" s="1">
        <f t="shared" si="4"/>
        <v>46250</v>
      </c>
      <c r="J37" s="21">
        <f t="shared" si="5"/>
        <v>252051.78999999998</v>
      </c>
      <c r="K37" s="3">
        <v>3687</v>
      </c>
      <c r="L37" s="3">
        <v>9667</v>
      </c>
      <c r="M37" s="1">
        <f t="shared" si="1"/>
        <v>3</v>
      </c>
      <c r="N37" s="20">
        <f t="shared" si="2"/>
        <v>6.166666666666667</v>
      </c>
      <c r="O37" s="3" t="s">
        <v>111</v>
      </c>
      <c r="P37" s="3" t="s">
        <v>112</v>
      </c>
      <c r="Q37" s="22">
        <f t="shared" si="3"/>
        <v>68.362297260645505</v>
      </c>
    </row>
    <row r="38" spans="1:17" ht="15" customHeight="1" thickBot="1" x14ac:dyDescent="0.25">
      <c r="A38" s="23" t="s">
        <v>155</v>
      </c>
      <c r="B38" s="17">
        <v>245353.5</v>
      </c>
      <c r="C38" s="16">
        <f t="shared" si="0"/>
        <v>0.2453535</v>
      </c>
      <c r="D38" s="17">
        <v>4870.7299999999996</v>
      </c>
      <c r="E38" s="8">
        <v>2000</v>
      </c>
      <c r="F38" s="4">
        <v>1856</v>
      </c>
      <c r="G38" s="19">
        <f t="shared" si="6"/>
        <v>3.6390086206896552</v>
      </c>
      <c r="H38" s="1">
        <v>18.5</v>
      </c>
      <c r="I38" s="1">
        <f t="shared" si="4"/>
        <v>37000</v>
      </c>
      <c r="J38" s="21">
        <f t="shared" si="5"/>
        <v>203482.77</v>
      </c>
      <c r="K38" s="3">
        <v>1730</v>
      </c>
      <c r="L38" s="3">
        <v>6754</v>
      </c>
      <c r="M38" s="1">
        <f t="shared" si="1"/>
        <v>4</v>
      </c>
      <c r="N38" s="20">
        <f t="shared" si="2"/>
        <v>4.625</v>
      </c>
      <c r="O38" s="3" t="s">
        <v>113</v>
      </c>
      <c r="P38" s="3" t="s">
        <v>114</v>
      </c>
      <c r="Q38" s="22">
        <f t="shared" si="3"/>
        <v>117.62009826589595</v>
      </c>
    </row>
    <row r="39" spans="1:17" ht="15" customHeight="1" thickBot="1" x14ac:dyDescent="0.25">
      <c r="A39" s="23" t="s">
        <v>156</v>
      </c>
      <c r="B39" s="17">
        <v>179127.65</v>
      </c>
      <c r="C39" s="16">
        <f t="shared" si="0"/>
        <v>0.17912765</v>
      </c>
      <c r="D39" s="17">
        <v>7754.59</v>
      </c>
      <c r="E39" s="8">
        <v>1500</v>
      </c>
      <c r="F39" s="4">
        <v>1200</v>
      </c>
      <c r="G39" s="19">
        <f t="shared" si="6"/>
        <v>13.5</v>
      </c>
      <c r="H39" s="1">
        <v>18.5</v>
      </c>
      <c r="I39" s="1">
        <f t="shared" si="4"/>
        <v>27750</v>
      </c>
      <c r="J39" s="21">
        <f t="shared" si="5"/>
        <v>143623.06</v>
      </c>
      <c r="K39" s="3">
        <v>4150</v>
      </c>
      <c r="L39" s="3">
        <v>16200</v>
      </c>
      <c r="M39" s="1">
        <f t="shared" si="1"/>
        <v>4</v>
      </c>
      <c r="N39" s="20">
        <f t="shared" si="2"/>
        <v>4.625</v>
      </c>
      <c r="O39" s="3" t="s">
        <v>115</v>
      </c>
      <c r="P39" s="3" t="s">
        <v>116</v>
      </c>
      <c r="Q39" s="22">
        <f t="shared" si="3"/>
        <v>34.607966265060242</v>
      </c>
    </row>
    <row r="40" spans="1:17" ht="15" customHeight="1" thickBot="1" x14ac:dyDescent="0.25">
      <c r="A40" s="23" t="s">
        <v>157</v>
      </c>
      <c r="B40" s="17">
        <v>781740.4</v>
      </c>
      <c r="C40" s="16">
        <f t="shared" si="0"/>
        <v>0.7817404</v>
      </c>
      <c r="D40" s="17">
        <v>19898.82</v>
      </c>
      <c r="E40" s="8">
        <v>5925</v>
      </c>
      <c r="F40" s="4">
        <v>4200</v>
      </c>
      <c r="G40" s="19">
        <f t="shared" si="6"/>
        <v>1.2142857142857142</v>
      </c>
      <c r="H40" s="1">
        <v>18.5</v>
      </c>
      <c r="I40" s="1">
        <f t="shared" si="4"/>
        <v>109612.5</v>
      </c>
      <c r="J40" s="21">
        <f t="shared" si="5"/>
        <v>652229.08000000007</v>
      </c>
      <c r="K40" s="3">
        <v>1200</v>
      </c>
      <c r="L40" s="3">
        <v>5100</v>
      </c>
      <c r="M40" s="1">
        <f t="shared" si="1"/>
        <v>4</v>
      </c>
      <c r="N40" s="20">
        <f t="shared" si="2"/>
        <v>4.625</v>
      </c>
      <c r="O40" s="3" t="s">
        <v>117</v>
      </c>
      <c r="P40" s="3" t="s">
        <v>118</v>
      </c>
      <c r="Q40" s="22">
        <f t="shared" si="3"/>
        <v>543.52423333333343</v>
      </c>
    </row>
    <row r="41" spans="1:17" ht="15" customHeight="1" thickBot="1" x14ac:dyDescent="0.25">
      <c r="A41" s="23" t="s">
        <v>158</v>
      </c>
      <c r="B41" s="17">
        <v>509850.09</v>
      </c>
      <c r="C41" s="16">
        <f t="shared" si="0"/>
        <v>0.50985009000000003</v>
      </c>
      <c r="D41" s="17">
        <v>59507.13</v>
      </c>
      <c r="E41" s="8">
        <v>3575</v>
      </c>
      <c r="F41" s="4">
        <v>2687</v>
      </c>
      <c r="G41" s="19">
        <f t="shared" si="6"/>
        <v>3.1064384071455153</v>
      </c>
      <c r="H41" s="1">
        <v>18.5</v>
      </c>
      <c r="I41" s="1">
        <f t="shared" si="4"/>
        <v>66137.5</v>
      </c>
      <c r="J41" s="21">
        <f t="shared" si="5"/>
        <v>384205.46</v>
      </c>
      <c r="K41" s="3">
        <v>2243</v>
      </c>
      <c r="L41" s="3">
        <v>8347</v>
      </c>
      <c r="M41" s="1">
        <f t="shared" si="1"/>
        <v>4</v>
      </c>
      <c r="N41" s="20">
        <f t="shared" si="2"/>
        <v>4.625</v>
      </c>
      <c r="O41" s="3" t="s">
        <v>119</v>
      </c>
      <c r="P41" s="3" t="s">
        <v>120</v>
      </c>
      <c r="Q41" s="22">
        <f t="shared" si="3"/>
        <v>171.29088720463665</v>
      </c>
    </row>
    <row r="42" spans="1:17" ht="15" customHeight="1" thickBot="1" x14ac:dyDescent="0.25">
      <c r="A42" s="2" t="s">
        <v>121</v>
      </c>
      <c r="B42" s="17">
        <v>236283.28</v>
      </c>
      <c r="C42" s="16">
        <f t="shared" si="0"/>
        <v>0.23628328000000001</v>
      </c>
      <c r="D42" s="17">
        <v>7315.97</v>
      </c>
      <c r="E42" s="8">
        <v>1040</v>
      </c>
      <c r="F42" s="4">
        <v>360</v>
      </c>
      <c r="G42" s="19">
        <f t="shared" si="6"/>
        <v>3</v>
      </c>
      <c r="H42" s="1">
        <v>18.5</v>
      </c>
      <c r="I42" s="1">
        <f t="shared" si="4"/>
        <v>19240</v>
      </c>
      <c r="J42" s="21">
        <f t="shared" si="5"/>
        <v>209727.31</v>
      </c>
      <c r="K42" s="8">
        <v>234</v>
      </c>
      <c r="L42" s="8">
        <v>1080</v>
      </c>
      <c r="M42" s="1">
        <f t="shared" si="1"/>
        <v>5</v>
      </c>
      <c r="N42" s="20">
        <f t="shared" si="2"/>
        <v>3.7</v>
      </c>
      <c r="O42" s="1" t="s">
        <v>122</v>
      </c>
      <c r="P42" s="1" t="s">
        <v>123</v>
      </c>
      <c r="Q42" s="22">
        <f t="shared" si="3"/>
        <v>896.27055555555557</v>
      </c>
    </row>
    <row r="43" spans="1:17" ht="15" customHeight="1" thickBot="1" x14ac:dyDescent="0.25">
      <c r="A43" s="2" t="s">
        <v>124</v>
      </c>
      <c r="B43" s="17">
        <v>395129.7378</v>
      </c>
      <c r="C43" s="16">
        <f t="shared" si="0"/>
        <v>0.39512973779999999</v>
      </c>
      <c r="D43" s="17">
        <v>44461.35716</v>
      </c>
      <c r="E43" s="8">
        <v>3000</v>
      </c>
      <c r="F43" s="4">
        <v>3000</v>
      </c>
      <c r="G43" s="19">
        <f t="shared" si="6"/>
        <v>4.753333333333333</v>
      </c>
      <c r="H43" s="1">
        <v>27</v>
      </c>
      <c r="I43" s="1">
        <f t="shared" si="4"/>
        <v>81000</v>
      </c>
      <c r="J43" s="21">
        <f t="shared" si="5"/>
        <v>269668.38063999999</v>
      </c>
      <c r="K43" s="8">
        <v>2625</v>
      </c>
      <c r="L43" s="8">
        <v>14260</v>
      </c>
      <c r="M43" s="1">
        <f t="shared" si="1"/>
        <v>5</v>
      </c>
      <c r="N43" s="20">
        <f t="shared" si="2"/>
        <v>5.4</v>
      </c>
      <c r="O43" s="1" t="s">
        <v>125</v>
      </c>
      <c r="P43" s="1" t="s">
        <v>126</v>
      </c>
      <c r="Q43" s="22">
        <f t="shared" si="3"/>
        <v>102.73081167238095</v>
      </c>
    </row>
    <row r="44" spans="1:17" ht="15" customHeight="1" thickBot="1" x14ac:dyDescent="0.25">
      <c r="A44" s="2" t="s">
        <v>127</v>
      </c>
      <c r="B44" s="17">
        <v>457243.51730000001</v>
      </c>
      <c r="C44" s="16">
        <f t="shared" si="0"/>
        <v>0.45724351730000001</v>
      </c>
      <c r="D44" s="17">
        <v>54705.973120000002</v>
      </c>
      <c r="E44" s="8">
        <v>4000</v>
      </c>
      <c r="F44" s="4">
        <v>3972</v>
      </c>
      <c r="G44" s="19">
        <f t="shared" si="6"/>
        <v>4.190835850956697</v>
      </c>
      <c r="H44" s="1">
        <v>23</v>
      </c>
      <c r="I44" s="1">
        <f t="shared" si="4"/>
        <v>92000</v>
      </c>
      <c r="J44" s="21">
        <f t="shared" si="5"/>
        <v>310537.54418000003</v>
      </c>
      <c r="K44" s="8">
        <v>3091</v>
      </c>
      <c r="L44" s="8">
        <v>16646</v>
      </c>
      <c r="M44" s="1">
        <f t="shared" si="1"/>
        <v>5</v>
      </c>
      <c r="N44" s="20">
        <f t="shared" si="2"/>
        <v>4.5999999999999996</v>
      </c>
      <c r="O44" s="1" t="s">
        <v>30</v>
      </c>
      <c r="P44" s="1" t="s">
        <v>31</v>
      </c>
      <c r="Q44" s="22">
        <f t="shared" si="3"/>
        <v>100.46507414428989</v>
      </c>
    </row>
    <row r="45" spans="1:17" ht="15" customHeight="1" thickBot="1" x14ac:dyDescent="0.25">
      <c r="A45" s="2" t="s">
        <v>128</v>
      </c>
      <c r="B45" s="17">
        <v>248599.81</v>
      </c>
      <c r="C45" s="16">
        <f t="shared" si="0"/>
        <v>0.24859981</v>
      </c>
      <c r="D45" s="17">
        <v>26266.639950000001</v>
      </c>
      <c r="E45" s="8">
        <v>1004</v>
      </c>
      <c r="F45" s="4">
        <v>1004</v>
      </c>
      <c r="G45" s="19">
        <f t="shared" si="6"/>
        <v>4.4173306772908365</v>
      </c>
      <c r="H45" s="1">
        <v>16</v>
      </c>
      <c r="I45" s="1">
        <f t="shared" si="4"/>
        <v>16064</v>
      </c>
      <c r="J45" s="21">
        <f t="shared" si="5"/>
        <v>206269.17004999999</v>
      </c>
      <c r="K45" s="8">
        <v>845</v>
      </c>
      <c r="L45" s="8">
        <v>4435</v>
      </c>
      <c r="M45" s="1">
        <f t="shared" si="1"/>
        <v>5</v>
      </c>
      <c r="N45" s="20">
        <f t="shared" si="2"/>
        <v>3.2</v>
      </c>
      <c r="O45" s="1" t="s">
        <v>129</v>
      </c>
      <c r="P45" s="1" t="s">
        <v>130</v>
      </c>
      <c r="Q45" s="22">
        <f t="shared" si="3"/>
        <v>244.1055266863905</v>
      </c>
    </row>
    <row r="46" spans="1:17" ht="15" customHeight="1" thickBot="1" x14ac:dyDescent="0.25">
      <c r="A46" s="23" t="s">
        <v>159</v>
      </c>
      <c r="B46" s="17">
        <v>112936.05</v>
      </c>
      <c r="C46" s="16">
        <f t="shared" si="0"/>
        <v>0.11293605</v>
      </c>
      <c r="D46" s="17">
        <v>355.66</v>
      </c>
      <c r="E46" s="8">
        <v>270</v>
      </c>
      <c r="F46" s="4">
        <v>234</v>
      </c>
      <c r="G46" s="19">
        <f t="shared" si="6"/>
        <v>2.9444444444444446</v>
      </c>
      <c r="H46" s="1">
        <v>30</v>
      </c>
      <c r="I46" s="1">
        <f t="shared" si="4"/>
        <v>8100</v>
      </c>
      <c r="J46" s="21">
        <f t="shared" si="5"/>
        <v>104480.39</v>
      </c>
      <c r="K46" s="8">
        <v>152</v>
      </c>
      <c r="L46" s="8">
        <v>689</v>
      </c>
      <c r="M46" s="1">
        <f t="shared" si="1"/>
        <v>5</v>
      </c>
      <c r="N46" s="20">
        <f t="shared" si="2"/>
        <v>6</v>
      </c>
      <c r="O46" s="1" t="s">
        <v>131</v>
      </c>
      <c r="P46" s="1" t="s">
        <v>132</v>
      </c>
      <c r="Q46" s="22">
        <f t="shared" si="3"/>
        <v>687.37098684210525</v>
      </c>
    </row>
    <row r="47" spans="1:17" ht="15" customHeight="1" thickBot="1" x14ac:dyDescent="0.25">
      <c r="A47" s="2" t="s">
        <v>133</v>
      </c>
      <c r="B47" s="17">
        <v>141002.60999999999</v>
      </c>
      <c r="C47" s="16">
        <f t="shared" si="0"/>
        <v>0.14100260999999997</v>
      </c>
      <c r="D47" s="17">
        <v>6234.35</v>
      </c>
      <c r="E47" s="8">
        <v>975</v>
      </c>
      <c r="F47" s="4">
        <v>500</v>
      </c>
      <c r="G47" s="19">
        <f t="shared" si="6"/>
        <v>2.9159999999999999</v>
      </c>
      <c r="H47" s="1">
        <v>18.5</v>
      </c>
      <c r="I47" s="1">
        <f t="shared" si="4"/>
        <v>18037.5</v>
      </c>
      <c r="J47" s="21">
        <f t="shared" si="5"/>
        <v>116730.75999999998</v>
      </c>
      <c r="K47" s="8">
        <v>310</v>
      </c>
      <c r="L47" s="8">
        <v>1458</v>
      </c>
      <c r="M47" s="1">
        <f t="shared" si="1"/>
        <v>5</v>
      </c>
      <c r="N47" s="20">
        <f t="shared" si="2"/>
        <v>3.7</v>
      </c>
      <c r="O47" s="1" t="s">
        <v>134</v>
      </c>
      <c r="P47" s="1" t="s">
        <v>135</v>
      </c>
      <c r="Q47" s="22">
        <f t="shared" si="3"/>
        <v>376.55083870967735</v>
      </c>
    </row>
    <row r="48" spans="1:17" ht="15" customHeight="1" thickBot="1" x14ac:dyDescent="0.25">
      <c r="A48" s="2" t="s">
        <v>136</v>
      </c>
      <c r="B48" s="17">
        <v>77768.728400000007</v>
      </c>
      <c r="C48" s="16">
        <f t="shared" si="0"/>
        <v>7.7768728400000001E-2</v>
      </c>
      <c r="D48" s="17">
        <v>4476.9976020000004</v>
      </c>
      <c r="E48" s="8">
        <v>690</v>
      </c>
      <c r="F48" s="4">
        <v>626</v>
      </c>
      <c r="G48" s="19">
        <f t="shared" si="6"/>
        <v>4.2300319488817895</v>
      </c>
      <c r="H48" s="1">
        <v>50</v>
      </c>
      <c r="I48" s="1">
        <f t="shared" si="4"/>
        <v>34500</v>
      </c>
      <c r="J48" s="21">
        <f t="shared" si="5"/>
        <v>38791.730798000004</v>
      </c>
      <c r="K48" s="8">
        <v>595</v>
      </c>
      <c r="L48" s="8">
        <v>2648</v>
      </c>
      <c r="M48" s="1">
        <f t="shared" si="1"/>
        <v>4</v>
      </c>
      <c r="N48" s="20">
        <f t="shared" si="2"/>
        <v>12.5</v>
      </c>
      <c r="O48" s="1" t="s">
        <v>137</v>
      </c>
      <c r="P48" s="1" t="s">
        <v>138</v>
      </c>
      <c r="Q48" s="22">
        <f t="shared" si="3"/>
        <v>65.196186215126062</v>
      </c>
    </row>
    <row r="49" spans="1:17" ht="15" customHeight="1" thickBot="1" x14ac:dyDescent="0.25">
      <c r="A49" s="6" t="s">
        <v>139</v>
      </c>
      <c r="B49" s="18">
        <v>21613.46</v>
      </c>
      <c r="C49" s="16">
        <f t="shared" si="0"/>
        <v>2.1613459999999998E-2</v>
      </c>
      <c r="D49" s="18">
        <v>512.88329999999996</v>
      </c>
      <c r="E49" s="8">
        <v>142</v>
      </c>
      <c r="F49" s="4">
        <v>127</v>
      </c>
      <c r="G49" s="19">
        <f t="shared" si="6"/>
        <v>3.1338582677165356</v>
      </c>
      <c r="H49" s="1">
        <v>27</v>
      </c>
      <c r="I49" s="1">
        <f t="shared" si="4"/>
        <v>3834</v>
      </c>
      <c r="J49" s="21">
        <f t="shared" si="5"/>
        <v>17266.576699999998</v>
      </c>
      <c r="K49" s="8">
        <v>115</v>
      </c>
      <c r="L49" s="8">
        <v>398</v>
      </c>
      <c r="M49" s="1">
        <f t="shared" si="1"/>
        <v>3</v>
      </c>
      <c r="N49" s="20">
        <f t="shared" si="2"/>
        <v>9</v>
      </c>
      <c r="O49" s="6" t="s">
        <v>140</v>
      </c>
      <c r="P49" s="7" t="s">
        <v>141</v>
      </c>
      <c r="Q49" s="22">
        <f t="shared" si="3"/>
        <v>150.1441452173913</v>
      </c>
    </row>
    <row r="50" spans="1:17" ht="15" customHeight="1" thickBot="1" x14ac:dyDescent="0.25">
      <c r="A50" s="23" t="s">
        <v>160</v>
      </c>
      <c r="B50" s="17">
        <v>922326.43</v>
      </c>
      <c r="C50" s="16">
        <f t="shared" si="0"/>
        <v>0.92232643000000003</v>
      </c>
      <c r="D50" s="17">
        <v>7979.3</v>
      </c>
      <c r="E50" s="9">
        <v>1200</v>
      </c>
      <c r="F50" s="4">
        <v>1060</v>
      </c>
      <c r="G50" s="19">
        <f t="shared" si="6"/>
        <v>1.730188679245283</v>
      </c>
      <c r="H50" s="5">
        <v>18.5</v>
      </c>
      <c r="I50" s="1">
        <f>E50*H50</f>
        <v>22200</v>
      </c>
      <c r="J50" s="21">
        <f t="shared" si="5"/>
        <v>892147.13</v>
      </c>
      <c r="K50" s="9">
        <v>378</v>
      </c>
      <c r="L50" s="9">
        <v>1834</v>
      </c>
      <c r="M50" s="1">
        <f t="shared" si="1"/>
        <v>5</v>
      </c>
      <c r="N50" s="20">
        <f t="shared" si="2"/>
        <v>3.7</v>
      </c>
      <c r="O50" s="1" t="s">
        <v>142</v>
      </c>
      <c r="P50" s="1" t="s">
        <v>143</v>
      </c>
      <c r="Q50" s="22">
        <f t="shared" si="3"/>
        <v>2360.1775925925926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2019-09-22T13:08:38Z</dcterms:modified>
</cp:coreProperties>
</file>